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D8425CA8-9B67-4DA7-99BE-3F5BD4B13550}" xr6:coauthVersionLast="47" xr6:coauthVersionMax="47" xr10:uidLastSave="{00000000-0000-0000-0000-000000000000}"/>
  <bookViews>
    <workbookView xWindow="-108" yWindow="-108" windowWidth="23256" windowHeight="12456" firstSheet="13" activeTab="17" xr2:uid="{00000000-000D-0000-FFFF-FFFF00000000}"/>
  </bookViews>
  <sheets>
    <sheet name="test case" sheetId="1" r:id="rId1"/>
    <sheet name="Đăng ký" sheetId="2" r:id="rId2"/>
    <sheet name="Đăng nhập" sheetId="3" r:id="rId3"/>
    <sheet name="Tìm kiếm bài viết" sheetId="4" r:id="rId4"/>
    <sheet name="Xem chủ đề bài viết" sheetId="5" r:id="rId5"/>
    <sheet name="Xem chi tiết bài viết" sheetId="6" r:id="rId6"/>
    <sheet name="Tìm kiếm chuyến đi" sheetId="7" r:id="rId7"/>
    <sheet name="Xem danh sách chuyến tàu" sheetId="8" r:id="rId8"/>
    <sheet name="Xem chi tiết chuyến tàu" sheetId="9" r:id="rId9"/>
    <sheet name="Đặt vé" sheetId="10" r:id="rId10"/>
    <sheet name="Xem lịch sử đặt vé" sheetId="11" r:id="rId11"/>
    <sheet name="Hủy vé" sheetId="12" r:id="rId12"/>
    <sheet name="Bảo trì chủ đề bài viết" sheetId="13" r:id="rId13"/>
    <sheet name="Bảo trì bài viết" sheetId="14" r:id="rId14"/>
    <sheet name="Bảo trì chuyến tàu" sheetId="15" r:id="rId15"/>
    <sheet name="Bảo trì ga tàu" sheetId="16" r:id="rId16"/>
    <sheet name="Quản lý vé đặt" sheetId="17" r:id="rId17"/>
    <sheet name="Quản lý tài khoản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8" l="1"/>
  <c r="B5" i="18"/>
  <c r="A5" i="18"/>
  <c r="D5" i="17"/>
  <c r="B5" i="17"/>
  <c r="A5" i="17"/>
  <c r="D5" i="16"/>
  <c r="B5" i="16"/>
  <c r="A5" i="16"/>
  <c r="D5" i="15"/>
  <c r="B5" i="15"/>
  <c r="A5" i="15"/>
  <c r="D5" i="14"/>
  <c r="B5" i="14"/>
  <c r="A5" i="14"/>
  <c r="D5" i="13"/>
  <c r="B5" i="13"/>
  <c r="A5" i="13"/>
  <c r="D5" i="12"/>
  <c r="B5" i="12"/>
  <c r="A5" i="12"/>
  <c r="D5" i="11"/>
  <c r="B5" i="11"/>
  <c r="A5" i="11"/>
  <c r="D5" i="10"/>
  <c r="B5" i="10"/>
  <c r="A5" i="10"/>
  <c r="D5" i="9"/>
  <c r="B5" i="9"/>
  <c r="A5" i="9"/>
  <c r="D5" i="8"/>
  <c r="B5" i="8"/>
  <c r="A5" i="8"/>
  <c r="D5" i="7"/>
  <c r="B5" i="7"/>
  <c r="A5" i="7"/>
  <c r="D5" i="6"/>
  <c r="B5" i="6"/>
  <c r="A5" i="6"/>
  <c r="D5" i="5"/>
  <c r="B5" i="5"/>
  <c r="A5" i="5"/>
  <c r="D5" i="4"/>
  <c r="B5" i="4"/>
  <c r="A5" i="4"/>
  <c r="D5" i="3"/>
  <c r="B5" i="3"/>
  <c r="A5" i="3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E5" i="2" s="1"/>
  <c r="C5" i="2" s="1"/>
  <c r="D5" i="2"/>
  <c r="B5" i="2"/>
  <c r="A5" i="2"/>
  <c r="A12" i="3" l="1"/>
  <c r="A13" i="3"/>
  <c r="A14" i="3"/>
  <c r="A15" i="3"/>
  <c r="A16" i="3"/>
  <c r="A14" i="4"/>
  <c r="A7" i="3"/>
  <c r="A9" i="3"/>
  <c r="A8" i="3"/>
  <c r="A10" i="3"/>
  <c r="A11" i="3"/>
  <c r="A10" i="4" l="1"/>
  <c r="A7" i="4"/>
  <c r="A8" i="4"/>
  <c r="A15" i="4"/>
  <c r="A16" i="4"/>
  <c r="E5" i="3"/>
  <c r="C5" i="3" s="1"/>
  <c r="A11" i="4"/>
  <c r="A9" i="4"/>
  <c r="A12" i="4"/>
  <c r="A13" i="4"/>
  <c r="E5" i="4" l="1"/>
  <c r="C5" i="4" s="1"/>
  <c r="A10" i="5"/>
  <c r="A7" i="5"/>
  <c r="A16" i="6" s="1"/>
  <c r="A12" i="5"/>
  <c r="A11" i="5"/>
  <c r="A14" i="5"/>
  <c r="A9" i="5"/>
  <c r="A8" i="5"/>
  <c r="A15" i="6" s="1"/>
  <c r="A13" i="5"/>
  <c r="A13" i="6" l="1"/>
  <c r="E5" i="5"/>
  <c r="C5" i="5" s="1"/>
  <c r="A7" i="6"/>
  <c r="A8" i="6"/>
  <c r="A14" i="6"/>
  <c r="A10" i="6"/>
  <c r="A11" i="6"/>
  <c r="A9" i="6"/>
  <c r="A12" i="6"/>
  <c r="A9" i="7" l="1"/>
  <c r="A15" i="7"/>
  <c r="A20" i="7"/>
  <c r="A13" i="7"/>
  <c r="A8" i="7"/>
  <c r="A19" i="7"/>
  <c r="E5" i="6"/>
  <c r="C5" i="6" s="1"/>
  <c r="A10" i="7"/>
  <c r="A18" i="7"/>
  <c r="A11" i="7"/>
  <c r="A16" i="7"/>
  <c r="A12" i="7"/>
  <c r="A7" i="7"/>
  <c r="A17" i="7"/>
  <c r="A14" i="7"/>
  <c r="A11" i="8" l="1"/>
  <c r="A12" i="8"/>
  <c r="A7" i="8"/>
  <c r="A13" i="8"/>
  <c r="A8" i="8"/>
  <c r="E5" i="7"/>
  <c r="C5" i="7" s="1"/>
  <c r="A10" i="8"/>
  <c r="A9" i="8"/>
  <c r="A11" i="9" l="1"/>
  <c r="A12" i="9"/>
  <c r="E5" i="8"/>
  <c r="C5" i="8" s="1"/>
  <c r="A10" i="9"/>
  <c r="A9" i="9"/>
  <c r="A8" i="9"/>
  <c r="A7" i="9"/>
  <c r="A19" i="10" l="1"/>
  <c r="A21" i="10"/>
  <c r="E5" i="9"/>
  <c r="C5" i="9" s="1"/>
  <c r="A15" i="10"/>
  <c r="A18" i="10"/>
  <c r="A10" i="10"/>
  <c r="A8" i="10"/>
  <c r="A16" i="10"/>
  <c r="A17" i="10"/>
  <c r="A9" i="10"/>
  <c r="A13" i="10"/>
  <c r="A7" i="10"/>
  <c r="A11" i="10"/>
  <c r="A20" i="10"/>
  <c r="A12" i="10"/>
  <c r="A14" i="10"/>
  <c r="A16" i="11" l="1"/>
  <c r="A14" i="11"/>
  <c r="A11" i="11"/>
  <c r="E5" i="10"/>
  <c r="C5" i="10" s="1"/>
  <c r="A8" i="11"/>
  <c r="A15" i="11"/>
  <c r="A9" i="11"/>
  <c r="A7" i="11"/>
  <c r="A10" i="11"/>
  <c r="A13" i="11"/>
  <c r="A12" i="11"/>
  <c r="A12" i="12" l="1"/>
  <c r="E5" i="11"/>
  <c r="C5" i="11" s="1"/>
  <c r="A10" i="12"/>
  <c r="A7" i="12"/>
  <c r="A8" i="12"/>
  <c r="A9" i="12"/>
  <c r="A13" i="12"/>
  <c r="A11" i="12"/>
  <c r="A8" i="13" l="1"/>
  <c r="A10" i="13"/>
  <c r="A19" i="13"/>
  <c r="A7" i="13"/>
  <c r="A18" i="13"/>
  <c r="A12" i="13"/>
  <c r="A9" i="13"/>
  <c r="A23" i="13"/>
  <c r="A20" i="13"/>
  <c r="E5" i="12"/>
  <c r="C5" i="12" s="1"/>
  <c r="A16" i="13"/>
  <c r="A14" i="13"/>
  <c r="A13" i="13"/>
  <c r="A21" i="13"/>
  <c r="A22" i="13"/>
  <c r="A17" i="13"/>
  <c r="A15" i="13"/>
  <c r="A11" i="13"/>
  <c r="A25" i="14" l="1"/>
  <c r="A12" i="14"/>
  <c r="A28" i="14"/>
  <c r="A14" i="14"/>
  <c r="A23" i="14"/>
  <c r="A26" i="14"/>
  <c r="A15" i="14"/>
  <c r="A20" i="14"/>
  <c r="A17" i="14"/>
  <c r="A9" i="14"/>
  <c r="A24" i="14"/>
  <c r="A29" i="14"/>
  <c r="A19" i="14"/>
  <c r="A7" i="14"/>
  <c r="A13" i="14"/>
  <c r="A16" i="14"/>
  <c r="A8" i="14"/>
  <c r="A11" i="14"/>
  <c r="A22" i="14"/>
  <c r="A27" i="14"/>
  <c r="A21" i="14"/>
  <c r="A18" i="14"/>
  <c r="A10" i="14"/>
  <c r="E5" i="13"/>
  <c r="C5" i="13" s="1"/>
  <c r="A32" i="15" l="1"/>
  <c r="A35" i="15"/>
  <c r="A7" i="15"/>
  <c r="A43" i="15"/>
  <c r="A13" i="15"/>
  <c r="A26" i="15"/>
  <c r="A41" i="15"/>
  <c r="A34" i="15"/>
  <c r="A10" i="15"/>
  <c r="A11" i="15"/>
  <c r="A19" i="15"/>
  <c r="A44" i="15"/>
  <c r="A36" i="15"/>
  <c r="A45" i="15"/>
  <c r="A12" i="15"/>
  <c r="A47" i="15"/>
  <c r="A18" i="15"/>
  <c r="A40" i="15"/>
  <c r="A38" i="15"/>
  <c r="A9" i="15"/>
  <c r="A17" i="15"/>
  <c r="A16" i="15"/>
  <c r="A22" i="15"/>
  <c r="A21" i="15"/>
  <c r="A46" i="15"/>
  <c r="A30" i="15"/>
  <c r="A15" i="15"/>
  <c r="A39" i="15"/>
  <c r="A37" i="15"/>
  <c r="A27" i="15"/>
  <c r="A24" i="15"/>
  <c r="A25" i="15"/>
  <c r="A20" i="15"/>
  <c r="A29" i="15"/>
  <c r="A31" i="15"/>
  <c r="A33" i="15"/>
  <c r="A42" i="15"/>
  <c r="A8" i="15"/>
  <c r="E5" i="14"/>
  <c r="C5" i="14" s="1"/>
  <c r="A28" i="15"/>
  <c r="A23" i="15"/>
  <c r="A14" i="15"/>
  <c r="A19" i="16" l="1"/>
  <c r="A11" i="16"/>
  <c r="A21" i="16"/>
  <c r="A9" i="16"/>
  <c r="A14" i="16"/>
  <c r="A12" i="16"/>
  <c r="A8" i="16"/>
  <c r="A10" i="16"/>
  <c r="A18" i="16"/>
  <c r="A13" i="16"/>
  <c r="A22" i="16"/>
  <c r="A20" i="16"/>
  <c r="A16" i="16"/>
  <c r="A7" i="16"/>
  <c r="A15" i="16"/>
  <c r="E5" i="15"/>
  <c r="C5" i="15" s="1"/>
  <c r="A17" i="16"/>
  <c r="A10" i="17" l="1"/>
  <c r="A12" i="17"/>
  <c r="A8" i="17"/>
  <c r="A7" i="17"/>
  <c r="A15" i="17"/>
  <c r="A14" i="17"/>
  <c r="E5" i="16"/>
  <c r="C5" i="16" s="1"/>
  <c r="A13" i="17"/>
  <c r="A9" i="17"/>
  <c r="A11" i="17"/>
  <c r="A13" i="18" s="1"/>
  <c r="A14" i="18" l="1"/>
  <c r="A30" i="18"/>
  <c r="A7" i="18"/>
  <c r="A27" i="18"/>
  <c r="A15" i="18"/>
  <c r="A11" i="18"/>
  <c r="A22" i="18"/>
  <c r="A10" i="18"/>
  <c r="A9" i="18"/>
  <c r="A23" i="18"/>
  <c r="A21" i="18"/>
  <c r="A16" i="18"/>
  <c r="A18" i="18"/>
  <c r="A25" i="18"/>
  <c r="A29" i="18"/>
  <c r="A26" i="18"/>
  <c r="A20" i="18"/>
  <c r="A24" i="18"/>
  <c r="E5" i="17"/>
  <c r="C5" i="17" s="1"/>
  <c r="A8" i="18"/>
  <c r="A19" i="18"/>
  <c r="A17" i="18"/>
  <c r="A12" i="18"/>
  <c r="A28" i="18"/>
  <c r="E5" i="18" l="1"/>
  <c r="C5" i="18" s="1"/>
</calcChain>
</file>

<file path=xl/sharedStrings.xml><?xml version="1.0" encoding="utf-8"?>
<sst xmlns="http://schemas.openxmlformats.org/spreadsheetml/2006/main" count="2398" uniqueCount="661">
  <si>
    <t>Test Case ID</t>
  </si>
  <si>
    <t>Title</t>
  </si>
  <si>
    <t>Preconditions</t>
  </si>
  <si>
    <t>Steps</t>
  </si>
  <si>
    <t>Expected Result</t>
  </si>
  <si>
    <t>Tester</t>
  </si>
  <si>
    <t>Priority</t>
  </si>
  <si>
    <t>Status</t>
  </si>
  <si>
    <t>TC-001</t>
  </si>
  <si>
    <t>Đăng nhập hợp lệ</t>
  </si>
  <si>
    <t>Có tài khoản hợp lệ</t>
  </si>
  <si>
    <t>1. Mở trang đăng nhập
2. Nhập username: haitv/ Nhập password: 1234haitv
3. Nhấn nút Đăng nhập</t>
  </si>
  <si>
    <t>Hệ thống hiển thị trang chủ</t>
  </si>
  <si>
    <t>Nguyễn Văn  Hải</t>
  </si>
  <si>
    <t>P1</t>
  </si>
  <si>
    <t>Ready</t>
  </si>
  <si>
    <t>TC-002</t>
  </si>
  <si>
    <t>Đăng nhập sai mật khẩu</t>
  </si>
  <si>
    <t>1. Mở trang đăng nhập
2. Nhập username: haitv/Nhập password: 1234567890
3. Nhấn nút Đăng nhập</t>
  </si>
  <si>
    <t>Hệ thống hiển thị thông báo lỗi 'Sai mật khẩu'</t>
  </si>
  <si>
    <t>Nguyễn Văn Hải</t>
  </si>
  <si>
    <t>P2</t>
  </si>
  <si>
    <t>…</t>
  </si>
  <si>
    <t>Mức Priority</t>
  </si>
  <si>
    <t>Ý nghĩa</t>
  </si>
  <si>
    <t>Ví dụ</t>
  </si>
  <si>
    <t>P0 – Critical</t>
  </si>
  <si>
    <t>Phải kiểm thử ngay hoặc sửa lỗi khẩn cấp, ảnh hưởng nghiêm trọng đến hoạt động chính</t>
  </si>
  <si>
    <t>Không thể đăng nhập, không thể checkout</t>
  </si>
  <si>
    <t>P1 – High</t>
  </si>
  <si>
    <t>Ưu tiên cao, cần kiểm thử/sửa sớm vì ảnh hưởng đến chức năng chính</t>
  </si>
  <si>
    <t>Sai mật khẩu không báo lỗi, form đăng nhập không phản hồi</t>
  </si>
  <si>
    <t>P2 – Medium</t>
  </si>
  <si>
    <t>Quan trọng vừa phải, có thể làm sau các chức năng chính</t>
  </si>
  <si>
    <t>Thông báo lỗi hiển thị sai màu, căn lề không chuẩn</t>
  </si>
  <si>
    <t>P3 – Low</t>
  </si>
  <si>
    <t>Ưu tiên thấp, ít ảnh hưởng, có thể kiểm thử cuối cùng</t>
  </si>
  <si>
    <t>Giao diện lỗi chính tả, font chữ chưa đúng</t>
  </si>
  <si>
    <t>Module Code</t>
  </si>
  <si>
    <t>Đăng ký</t>
  </si>
  <si>
    <t>Test requirement</t>
  </si>
  <si>
    <t>&lt;Brief description about requirements which are tested in this sheet&gt;</t>
  </si>
  <si>
    <t xml:space="preserve">rơ </t>
  </si>
  <si>
    <t>Pass</t>
  </si>
  <si>
    <t>Fail</t>
  </si>
  <si>
    <t>Untested</t>
  </si>
  <si>
    <t>N/A</t>
  </si>
  <si>
    <t>Number of Test cases</t>
  </si>
  <si>
    <t>Group Name</t>
  </si>
  <si>
    <t>Sub Group Name</t>
  </si>
  <si>
    <t>Test Case Description</t>
  </si>
  <si>
    <t>Precondition</t>
  </si>
  <si>
    <t>Test Case Procedure</t>
  </si>
  <si>
    <t>Test data</t>
  </si>
  <si>
    <t>Expected Output</t>
  </si>
  <si>
    <t>Result</t>
  </si>
  <si>
    <t>Access right</t>
  </si>
  <si>
    <t>Kiểm tra cách vào màn hình đăng ký</t>
  </si>
  <si>
    <t>Người dùng chưa có tài khoản</t>
  </si>
  <si>
    <t>1. Truy cập website
2. Click “Đăng ký”</t>
  </si>
  <si>
    <t>1. Hiển thị màn hình Đăng ký</t>
  </si>
  <si>
    <t>Trần Thị Phương Thảo</t>
  </si>
  <si>
    <t>UI</t>
  </si>
  <si>
    <t>Kiểm tra số lượng các item</t>
  </si>
  <si>
    <t>1. Kiểm tra số lượng các item</t>
  </si>
  <si>
    <t>1. Hiển thị đúng số lượng các item trên màn hình</t>
  </si>
  <si>
    <t>Kiểm tra vị trí, font chữ, size chữ, màu sắc</t>
  </si>
  <si>
    <t>1. Kiểm tra vị trí, font chữ, size chữ, màu sắc</t>
  </si>
  <si>
    <t>1. Hiển thị đúng theo design</t>
  </si>
  <si>
    <t>Kiểm tra trạng thái</t>
  </si>
  <si>
    <t>1. Kiểm tra trạng thái các item</t>
  </si>
  <si>
    <t>1. Các item đều ở trạng thái enable</t>
  </si>
  <si>
    <t>Kiểm tra giá trị default</t>
  </si>
  <si>
    <t>1. Kiểm tra các giá trị default</t>
  </si>
  <si>
    <t>1. Các text box đều hiển thị trắng</t>
  </si>
  <si>
    <t>Check Validation</t>
  </si>
  <si>
    <t>Username</t>
  </si>
  <si>
    <t>Kiểm tra không nhập Username</t>
  </si>
  <si>
    <t>Người dùng đang ở màn hình Đăng ký</t>
  </si>
  <si>
    <t>1. Nhập thông tin:
 - Username: bỏ trống
 - Nhập giá trị hợp lệ cho các trường thông tin còn lại
 2. Click button Đăng ký</t>
  </si>
  <si>
    <t>2. Hệ thống hiển thị thông báo lỗi: "Please fill out this field"</t>
  </si>
  <si>
    <t>Fullname</t>
  </si>
  <si>
    <t>Kiểm tra không nhập Fullname</t>
  </si>
  <si>
    <t>1. Nhập thông tin:
 - Fullname: bỏ trống
 - Nhập giá trị hợp lệ cho các trường thông tin còn lại
 2. Click button Đăng ký</t>
  </si>
  <si>
    <t>Address</t>
  </si>
  <si>
    <t>Kiểm tra không nhập Address</t>
  </si>
  <si>
    <t>1. Nhập thông tin:
 - Address: bỏ trống
 - Nhập giá trị hợp lệ cho các trường thông tin còn lại
 2. Click button Đăng ký</t>
  </si>
  <si>
    <t>Phone</t>
  </si>
  <si>
    <t>Kiểm tra nhập phone sai định dạng</t>
  </si>
  <si>
    <t>1. Nhập thông tin:
 - Phone: abc123
 - Nhập giá trị hợp lệ cho các trường thông tin còn lại
 2. Click button Đăng ký</t>
  </si>
  <si>
    <t>Phone: abc123</t>
  </si>
  <si>
    <t>2. Hệ thống hiển thị thông báo lỗi: "Please match the requested format."</t>
  </si>
  <si>
    <t>Kiểm tra nhập phone chứa ký tự đặc biệt</t>
  </si>
  <si>
    <t>1. Nhập thông tin:
 - Phone: 0946680756@
 - Nhập giá trị hợp lệ cho các trường thông tin còn lại
 2. Click button Đăng ký</t>
  </si>
  <si>
    <t>Kiểm tra không nhập số phone</t>
  </si>
  <si>
    <t>1. Nhập thông tin:
 - Phone: bỏ trống
 - Nhập giá trị hợp lệ cho các trường thông tin còn lại
 2. Click button Đăng ký</t>
  </si>
  <si>
    <t>Kiểm tra nhập số phone &gt;10 số</t>
  </si>
  <si>
    <t>1. Nhập thông tin:
 - Phone: 09466807567
 - Nhập giá trị hợp lệ cho các trường thông tin còn lại
 2. Click button Đăng ký</t>
  </si>
  <si>
    <t>Phone: 09466807567</t>
  </si>
  <si>
    <t>Kiểm tra nhập số phone &lt; 10 số</t>
  </si>
  <si>
    <t>1. Nhập thông tin:
 - Phone: 094668
 - Nhập giá trị hợp lệ cho các trường thông tin còn lại
 2. Click button Đăng ký</t>
  </si>
  <si>
    <t>Phone: 094668</t>
  </si>
  <si>
    <t>Email</t>
  </si>
  <si>
    <t>Không nhập email</t>
  </si>
  <si>
    <t>1. Nhập thông tin:
 - Email: bỏ trống
 - Nhập giá trị hợp lệ cho các trường thông tin còn lại
 2. Click button Đăng ký</t>
  </si>
  <si>
    <t>Kiểm tra nhập email sai định dạng</t>
  </si>
  <si>
    <t xml:space="preserve"> Email: thaogmail.com</t>
  </si>
  <si>
    <t>2. Hệ thống hiển thị thông báo lỗi: “Please include an ‘@’ in the email address. ‘phuongthao270204.com’ is missing an ‘@’”</t>
  </si>
  <si>
    <t>Password</t>
  </si>
  <si>
    <t>Kiểm tra nhập khẩu không khớp</t>
  </si>
  <si>
    <t>1. Nhập thông tin:
 - Nhập Password: thao123
 - Nhập Re-Enter Password: thao456
 - Nhập giá trị hợp lệ cho các trường thông tin còn lại
 2. Click button Đăng ký</t>
  </si>
  <si>
    <t>- Password: thao123
- Re-Enter Password: thao456</t>
  </si>
  <si>
    <t>2. Hệ thống hiển thị lỗi trang</t>
  </si>
  <si>
    <t>Kiểm tra không nhập mật khẩu</t>
  </si>
  <si>
    <t>1. Nhập thông tin:
 - Password: bỏ trống
 - Nhập giá trị hợp lệ cho các trường thông tin còn lại
 2. Click button Đăng ký</t>
  </si>
  <si>
    <t>Enter the password</t>
  </si>
  <si>
    <t>Kiểm tra không nhập nhắc lại mật khẩu</t>
  </si>
  <si>
    <t>1. Nhập thông tin:
 - Enter the password: bỏ trống
 - Nhập giá trị hợp lệ cho các trường thông tin còn lại
 2. Click button Đăng ký</t>
  </si>
  <si>
    <t>Check business</t>
  </si>
  <si>
    <t>Kiểm tra button Đăng ký</t>
  </si>
  <si>
    <t>Kiểm tra người dùng đăng ký thành công với các thông tin hợp lệ</t>
  </si>
  <si>
    <t>Người dùng đang ở màn hình Đăng ký và chưa có tài khoản</t>
  </si>
  <si>
    <t>1. Nhập thông tin:
 - Nhập giá trị hợp lệ cho các trường thông tin còn lại
 2. Click button Đăng ký</t>
  </si>
  <si>
    <t>Username: thaoo
Fullname: Phuongthao
Email: phuongthao270204@gmail
Phone: 0946680756
Address: 25 Đường Cầu Diễn
Password: 123456
Re-Enter Password: 123456</t>
  </si>
  <si>
    <t>2. Hệ thống đăng ký tài khoản thành công và thông tin được lưu trong bảng tài khoản</t>
  </si>
  <si>
    <t>Kiểm tra người dùng đăng ký tài khoản với email đã tồn tại</t>
  </si>
  <si>
    <t>Người dùng đang ở màn hình Đăng ký và email đã tồn tại</t>
  </si>
  <si>
    <t>1. Nhập thông tin:
 - Email: phuongthao270204@gmail.com
 - Nhập giá trị hợp lệ cho các trường thông tin còn lại
 2. Click button Đăng ký</t>
  </si>
  <si>
    <t>2. Hệ thống hiển thị thông báo lỗi: "Email đã tồn tại”</t>
  </si>
  <si>
    <t>Đăng nhập</t>
  </si>
  <si>
    <t>Kiểm tra cách vào màn hình đăng nhập</t>
  </si>
  <si>
    <t>Người dùng chưa đăng nhập</t>
  </si>
  <si>
    <t>1. Truy cập website
2. Click “Đăng nhập”</t>
  </si>
  <si>
    <t>1. Hiển thị màn hình Đăng nhập</t>
  </si>
  <si>
    <t>Kiểm tra không nhập tên đăng nhập</t>
  </si>
  <si>
    <t>Người dùng đang ở màn hình Đăng nhập</t>
  </si>
  <si>
    <t>1. Nhập thông tin:
 - Username: bỏ trống
 - Nhập giá trị hợp lệ cho các trường thông tin còn lại
 2. Click button Login</t>
  </si>
  <si>
    <t>2. Hệ thống hiển thị thông báo lỗi yêu cầu nhập tên đăng nhập</t>
  </si>
  <si>
    <t>1. Nhập thông tin:
 - Password: bỏ trống
 - Nhập giá trị hợp lệ cho các trường thông tin còn lại
 2. Click button Login</t>
  </si>
  <si>
    <t>2. Hệ thống hiển thị thông báo lỗi yêu cầu nhập mật khẩu</t>
  </si>
  <si>
    <t>Kiểm tra button Login</t>
  </si>
  <si>
    <t>Kiểm tra người dùng đăng nhập thành công với các thông tin hợp lệ</t>
  </si>
  <si>
    <t>Người dùng đang ở màn hình Đăng nhập, tài khoản đã tồn tại</t>
  </si>
  <si>
    <t>1. Nhập thông tin:
 - Nhập giá trị hợp lệ cho các trường thông tin còn lại
 2. Click button Login</t>
  </si>
  <si>
    <t>2. Hệ thống đăng nhập tài khoản thành công và chuyển sang trang chủ</t>
  </si>
  <si>
    <t xml:space="preserve">Kiểm tra người dùng đăng nhập không thành công vào hệ thống với tên đăng nhập không tồn tại trong hệ thống
</t>
  </si>
  <si>
    <t>Người dùng đang ở màn hình Đăng nhập, tài khoản không tồn tại</t>
  </si>
  <si>
    <t>1. Nhập thông tin:
 - Tên đăng nhập: thao
 - Nhập giá trị hợp lệ cho các trường thông tin còn lại
 2. Click button Login</t>
  </si>
  <si>
    <t>Username: thao</t>
  </si>
  <si>
    <t>2. Hệ thống hiển thị thông báo lỗi: “Username Incorrect”</t>
  </si>
  <si>
    <t>Kiểm tra người dùng đăng nhập không thành công vào hệ thống khi nhập sai mật khẩu</t>
  </si>
  <si>
    <t>1. Nhập thông tin:
 - Password: 12345
 - Nhập giá trị hợp lệ cho các trường thông tin còn lại
 2. Click button Login</t>
  </si>
  <si>
    <t>Password: 12345/123456</t>
  </si>
  <si>
    <t>2. Hệ thống hiển thị thông báo lỗi: "Password không đúng"</t>
  </si>
  <si>
    <t>Tìm kiếm bài viết</t>
  </si>
  <si>
    <t>Kiểm tra truy cập trang Tin tức</t>
  </si>
  <si>
    <t>Người dùng truy cập website</t>
  </si>
  <si>
    <t>1. Truy cập website
2. Click menu “Tin tức”</t>
  </si>
  <si>
    <t>1. Hiển thị màn hình trang Tin tức</t>
  </si>
  <si>
    <t>Kiểm tra keyword</t>
  </si>
  <si>
    <t>Kiểm tra không nhập từ khóa</t>
  </si>
  <si>
    <t>1. Nhập thông tin:
 - Để trống ô tìm kiếm
2. Click “Search”</t>
  </si>
  <si>
    <t>2. Hệ thống hiển thị danh sách tất cả các bài viết</t>
  </si>
  <si>
    <t>Kiểm tra tìm kiếm không phân biệt hoa thường</t>
  </si>
  <si>
    <t>Người dùng truy cập website và có dữ liệu bài viết trong hệ thống</t>
  </si>
  <si>
    <t>1. Nhập thông tin:
 - Nhập từ khóa: TÀU
2. Click “Search”</t>
  </si>
  <si>
    <t>CHUYẾN TÀU</t>
  </si>
  <si>
    <t>2. Hệ thống trả về kết quả chứa từ khóa không phân biệt hoa thường</t>
  </si>
  <si>
    <t>Kiểm tra người dùng tìm kiếm với từ khóa hợp lệ</t>
  </si>
  <si>
    <t>1. Nhập thông tin:
 - Nhập từ khóa: chuyến tàu
2. Click “Search”</t>
  </si>
  <si>
    <t>chuyến tàu</t>
  </si>
  <si>
    <t>2. Hệ thống hiển thị danh sách bài viết chứa từ khóa</t>
  </si>
  <si>
    <t>Kiểm tra người dùng tìm kiếm từ khóa không trả về kết quả hợp lệ</t>
  </si>
  <si>
    <t>Người dùng truy cập website và không có dữ liệu bài viết trong hệ thống</t>
  </si>
  <si>
    <t>1. Nhập thông tin:
 - Nhập từ khóa: xyz123
2. Click “Search”</t>
  </si>
  <si>
    <t>xyz123</t>
  </si>
  <si>
    <t>2. Hệ thống không hiển thị bài viết nào liên quan đến từ khóa</t>
  </si>
  <si>
    <t>Kiểm tra tìm kiếm nhiều từ khóa một lúc</t>
  </si>
  <si>
    <t>1. Nhập thông tin:
 - Nhập từ khóa: Hành trình lan tỏa giá trị nhân văn và quảng bá du lịch Việt Nam
2. Click “Search”</t>
  </si>
  <si>
    <t>Hành trình lan tỏa giá trị nhân văn và quảng bá du lịch Việt Nam</t>
  </si>
  <si>
    <t>Xem chủ đề bài viết</t>
  </si>
  <si>
    <t>Người dùng đang ở trang Tin tức</t>
  </si>
  <si>
    <t>Kiểm tra hiển thị bài viết theo chủ đề</t>
  </si>
  <si>
    <t>Người dùng đã chọn chủ đề</t>
  </si>
  <si>
    <t>1. Click chủ đề “Vé tàu nội địa”</t>
  </si>
  <si>
    <t>Vé tàu nội địa</t>
  </si>
  <si>
    <t>2. Hiển thị danh sách bài viết thuộc chủ đề</t>
  </si>
  <si>
    <t>Kiểm tra bài viết khi không có dữ liệu</t>
  </si>
  <si>
    <t>Chủ đề không có bài viết</t>
  </si>
  <si>
    <t>1. Click chủ đề không có bài</t>
  </si>
  <si>
    <t>2. Hệ thống không hiển thị danh sách bài viết theo chủ đề được chọn</t>
  </si>
  <si>
    <t>Kiểm tra click vào bài viết</t>
  </si>
  <si>
    <t>Người dùng đang xem danh sách bài</t>
  </si>
  <si>
    <t xml:space="preserve">1. Click 1 bài viết
</t>
  </si>
  <si>
    <t>2. Hiển thị chi tiết bài viết</t>
  </si>
  <si>
    <t>Xem chi tiết bài viết</t>
  </si>
  <si>
    <t>Kiểm tra truy cập màn hình chi tiết bài viết</t>
  </si>
  <si>
    <t>Người dùng đang ở trang danh sách bài viết</t>
  </si>
  <si>
    <t>1. Click vào 1 bài viết bất kỳ</t>
  </si>
  <si>
    <t>1. Hiển thị màn hình chi tiết bài viết</t>
  </si>
  <si>
    <t>Kiểm tra hiển thị tiêu đề bài viết</t>
  </si>
  <si>
    <t>Người dùng đang ở màn hình chi tiết</t>
  </si>
  <si>
    <t>1. Quan sát tiêu đề</t>
  </si>
  <si>
    <t>1. Hiển thị đúng tiêu đề bài viết</t>
  </si>
  <si>
    <t>Kiểm tra hiển thị hình ảnh</t>
  </si>
  <si>
    <t>1. Quan sát hình ảnh</t>
  </si>
  <si>
    <t>1. Hiển thị đúng hình ảnh bài viết</t>
  </si>
  <si>
    <t xml:space="preserve">Kiểm tra hiển thị nội dung bài viết
</t>
  </si>
  <si>
    <t>1. Quan sát nội dung</t>
  </si>
  <si>
    <t>1. Hiển thị đầy đủ nội dung bài viết</t>
  </si>
  <si>
    <t>Kiểm tra bố cục hiển thị</t>
  </si>
  <si>
    <t>1. Kiểm tra layout (title, image, content)</t>
  </si>
  <si>
    <t>Kiểm tra load dữ liệu bài viết từ  database</t>
  </si>
  <si>
    <t>Có dữ liệu bài viết</t>
  </si>
  <si>
    <t>1. Click bài viết</t>
  </si>
  <si>
    <t>2. Dữ liệu hiển thị đúng từ BAI_VIET</t>
  </si>
  <si>
    <t>Kiểm tra tính chính xác dữ liệu</t>
  </si>
  <si>
    <t>Có dữ liệu</t>
  </si>
  <si>
    <t>1. So sánh UI với database</t>
  </si>
  <si>
    <t>2. Hệ thống hiển thị nội dung đúng với database</t>
  </si>
  <si>
    <t>Kiểm tra trạng thái bài viết</t>
  </si>
  <si>
    <t>Có bài viết ẩn</t>
  </si>
  <si>
    <t>1. Truy cập bài viết trạng thái ẩn</t>
  </si>
  <si>
    <t>2. Hệ thống không hiển thị bài viết</t>
  </si>
  <si>
    <t>Tìm kiếm chuyến đi</t>
  </si>
  <si>
    <t>Kiểm tra truy cập chức năng tìm kiếm</t>
  </si>
  <si>
    <t>Người dùng đã vào website</t>
  </si>
  <si>
    <t>1. Click vào Trang chủ
2. Quan sát form tìm kiếm</t>
  </si>
  <si>
    <t>1. Hiển thị form tìm kiếm chuyến đi</t>
  </si>
  <si>
    <t>Kiểm tra danh sách Ga đi</t>
  </si>
  <si>
    <t>Người dùng click dropdown</t>
  </si>
  <si>
    <t>1. Click chọn Ga đi</t>
  </si>
  <si>
    <t>1. Hiển thị danh sách các ga từ database</t>
  </si>
  <si>
    <t>Kiểm tra danh sách Ga đến</t>
  </si>
  <si>
    <t>1. Click chọn Ga đến</t>
  </si>
  <si>
    <t>Kiểm tra bỏ trống tất cả</t>
  </si>
  <si>
    <t>Người dùng đang ở form tìm kiếm</t>
  </si>
  <si>
    <t>1. Click “Tra cứu” khi chưa nhập</t>
  </si>
  <si>
    <t>Ngày đi</t>
  </si>
  <si>
    <t>Kiểm tra không nhập ngày đi</t>
  </si>
  <si>
    <t>1. Nhập thông tin:
 - Ngày đi: Bỏ trống
 - Nhập giá trị hợp lệ cho các trường thông tin còn lại
 2. Click button Tra cứu</t>
  </si>
  <si>
    <t>Kiểm tra chọn ngày đi trong quá khứ</t>
  </si>
  <si>
    <t>1. 1. Nhập thông tin:
- Chọn ngày đi &lt; ngày hiện tại
2. Click Tra cứu</t>
  </si>
  <si>
    <t>2. Hệ thống không cho chọn ngày nhỏ hơn ngày hiện tại</t>
  </si>
  <si>
    <t>Ngày về</t>
  </si>
  <si>
    <t>Kiểm tra không nhập ngày về</t>
  </si>
  <si>
    <t>Kiểm tra chọn ngày nhỏ hơn ngày đi</t>
  </si>
  <si>
    <t>1. Nhập thông tin:
- Chọn ngày về  &lt; ngày đi
- Nhập giá trị hợp lệ cho các trường thông tin còn lại
2. Click Tra cứu</t>
  </si>
  <si>
    <t>2. Hệ thống hiển thị thông báo: Return date must be greater than or equal to departure date!</t>
  </si>
  <si>
    <t>Kiểm tra button Tra cứu</t>
  </si>
  <si>
    <t>Kiểm tra người dùng tìm kiếm hợp lệ</t>
  </si>
  <si>
    <t>1. Nhập thông tin:
 - Nhập giá trị hợp lệ cho các trường thông tin còn lại
 2. Click button Tra cứu</t>
  </si>
  <si>
    <t>2. Hệ thống hiển thị thông tin chuyến đi phù hợp</t>
  </si>
  <si>
    <t>Kiểm tra tìm kiếm không có kết quả</t>
  </si>
  <si>
    <t>Không có chuyến phù hợp</t>
  </si>
  <si>
    <t>1. Nhập tìm kiếm với dữ liệu không tồn tại
 2. Click button Tra cứu</t>
  </si>
  <si>
    <t>2. Hệ thống không hiển thị thông tin chuyến đi phù hợp</t>
  </si>
  <si>
    <t>Xem danh sách chuyến tàu</t>
  </si>
  <si>
    <t>Kiểm tra truy cập trang “Tất cả chuyến đi”</t>
  </si>
  <si>
    <t>1. Click menu “Tất cả chuyến đi”</t>
  </si>
  <si>
    <t>1. Hiển thị trang danh sách chuyến tàu</t>
  </si>
  <si>
    <t xml:space="preserve">Kiểm tra hiển thị danh sách chuyến tàu
</t>
  </si>
  <si>
    <t>Người dung đang ở trang “Tất cả chuyến đi”</t>
  </si>
  <si>
    <t>1. Quan sát danh sách</t>
  </si>
  <si>
    <t>1. Hiển thị danh sách chuyến tàu từ database</t>
  </si>
  <si>
    <t>Kiểm tra trạng thái button</t>
  </si>
  <si>
    <t>1. Kiểm tra nút “Chi tiết”</t>
  </si>
  <si>
    <t>1. Button enable và click được</t>
  </si>
  <si>
    <t>Kiểm tra layout hiển thị</t>
  </si>
  <si>
    <t>1. Quan sát UI</t>
  </si>
  <si>
    <t>1. Hiển thị đúng design, không lỗi layout</t>
  </si>
  <si>
    <t>Kiểm tra khi không có dữ liệu</t>
  </si>
  <si>
    <t>Hệ thống không có chuyến tàu</t>
  </si>
  <si>
    <t>1. Truy cập danh sách</t>
  </si>
  <si>
    <t>1. Hệ thống không hiển thị danh sách chuyến tàu</t>
  </si>
  <si>
    <t>Kiểm tra định dạng dữ liệu</t>
  </si>
  <si>
    <t>1. Quan sát dữ liệu</t>
  </si>
  <si>
    <t>Kiểm tra click xem chi tiết</t>
  </si>
  <si>
    <t>Có danh sách chuyến tàu</t>
  </si>
  <si>
    <t>1. Click “Chi tiết” 1 chuyến</t>
  </si>
  <si>
    <t>2. Hiển thị thông tin chi tiết chuyến tàu</t>
  </si>
  <si>
    <t>Kiểm tra chuyển trang</t>
  </si>
  <si>
    <t>Có phân trang</t>
  </si>
  <si>
    <t>1. Click trang 2</t>
  </si>
  <si>
    <t>2. Hiển thị đúng dữ liệu trang 2</t>
  </si>
  <si>
    <t>Xem chi tiết chuyến tàu</t>
  </si>
  <si>
    <t>Kiểm tra truy cập màn hình chi tiết chuyến tàu</t>
  </si>
  <si>
    <t>Người dùng đang ở danh sách chuyến tàu</t>
  </si>
  <si>
    <t>1. Click “Detail” 1 chuyến tàu</t>
  </si>
  <si>
    <t>1. Hiển thị màn hình chi tiết chuyến tàu</t>
  </si>
  <si>
    <t>Kiểm tra hiển thị đầy đủ thông tin</t>
  </si>
  <si>
    <t>1. Quan sát thông tin</t>
  </si>
  <si>
    <t>1. Hiển thị: mã chuyến, ga đi, ga đến, giờ đi, giờ đến, giá vé, số ghế</t>
  </si>
  <si>
    <t>1. Ngày giờ đúng format, giá tiền đúng định dạng</t>
  </si>
  <si>
    <t>Đặt vé</t>
  </si>
  <si>
    <t>Kiểm tra vào màn hình đặt vé</t>
  </si>
  <si>
    <t>Người dùng đã đăng nhập tài khoản</t>
  </si>
  <si>
    <t>1. Chọn chuyến tàu
2. Click “Book”</t>
  </si>
  <si>
    <t xml:space="preserve">1. Hiển thị màn hình đặt vé với các thông tin </t>
  </si>
  <si>
    <t>Kiểm tra truy cập chức năng đặt vé khi chưa đăng nhập</t>
  </si>
  <si>
    <t>Người dùng chưa đăng nhập tài khoản</t>
  </si>
  <si>
    <t>Kiểm tra hiển thị thông tin chuyến tàu</t>
  </si>
  <si>
    <t>Đang ở màn hình đặt vé</t>
  </si>
  <si>
    <t>1. Quan sát thông tin chuyến</t>
  </si>
  <si>
    <t>Kiểm tra dropdown Gender</t>
  </si>
  <si>
    <t>1. Click dropdown</t>
  </si>
  <si>
    <t>1. Hiển thị danh sách (Male/Female)</t>
  </si>
  <si>
    <t>Kiểm tra dropdown National</t>
  </si>
  <si>
    <t>1. Hiển thị danh sách quốc gia</t>
  </si>
  <si>
    <t>Passenger</t>
  </si>
  <si>
    <t>Kiểm tra không nhập tên hành khách</t>
  </si>
  <si>
    <t>1. Nhập thông tin:
 - Passenger: bỏ trống
 - Nhập giá trị hợp lệ cho các trường thông tin còn lại
 2. Click button Next</t>
  </si>
  <si>
    <t>1. Nhập thông tin:
 - Email: bỏ trống
 - Nhập giá trị hợp lệ cho các trường thông tin còn lại
 2. Click button Next</t>
  </si>
  <si>
    <t>1. Nhập thông tin:
 - Phone: bỏ trống
 - Nhập giá trị hợp lệ cho các trường thông tin còn lại
 2. Click button Next</t>
  </si>
  <si>
    <t>Message</t>
  </si>
  <si>
    <t>Kiểm tra không nhập Message</t>
  </si>
  <si>
    <t>1. Nhập thông tin:
 - Message: bỏ trống
 - Nhập giá trị hợp lệ cho các trường thông tin còn lại
 2. Click button Next</t>
  </si>
  <si>
    <t>2. Hệ thống đặt vé thành công thông và hiển thị chi tiết vé, thông tin được lưu trong database</t>
  </si>
  <si>
    <t>Kiểm tra khách hàng đặt vé bỏ trống không nhập tất cả thông tin</t>
  </si>
  <si>
    <t xml:space="preserve">1.Nhập thông tin:
Bỏ trống
2. Click button Next
</t>
  </si>
  <si>
    <t>Đặt vé thành công</t>
  </si>
  <si>
    <t>1. Nhập đầy đủ thông tin hợp lệ
2. Click Next</t>
  </si>
  <si>
    <t>Xem lịch sử đặt vé</t>
  </si>
  <si>
    <t>Kiểm tra truy cập lịch sử vé khi chưa đăng nhập</t>
  </si>
  <si>
    <t>1. Truy cập website
2. Click “Tài khoản”</t>
  </si>
  <si>
    <t>1. Chuyển hướng đến trang đăng nhập</t>
  </si>
  <si>
    <t>Kiểm tra truy cập lịch sử vé khi đã đăng nhập</t>
  </si>
  <si>
    <t>1. Hiển thị danh sách vé đã đặt</t>
  </si>
  <si>
    <t>Kiểm tra hiển thị danh sách vé</t>
  </si>
  <si>
    <t>Đã đăng nhập</t>
  </si>
  <si>
    <t>1. Vào “Tài khoản”</t>
  </si>
  <si>
    <t>Kiểm tra hiển thị thông tin vé</t>
  </si>
  <si>
    <t>Kiểm tra font, màu sắc, vị trí</t>
  </si>
  <si>
    <t>Đã vào trang</t>
  </si>
  <si>
    <t>1. Hiển thị đúng design</t>
  </si>
  <si>
    <t>1. Kiểm tra nút “Detail Order”</t>
  </si>
  <si>
    <t>Kiểm tra khi không có vé</t>
  </si>
  <si>
    <t xml:space="preserve">Đã vào trang
</t>
  </si>
  <si>
    <t>2. Hệ thống không hiển thị danh sách vé đã đặt</t>
  </si>
  <si>
    <t>2. Hệ thống hiển thị đúng dữ liệu</t>
  </si>
  <si>
    <t>Có dữ liệu vé</t>
  </si>
  <si>
    <t>2. Dữ liệu lấy từ DAT_VE và hiển thị đúng</t>
  </si>
  <si>
    <t>Xem chi tiết vé</t>
  </si>
  <si>
    <t>Có danh sách vé</t>
  </si>
  <si>
    <t>1. Click “Detail Order”</t>
  </si>
  <si>
    <t>2. Hiển thị chi tiết từ DAT_VE và CHI_TIET_VE</t>
  </si>
  <si>
    <t>Hủy vé</t>
  </si>
  <si>
    <t>Kiểm tra hủy vé khi đã đăng nhập</t>
  </si>
  <si>
    <t>Người dùng đã đăng nhập vào trang tài khoản, có vé</t>
  </si>
  <si>
    <t>Không hiển thị form xác nhận hủy vé</t>
  </si>
  <si>
    <t>Kiểm tra hủy vé khi chưa đăng nhập</t>
  </si>
  <si>
    <t xml:space="preserve">1. Vào trang tài khoản </t>
  </si>
  <si>
    <t>Kiểm tra hiển thị thông tin vé trước khi hủy</t>
  </si>
  <si>
    <t>1. Click xem vé</t>
  </si>
  <si>
    <t>1. Hiển thị: mã vé, ngày đặt, trạng thái, tổng tiền</t>
  </si>
  <si>
    <t xml:space="preserve">Kiểm tra nút “Cancel Booking”
</t>
  </si>
  <si>
    <t>Vé còn hiệu lực</t>
  </si>
  <si>
    <t>1. Quan sát nút</t>
  </si>
  <si>
    <t>1. Nút hiển thị và click được</t>
  </si>
  <si>
    <t>Kiểm tra hủy vé đã quá giờ</t>
  </si>
  <si>
    <t>Vé đã đến giờ khởi hành</t>
  </si>
  <si>
    <t>1. Click “Cancel Booking”</t>
  </si>
  <si>
    <t>2. Hệ thống hiển thị lỗi “Không thể hủy vé”</t>
  </si>
  <si>
    <t>Hủy vé thành công</t>
  </si>
  <si>
    <t>Bảo trì chủ đề bài viết</t>
  </si>
  <si>
    <t>Kiểm tra cách vào màn hình bảo trì chủ đề bài viết</t>
  </si>
  <si>
    <t>Đăng nhập bằng tài khoản admin</t>
  </si>
  <si>
    <t xml:space="preserve">1.Tại màn hình trang chủ, chọn danh mục "Chủ đề" </t>
  </si>
  <si>
    <t>1. Hiển thị màn hình Quản lý các loại chủ đề</t>
  </si>
  <si>
    <t>1.So sánh giống với design</t>
  </si>
  <si>
    <t>1. Tại màn Quản lý các loại chủ đề kiểm tra trạng thái</t>
  </si>
  <si>
    <t>Kiểm tra trạng thái mặc định của Button</t>
  </si>
  <si>
    <t>1. Button ở trạng thái disnable</t>
  </si>
  <si>
    <t>Kiểm tra giá trị default của TextBox</t>
  </si>
  <si>
    <t>Kiểm tra dropdown Position</t>
  </si>
  <si>
    <t>Admin đang ở trang Thêm mới topic</t>
  </si>
  <si>
    <t>1. Hiển thị danh sách vị trí</t>
  </si>
  <si>
    <t>Hiển thị danh sách vị trí</t>
  </si>
  <si>
    <t>1. Hiển thị danh sách Display / Hide</t>
  </si>
  <si>
    <t>Nhập thêm mới topic</t>
  </si>
  <si>
    <t>Kiểm tra không nhập Topic name</t>
  </si>
  <si>
    <t>1. Nhập thông tin:
 - Topic name: Bỏ trống
 - Nhập giá trị hợp lệ cho các trường thông tin còn lại
 2. Click button Save</t>
  </si>
  <si>
    <t>2. Hệ thống hiển thị lỗi yêu cầu nhập Topic name "Please fill out this field"</t>
  </si>
  <si>
    <t>Kiểm tra nhập đúng yêu cầu ký tự trong đó chứa ký tự đặc biệt và chữ hoa chữ thường</t>
  </si>
  <si>
    <t>1. Nhập thông tin:
 - Topic name: Vé tàu@
 - Nhập giá trị hợp lệ cho các trường thông tin còn lại
 2. Click button Save</t>
  </si>
  <si>
    <t>Topic name: Vé tàu@</t>
  </si>
  <si>
    <t>2. Hệ thống thêm chủ đề mới thành công</t>
  </si>
  <si>
    <t>Thêm mới topic</t>
  </si>
  <si>
    <t>Kiểm tra bỏ trống tất cả không nhập gì</t>
  </si>
  <si>
    <t>1. Nhập thông tin:
 - Topic name: Bỏ trống
 2. Click button Save</t>
  </si>
  <si>
    <t>2. Hệ thống hiển thị thông báo lỗi "Please fill out this field"</t>
  </si>
  <si>
    <t xml:space="preserve">Kiểm tra thêm mới chủ đề thành công
</t>
  </si>
  <si>
    <t>1. Nhập thông tin:
 - Nhập giá trị hợp lệ cho các trường thông tin còn lại
 2. Click button Save</t>
  </si>
  <si>
    <t>Icon chỉnh sửa</t>
  </si>
  <si>
    <t>Kiểm tra icon chỉnh sửa</t>
  </si>
  <si>
    <t>Đang ở màn hình Quản lý các loại chủ đề</t>
  </si>
  <si>
    <t>1. Click icon Sửa</t>
  </si>
  <si>
    <t>2. Hệ thống chuyển sang màn Update</t>
  </si>
  <si>
    <t>Kiểm tra không thay đổi dữ liệu</t>
  </si>
  <si>
    <t>Admin ở màn Update chủ đề</t>
  </si>
  <si>
    <t>1. Kích button Save</t>
  </si>
  <si>
    <t>2. Hệ thống không thay đổi dữ liệu và trở về màn quản lý các loại chủ đề</t>
  </si>
  <si>
    <t>P3</t>
  </si>
  <si>
    <t>Kiểm tra sửa chủ đề thành công</t>
  </si>
  <si>
    <t>1. Sửa thông tin chủ đề
2. Kích button Save</t>
  </si>
  <si>
    <t>2. Hệ thống cập nhật chủ đề thành công</t>
  </si>
  <si>
    <t>Icon Xóa</t>
  </si>
  <si>
    <t>Kiểm tra icon xóa</t>
  </si>
  <si>
    <t>Đang ở màn hình quản lý bài viết</t>
  </si>
  <si>
    <t>1. Kích icon xóa</t>
  </si>
  <si>
    <t>1. Hệ thống xóa chủ đề và cập nhập lại database</t>
  </si>
  <si>
    <t>Button Cancel</t>
  </si>
  <si>
    <t>Kiểm tra button Cancel</t>
  </si>
  <si>
    <t>1. Click button Cancel</t>
  </si>
  <si>
    <t>2. Hệ thống trở về màn quản lý các loại chủ đề</t>
  </si>
  <si>
    <t>Toggle Bật/Tắt</t>
  </si>
  <si>
    <t>Kiểm tra bật/tắt trạng thái</t>
  </si>
  <si>
    <t>1. Click toggle status</t>
  </si>
  <si>
    <t xml:space="preserve">2. Trạng thái thay đổi
</t>
  </si>
  <si>
    <t>P4</t>
  </si>
  <si>
    <t>Bảo trì bài viết</t>
  </si>
  <si>
    <t>Kiểm tra truy cập màn hình quản lý bài viết</t>
  </si>
  <si>
    <t xml:space="preserve">1.Tại màn hình trang chủ, chọn danh mục "Bài viết" </t>
  </si>
  <si>
    <t>1. Hiển thị màn hình quản lý bài viết</t>
  </si>
  <si>
    <t>Kiểm tra hiển thị danh sách bài viết</t>
  </si>
  <si>
    <t>1. Hiển thị đầy đủ dữ liệu từ BAI_VIET</t>
  </si>
  <si>
    <t>1. 1. Quan sát button</t>
  </si>
  <si>
    <t>1. Button hiển thị đúng trạng thái (enable)</t>
  </si>
  <si>
    <t>Kiểm tra hiển thị form thêm</t>
  </si>
  <si>
    <t>Admin đang ở trang Add post</t>
  </si>
  <si>
    <t>1. Hiển thị đầy đủ field</t>
  </si>
  <si>
    <t>1. Mở form</t>
  </si>
  <si>
    <t>1. Field rỗng / trạng thái mặc định đúng</t>
  </si>
  <si>
    <t>Post title</t>
  </si>
  <si>
    <t>Kiểm tra không nhập tên bài viết</t>
  </si>
  <si>
    <t>Admin ở màn Add post</t>
  </si>
  <si>
    <t>1. Nhập thông tin:
 - Post title: Bỏ trống
 - Nhập giá trị hợp lệ cho các trường thông tin còn lại
 2. Click button Save</t>
  </si>
  <si>
    <t>2. Hệ thống hiển thị lỗi yêu cầu nhập post title "Please fill out this field"</t>
  </si>
  <si>
    <t>1. Nhập thông tin:
 - Post title: Chuyến tàu hạnh phúc@
 - Nhập giá trị hợp lệ cho các trường thông tin còn lại
 2. Click button Save</t>
  </si>
  <si>
    <t>Post title: Chuyến tàu hạnh phúc@</t>
  </si>
  <si>
    <t>2. Hệ thống thêm bài viết mới thành công</t>
  </si>
  <si>
    <t>Content</t>
  </si>
  <si>
    <t>Kiểm tra không nhập content</t>
  </si>
  <si>
    <t>1. Nhập thông tin:
 - Content: Bỏ trống
 - Nhập giá trị hợp lệ cho các trường thông tin còn lại
 2. Click button Save</t>
  </si>
  <si>
    <t>2. Hệ thống hiển thị thông báo lỗi "Content is not blank"</t>
  </si>
  <si>
    <t>Kiểm tra nhập content  ký chứa ký tự đặc biệt và chữ hoa chữ thường</t>
  </si>
  <si>
    <t>1. Nhập thông tin:
 - Content: 
 - Nhập giá trị hợp lệ cho các trường thông tin còn lại
 2. Click button Save</t>
  </si>
  <si>
    <t>Image post</t>
  </si>
  <si>
    <t>Kiểm tra không upload ảnh lên</t>
  </si>
  <si>
    <t>1. Nhập thông tin:
 - Image post: Bỏ trống
 - Nhập giá trị hợp lệ cho các trường thông tin còn lại
 2. Click button Save</t>
  </si>
  <si>
    <t>2. Hệ thống hiển thị thông báo lỗi "Select a file"</t>
  </si>
  <si>
    <t>Kiểm tra upload file ảnh không phải là gif, jpg, png, jpeg</t>
  </si>
  <si>
    <t>1. Nhập thông tin:
 - Image post: anh.doc
 - Nhập giá trị hợp lệ cho các trường thông tin còn lại
 2. Click button Save</t>
  </si>
  <si>
    <t>2. Hiện thị thông báo lỗi yêu cầu nhập file hợp lệ</t>
  </si>
  <si>
    <t xml:space="preserve">Kiểm tra upload file ảnh là gif, jpg, png
</t>
  </si>
  <si>
    <t>1. Nhập thông tin:
 - Image post: anhtau.jpeg
 - Nhập giá trị hợp lệ cho các trường thông tin còn lại
 2. Click button Save</t>
  </si>
  <si>
    <t>Image post: anhtau.jpeg</t>
  </si>
  <si>
    <t xml:space="preserve">2. Thêm thành công và được lưu trong bảng dữ liệu
</t>
  </si>
  <si>
    <t xml:space="preserve">Button Add Post
</t>
  </si>
  <si>
    <t>Kiểm tra nút Add Post</t>
  </si>
  <si>
    <t>1. Click Add Post</t>
  </si>
  <si>
    <t>2. Chuyển sang màn Add Post</t>
  </si>
  <si>
    <t>Button Save</t>
  </si>
  <si>
    <t xml:space="preserve">Admin ở màn Add post
</t>
  </si>
  <si>
    <t>1. Nhập thông tin:
 - Bỏ trống
 2. Click button Save</t>
  </si>
  <si>
    <t xml:space="preserve">2. Hệ thống hiển thị thông báo lỗi
</t>
  </si>
  <si>
    <t>Kiểm tra thêm mới bài viết thành công với các giá trị hợp lệ</t>
  </si>
  <si>
    <t>2. Hệ thống chuyển sang màn Update post</t>
  </si>
  <si>
    <t>Admin ở màn Update post</t>
  </si>
  <si>
    <t>2. Hệ thống không thay đổi dữ liệu và trở về màn quản lý bài viết</t>
  </si>
  <si>
    <t>Kiểm tra sửa bài viết thành công</t>
  </si>
  <si>
    <t>1. Sửa thông tin bài viết
2. Kích button Save</t>
  </si>
  <si>
    <t>2. Hệ thống cập nhật bài viết thành công</t>
  </si>
  <si>
    <t>1. Hệ thống xóa bài viết và cập nhập lại database</t>
  </si>
  <si>
    <t>2. Hệ thống trở về màn quản lý bài viết</t>
  </si>
  <si>
    <t>Bảo trì chuyến tàu</t>
  </si>
  <si>
    <t>Kiểm tra cách vào màn hình bảo trì chuyến tàu</t>
  </si>
  <si>
    <t xml:space="preserve">1.Tại màn hình trang chủ, chọn danh mục "Vé" </t>
  </si>
  <si>
    <t>1. Hiển thị màn hình Quản lý vé</t>
  </si>
  <si>
    <t>Kiểm tra dropdown Loại ghế</t>
  </si>
  <si>
    <t>Admin đang ở trang Thêm mới vé tàu</t>
  </si>
  <si>
    <t>1. Hiển thị danh sách Loại ghế</t>
  </si>
  <si>
    <t>Kiểm tra dropdown Từ ga</t>
  </si>
  <si>
    <t>1. Hiển thị danh sách Ga đi</t>
  </si>
  <si>
    <t>Kiểm tra dropdown Đến ga</t>
  </si>
  <si>
    <t>1. Hiển thị danh sách Ga đến</t>
  </si>
  <si>
    <t>Hiển thị dropdown Hiển thị</t>
  </si>
  <si>
    <t>1. Hiển thị danh sách Hiển thị / ẩn</t>
  </si>
  <si>
    <t>Tên vé tàu</t>
  </si>
  <si>
    <t>Kiểm tra không nhập Tên vé tàu</t>
  </si>
  <si>
    <t>1. Nhập thông tin:
 - Tên vé tàu: Bỏ trống
 - Nhập giá trị hợp lệ cho các trường thông tin còn lại
 2. Click button Lưu</t>
  </si>
  <si>
    <t>2. Hệ thống hiển thị lỗi yêu cầu nhập Tên vé tàu "Please fill out this field"</t>
  </si>
  <si>
    <t>1. Nhập thông tin:
 - Tên vé tàu: Vé tàu đi Hà Nội!!!
 - Nhập giá trị hợp lệ cho các trường thông tin còn lại
 2. Click button Lưu</t>
  </si>
  <si>
    <t>Tên vé tàu: Vé tàu đi Hà Nội!!!</t>
  </si>
  <si>
    <t>2. Hệ thống thêm chuyến tàu mới thành công</t>
  </si>
  <si>
    <t>Nội dung mô tả</t>
  </si>
  <si>
    <t>Kiểm tra không nhập Nội dung mô tả</t>
  </si>
  <si>
    <t>1. Nhập thông tin:
 - Nội dung mô tả: Bỏ trống
 - Nhập giá trị hợp lệ cho các trường thông tin còn lại
 2. Click button Lưu</t>
  </si>
  <si>
    <t>1. Nhập thông tin:
 - Nội dung mô tả: Vé tàu đi Hà Nội - Chuyến đi hạnh phúc!!!
 - Nhập giá trị hợp lệ cho các trường thông tin còn lại
 2. Click button Lưu</t>
  </si>
  <si>
    <t>Nội dung mô tả: Vé tàu đi Hà Nội - Chuyến đi hạnh phúc!!!</t>
  </si>
  <si>
    <t>Mã tàu</t>
  </si>
  <si>
    <t>Kiểm tra không nhập Mã tàu</t>
  </si>
  <si>
    <t>1. Nhập thông tin:
 - Mã tàu: Bỏ trống
 - Nhập giá trị hợp lệ cho các trường thông tin còn lại
 2. Click button Lưu</t>
  </si>
  <si>
    <t>2. Hệ thống hiển thị lỗi yêu cầu nhập Mã tàu "Please fill out this field"</t>
  </si>
  <si>
    <t>Số lượng ghế</t>
  </si>
  <si>
    <t>Kiểm tra không nhập Số lượng ghế</t>
  </si>
  <si>
    <t>1. Nhập thông tin:
 - Số lượng ghế: Bỏ trống
 - Nhập giá trị hợp lệ cho các trường thông tin còn lại
 2. Click button Lưu</t>
  </si>
  <si>
    <t>2. Hệ thống hiển thị lỗi yêu cầu nhập Số lượng ghế "Please fill out this field"</t>
  </si>
  <si>
    <t>Kiểm tra nhập số ghế là số âm</t>
  </si>
  <si>
    <t>1. Nhập thông tin:
 - Số lượng ghế: -1
 - Nhập giá trị hợp lệ cho các trường thông tin còn lại
 2. Click button Lưu</t>
  </si>
  <si>
    <t>Số lượng ghế: -1</t>
  </si>
  <si>
    <t>2. Hệ thống hiển thị thống báo lỗi "Value must be greater than or equal to 50"</t>
  </si>
  <si>
    <t>Kiểm tra nhập số ghế là 0</t>
  </si>
  <si>
    <t>1. Nhập thông tin:
 - Số lượng ghế: 0
 - Nhập giá trị hợp lệ cho các trường thông tin còn lại
 2. Click button Lưu</t>
  </si>
  <si>
    <t>Số lượng ghế: 0</t>
  </si>
  <si>
    <t>Kiểm tra nhập số ghế nhỏ hơn 50</t>
  </si>
  <si>
    <t>1. Nhập thông tin:
 - Số lượng ghế: 49
 - Nhập giá trị hợp lệ cho các trường thông tin còn lại
 2. Click button Lưu</t>
  </si>
  <si>
    <t>Số lượng ghế: 49</t>
  </si>
  <si>
    <t>Kiểm tra nhập số ghế là 50</t>
  </si>
  <si>
    <t>1. Nhập thông tin:
 - Số lượng ghế: 50
 - Nhập giá trị hợp lệ cho các trường thông tin còn lại
 2. Click button Lưu</t>
  </si>
  <si>
    <t>Số lượng ghế: 50</t>
  </si>
  <si>
    <t>Kiểm tra nhập số ghế lớn hơn 50</t>
  </si>
  <si>
    <t>1. Nhập thông tin:
 - Số lượng ghế: 60
 - Nhập giá trị hợp lệ cho các trường thông tin còn lại
 2. Click button Lưu</t>
  </si>
  <si>
    <t>Số lượng ghế: 60</t>
  </si>
  <si>
    <t>Kiểm tra nhập số ghế là số thập phân</t>
  </si>
  <si>
    <t>1. Nhập thông tin:
 - Số lượng ghế: 19.5
 - Nhập giá trị hợp lệ cho các trường thông tin còn lại
 2. Click button Lưu</t>
  </si>
  <si>
    <t>Số lượng ghế: 19.5</t>
  </si>
  <si>
    <t>Kiểm tra không chọn Ngày đi</t>
  </si>
  <si>
    <t>1. Nhập thông tin:
 - Ngày đi: Bỏ chọn
 - Nhập giá trị hợp lệ cho các trường thông tin còn lại
 2. Click button Lưu</t>
  </si>
  <si>
    <t>2. Hệ thống hiển thị lỗi yêu cầu nhập Ngày đi "Please fill out this field"</t>
  </si>
  <si>
    <t>Thời gian đi</t>
  </si>
  <si>
    <t>Kiểm tra không chọn Thời gian đi</t>
  </si>
  <si>
    <t>1. Nhập thông tin:
 - Thời gian đi: Bỏ chọn
 - Nhập giá trị hợp lệ cho các trường thông tin còn lại
 2. Click button Lưu</t>
  </si>
  <si>
    <t>2. Hệ thống hiển thị lỗi yêu cầu nhập Thời gian đi "Please fill out this field"</t>
  </si>
  <si>
    <t>Thời gian đến</t>
  </si>
  <si>
    <t>Kiểm tra không chọn Thời gian đến</t>
  </si>
  <si>
    <t>1. Nhập thông tin:
 - Thời gian đến: Bỏ chọn
 - Nhập giá trị hợp lệ cho các trường thông tin còn lại
 2. Click button Lưu</t>
  </si>
  <si>
    <t>2. Hệ thống hiển thị lỗi yêu cầu nhập Thời gian đến "Please fill out this field"</t>
  </si>
  <si>
    <t>Giá vé</t>
  </si>
  <si>
    <t>Kiểm tra không nhập Giá vé</t>
  </si>
  <si>
    <t>1. Nhập thông tin:
 - Giá vé: Bỏ chọn
 - Nhập giá trị hợp lệ cho các trường thông tin còn lại
 2. Click button Lưu</t>
  </si>
  <si>
    <t>2. Hệ thống hiển thị lỗi yêu cầu nhập Giá vé "Please fill out this field"</t>
  </si>
  <si>
    <t>Kiểm tra nhập Giá vé là số âm</t>
  </si>
  <si>
    <t>1. Nhập thông tin:
 - Giá vé: -10
 - Nhập giá trị hợp lệ cho các trường thông tin còn lại
 2. Click button Lưu</t>
  </si>
  <si>
    <t>Giá vé: -10</t>
  </si>
  <si>
    <t>2. Hệ thống hiển thị thống báo lỗi "Value must be greater than or equal to 30"</t>
  </si>
  <si>
    <t>Kiểm tra nhập Giá vé là 0</t>
  </si>
  <si>
    <t>1. Nhập thông tin:
 - Giá vé: 0
 - Nhập giá trị hợp lệ cho các trường thông tin còn lại
 2. Click button Lưu</t>
  </si>
  <si>
    <t>Giá vé: 0</t>
  </si>
  <si>
    <t>Kiểm tra nhập Giá vé nhỏ hơn 30</t>
  </si>
  <si>
    <t>1. Nhập thông tin:
 - Giá vé: 10
 - Nhập giá trị hợp lệ cho các trường thông tin còn lại
 2. Click button Lưu</t>
  </si>
  <si>
    <t>Giá vé: 10</t>
  </si>
  <si>
    <t>Kiểm tra nhập Giá vé là 30</t>
  </si>
  <si>
    <t>1. Nhập thông tin:
 - Giá vé: 30
 - Nhập giá trị hợp lệ cho các trường thông tin còn lại
 2. Click button Lưu</t>
  </si>
  <si>
    <t>Giá vé: 30</t>
  </si>
  <si>
    <t>Kiểm tra nhập Giá vé trong khoảng 30 - 3000</t>
  </si>
  <si>
    <t>1. Nhập thông tin:
 - Giá vé: 2000
 - Nhập giá trị hợp lệ cho các trường thông tin còn lại
 2. Click button Lưu</t>
  </si>
  <si>
    <t>Giá vé: 2000</t>
  </si>
  <si>
    <t>Kiểm tra nhập Giá vé là 3000</t>
  </si>
  <si>
    <t>1. Nhập thông tin:
 - Giá vé: 3500
 - Nhập giá trị hợp lệ cho các trường thông tin còn lại
 2. Click button Lưu</t>
  </si>
  <si>
    <t>Giá vé: 50</t>
  </si>
  <si>
    <t>Kiểm tra nhập Giá vé tư lớn hơn 3000</t>
  </si>
  <si>
    <t>Giá vé: 3500</t>
  </si>
  <si>
    <t>2. Hệ thống hiển thị thống báo lỗi "Value must be less than or equal to 30"</t>
  </si>
  <si>
    <t>Kiểm tra nhập Giá vé tư là số thập phân</t>
  </si>
  <si>
    <t>1. Nhập thông tin:
 - Giá vé: 350.25
 - Nhập giá trị hợp lệ cho các trường thông tin còn lại
 2. Click button Lưu</t>
  </si>
  <si>
    <t>Giá vé: 350.25</t>
  </si>
  <si>
    <t>2. Hệ thống hiển thị thống báo lỗi</t>
  </si>
  <si>
    <t>Thêm mới vé tàu</t>
  </si>
  <si>
    <t>1. Nhập thông tin:
 - Bỏ trống tất cả các trường
 2. Click button Lưu</t>
  </si>
  <si>
    <t xml:space="preserve">Kiểm tra thêm mới vé tàu thành công với các dữ liệu nhập hợp lệ
</t>
  </si>
  <si>
    <t>Tên Vé Tàu: Vé tàu đi Hà Nội!!!
Nội Dung Mô Tả: Vé tàu đi Hà Nội - Chuyến đi hạnh phúc!!!
Từ Ga: Da Nang (DAD)
Đến Ga: Ha Noi (HAN)
Mã Tàu: HN04
Loại Ghế: Thường (Có Điều Hòa)
Số Lượng Ghế: 50
Ngày Đi: 04/21/2026
Thời Gian Đi:12:30 AM
Thời Gian Đến: 10:35 PM
Giá Vé: 1000
Hiển Thị</t>
  </si>
  <si>
    <t>2. Hệ thống thêm chuyến tàu mới thành công và được lưu trong bảng dữ liệu</t>
  </si>
  <si>
    <t>Đang ở màn hình quản lý vé tàu</t>
  </si>
  <si>
    <t xml:space="preserve">2. Hệ thống chuyển sang màn Update </t>
  </si>
  <si>
    <t>Kiểm tra sửa chuyến tàu thành công</t>
  </si>
  <si>
    <t>Admin đang ở trang update</t>
  </si>
  <si>
    <t>1. Click icon Sửa
- nhập thông tin cần sửa
2. Click button Save</t>
  </si>
  <si>
    <t>2. Hệ thống cập nhật thành công và cập nhập lại trong bảng dữ liệu</t>
  </si>
  <si>
    <t>2. Hệ thống không thay đổi dữ liệu và trở về màn quản lý vé tàu</t>
  </si>
  <si>
    <t>Bảo trì ga tàu</t>
  </si>
  <si>
    <t>Kiểm tra cách vào màn hình bảo trì ga tàu</t>
  </si>
  <si>
    <t xml:space="preserve">1.Tại màn hình trang chủ, chọn danh mục "Lịch trình" </t>
  </si>
  <si>
    <t>1. Hiển thị màn hình Quản lý lịch trình</t>
  </si>
  <si>
    <t>Kiểm tra dropdown Country</t>
  </si>
  <si>
    <t>Admin đang ở trang Thêm ga</t>
  </si>
  <si>
    <t>1. Hiển thị danh sách Country</t>
  </si>
  <si>
    <t>Kiểm tra dropdown Status</t>
  </si>
  <si>
    <t>1. Hiển thị danh sách ga tàu</t>
  </si>
  <si>
    <t>Tên ga</t>
  </si>
  <si>
    <t>Kiểm tra không nhập Tên ga</t>
  </si>
  <si>
    <t>1. Nhập thông tin:
 - Tên ga: Bỏ trống
 - Nhập giá trị hợp lệ cho các trường thông tin còn lại
 2. Click button Lưu</t>
  </si>
  <si>
    <t>2. Hệ thống hiển thị lỗi yêu cầu nhập Tên ga "Please fill out this field"</t>
  </si>
  <si>
    <t>Thêm mới ga tàu</t>
  </si>
  <si>
    <t xml:space="preserve">Kiểm tra thêm mới ga tàu thành công với các dữ liệu nhập hợp lệ
</t>
  </si>
  <si>
    <t>2. Hệ thống thêm ga tàu mới thành công và được lưu trong bảng dữ liệu</t>
  </si>
  <si>
    <t>Đang ở màn hình quản lý lịch trình</t>
  </si>
  <si>
    <t>Kiểm tra sửa ga tàu thành công</t>
  </si>
  <si>
    <t>2. Hệ thống không thay đổi dữ liệu và trở về màn quản lý lịch trình</t>
  </si>
  <si>
    <t>2. Hệ thống trở về màn quản lịch trình</t>
  </si>
  <si>
    <t>Quản lý vé đặt</t>
  </si>
  <si>
    <t>Kiểm tra cách vào màn hình quản lý vé đặt</t>
  </si>
  <si>
    <t xml:space="preserve">1.Tại màn hình trang chủ, chọn danh mục "Vé đặt" </t>
  </si>
  <si>
    <t>1. Hiển thị màn hình Manage Ticketing Orders</t>
  </si>
  <si>
    <t>1. Truy cập “Vé Đặt”</t>
  </si>
  <si>
    <t>1. Hiển thị danh sách vé đặt</t>
  </si>
  <si>
    <t>Icon Xem chi tiết</t>
  </si>
  <si>
    <t>Kiểm tra icon Xem chi tiết</t>
  </si>
  <si>
    <t>Đang ở màn hình Manage Ticketing Orders</t>
  </si>
  <si>
    <t>1. Click icon Xem chi tiết</t>
  </si>
  <si>
    <t>2. Hệ thống hiển thị chi tiết vé đã đặt</t>
  </si>
  <si>
    <t>Button Recycle Bin</t>
  </si>
  <si>
    <t>Kiểm tra Button Recycle Bin xóa vé đặt</t>
  </si>
  <si>
    <t>1. Kích Button Recycle Bin</t>
  </si>
  <si>
    <t>1. Hệ thống xóa vé đã đặt thành công và cập nhập lại database</t>
  </si>
  <si>
    <t>Quản lý tài khoản</t>
  </si>
  <si>
    <t>Kiểm tra cách vào màn hình quản lý tài khoản</t>
  </si>
  <si>
    <t xml:space="preserve">1.Tại màn hình trang chủ, chọn danh mục "Tài khoản" </t>
  </si>
  <si>
    <t>1. Hiển thị màn hình All User</t>
  </si>
  <si>
    <t>Admin đang ở màn Add User</t>
  </si>
  <si>
    <t>1. Hiển thị danh sách giới tính</t>
  </si>
  <si>
    <t>1. Hiển thị danh sách chọn active</t>
  </si>
  <si>
    <t>Kiểm tra dropdown Decentralization</t>
  </si>
  <si>
    <t>1. Hiển thị danh sách loại tài khoản</t>
  </si>
  <si>
    <t>Kiểm tra không nhập Full name</t>
  </si>
  <si>
    <t>1. Nhập thông tin:
 - Passenger: Bỏ trống
 - Nhập giá trị hợp lệ cho các trường thông tin còn lại
 2. Click button Save</t>
  </si>
  <si>
    <t>2. Hệ thống hiển thị lỗi yêu cầu nhập full name "Please fill out this field"</t>
  </si>
  <si>
    <t>Account</t>
  </si>
  <si>
    <t>Kiểm tra không nhập tên</t>
  </si>
  <si>
    <t>1. Nhập thông tin:
 - Account: Bỏ trống
 - Nhập giá trị hợp lệ cho các trường thông tin còn lại
 2. Click button Save</t>
  </si>
  <si>
    <t>2. Hệ thống hiển thị lỗi yêu cầu nhập tên "Please fill out this field"</t>
  </si>
  <si>
    <t>1. Nhập thông tin:
 - Email: bỏ trống
 - Nhập giá trị hợp lệ cho các trường thông tin còn lại
 2. Click button Save</t>
  </si>
  <si>
    <t>2. Hệ thống hiển thị thông báo lỗi</t>
  </si>
  <si>
    <t>Kiểm tra không nhập số điện thoại</t>
  </si>
  <si>
    <t>1. Nhập thông tin:
 - Phone: bỏ trống
 - Nhập giá trị hợp lệ cho các trường thông tin còn lại
 2. Click button Save</t>
  </si>
  <si>
    <t>1. Nhập thông tin:
 - Nhập Password: thao123
 - Nhập Re-Enter Password: thao456
 - Nhập giá trị hợp lệ cho các trường thông tin còn lại
 2. Click button Save</t>
  </si>
  <si>
    <t>2. Hệ thống hiển thị thông báo lỗi: “Mật khẩu không khớp”</t>
  </si>
  <si>
    <t>1. Nhập thông tin:
 - Password: bỏ trống
 - Nhập giá trị hợp lệ cho các trường thông tin còn lại
 2. Click button Save</t>
  </si>
  <si>
    <t>2. Hệ thống hiển thị thông báo lỗi: "Yêu cầu nhập password"</t>
  </si>
  <si>
    <t>1. Nhập thông tin:
 - Nhập Re-Enter Password: bỏ trống
 - Nhập giá trị hợp lệ cho các trường thông tin còn lại
 2. Click button Save</t>
  </si>
  <si>
    <t>Button Add user</t>
  </si>
  <si>
    <t>1. Nhập thông tin:
 - Bỏ trống tất cả các trường
 2. Click button Save</t>
  </si>
  <si>
    <t xml:space="preserve">Kiểm tra thêm mới tài khoản thành công với các dữ liệu nhập hợp lệ
</t>
  </si>
  <si>
    <t>Passenger: Trần Thị Phương Thảo
Account: thaoo
Email: phuongthao270204@gmail.com
Phone: 0946680756
Password: 123456
Enter the password: 123456
Gender: Male
Status: Active
Decentralization: admin</t>
  </si>
  <si>
    <t>2. Hệ thống thêm tài khoản mới thành công và được lưu trong bảng dữ liệu</t>
  </si>
  <si>
    <t>Đang ở màn hình All User</t>
  </si>
  <si>
    <t>Kiểm tra sửa tài khoản thành công</t>
  </si>
  <si>
    <t>2. Hệ thống không thay đổi dữ liệu và trở về màn hình All User</t>
  </si>
  <si>
    <t>1. Hệ thống xóa tài khoản và cập nhập lại database</t>
  </si>
  <si>
    <t>2. Hệ thống trở về màn hình All User</t>
  </si>
  <si>
    <r>
      <rPr>
        <sz val="15"/>
        <color rgb="FF000000"/>
        <rFont val="Times New Roman"/>
        <family val="1"/>
      </rPr>
      <t xml:space="preserve">1. Nhập thông tin:
 - Email: </t>
    </r>
    <r>
      <rPr>
        <u/>
        <sz val="15"/>
        <color rgb="FF1155CC"/>
        <rFont val="Times New Roman"/>
        <family val="1"/>
      </rPr>
      <t>thaogmail.com</t>
    </r>
    <r>
      <rPr>
        <sz val="15"/>
        <color rgb="FF000000"/>
        <rFont val="Times New Roman"/>
        <family val="1"/>
      </rPr>
      <t xml:space="preserve">
 - Nhập giá trị hợp lệ cho các trường thông tin còn lại
 2. Click button Đăng ký</t>
    </r>
  </si>
  <si>
    <t>1. Hệ thống chuyển sang màn hình yêu cầu đăng nhập</t>
  </si>
  <si>
    <t>2. Hệ thống hiển thị thông báo lỗi: “Please include an ‘@’ in the email address. ‘thao.com’ is missing an ‘@’”</t>
  </si>
  <si>
    <t xml:space="preserve"> Email: thao.com</t>
  </si>
  <si>
    <t>HÀ NỘI - TP HCM</t>
  </si>
  <si>
    <r>
      <rPr>
        <sz val="16"/>
        <color rgb="FF000000"/>
        <rFont val="Times New Roman"/>
        <family val="1"/>
      </rPr>
      <t xml:space="preserve">1. Nhập thông tin:
 - Email: </t>
    </r>
    <r>
      <rPr>
        <u/>
        <sz val="16"/>
        <color rgb="FF1155CC"/>
        <rFont val="Times New Roman"/>
        <family val="1"/>
      </rPr>
      <t>thao.com</t>
    </r>
    <r>
      <rPr>
        <sz val="16"/>
        <color rgb="FF000000"/>
        <rFont val="Times New Roman"/>
        <family val="1"/>
      </rPr>
      <t xml:space="preserve">
 - Nhập giá trị hợp lệ cho các trường thông tin còn lại
 2. Click button Next</t>
    </r>
  </si>
  <si>
    <t xml:space="preserve">Kiểm tra hiển thị danh sách vé từ DB
</t>
  </si>
  <si>
    <t>1. Vào trang tài khoản 
2. Kéo xuống phần lịch sử vé
3. Click “Order detail”</t>
  </si>
  <si>
    <t>1. Hiển thị vé muốn hủy</t>
  </si>
  <si>
    <t>2. Hệ thống hủy vé thành công và dữ liệu cập nhật trong bảng VE</t>
  </si>
  <si>
    <r>
      <rPr>
        <sz val="16"/>
        <color rgb="FF000000"/>
        <rFont val="Times New Roman"/>
        <family val="1"/>
      </rPr>
      <t xml:space="preserve">1. Nhập thông tin:
 - Email: </t>
    </r>
    <r>
      <rPr>
        <u/>
        <sz val="16"/>
        <color rgb="FF1155CC"/>
        <rFont val="Times New Roman"/>
        <family val="1"/>
      </rPr>
      <t>thaogmail.com</t>
    </r>
    <r>
      <rPr>
        <sz val="16"/>
        <color rgb="FF000000"/>
        <rFont val="Times New Roman"/>
        <family val="1"/>
      </rPr>
      <t xml:space="preserve">
 - Nhập giá trị hợp lệ cho các trường thông tin còn lại
 2. Click button Save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</si>
</sst>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0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1"/>
      <color theme="1"/>
      <name val="Tahoma"/>
    </font>
    <font>
      <sz val="12"/>
      <color rgb="FF000000"/>
      <name val="Tahoma"/>
    </font>
    <font>
      <sz val="11"/>
      <color theme="1"/>
      <name val="MS PGothic"/>
    </font>
    <font>
      <b/>
      <sz val="12"/>
      <color theme="0"/>
      <name val="Times New Roman"/>
    </font>
    <font>
      <b/>
      <sz val="11"/>
      <color theme="0"/>
      <name val="Times New Roman"/>
    </font>
    <font>
      <sz val="11"/>
      <color theme="1"/>
      <name val="Calibri"/>
      <scheme val="minor"/>
    </font>
    <font>
      <i/>
      <sz val="11"/>
      <color rgb="FF006411"/>
      <name val="Tahoma"/>
    </font>
    <font>
      <b/>
      <sz val="12"/>
      <color rgb="FFFFFFFF"/>
      <name val="Times New Roman"/>
    </font>
    <font>
      <sz val="11"/>
      <color theme="1"/>
      <name val="Tahoma"/>
    </font>
    <font>
      <sz val="11"/>
      <color theme="1"/>
      <name val="Times New Roman"/>
    </font>
    <font>
      <sz val="12"/>
      <color rgb="FF000000"/>
      <name val="Times New Roman"/>
    </font>
    <font>
      <sz val="11"/>
      <name val="Calibri"/>
    </font>
    <font>
      <sz val="11"/>
      <color theme="1"/>
      <name val="Times New Roman"/>
    </font>
    <font>
      <b/>
      <sz val="11"/>
      <color rgb="FFFFFFFF"/>
      <name val="Times New Roman"/>
    </font>
    <font>
      <sz val="12"/>
      <color theme="1"/>
      <name val="Times New Roman"/>
    </font>
    <font>
      <sz val="12"/>
      <color theme="1"/>
      <name val="Calibri"/>
      <scheme val="minor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sz val="16"/>
      <color rgb="FF000000"/>
      <name val="Times New Roman"/>
      <family val="1"/>
    </font>
    <font>
      <sz val="16"/>
      <color theme="1"/>
      <name val="Calibri"/>
      <family val="2"/>
      <scheme val="minor"/>
    </font>
    <font>
      <sz val="16"/>
      <name val="Calibri"/>
      <family val="2"/>
    </font>
    <font>
      <u/>
      <sz val="16"/>
      <color rgb="FF000000"/>
      <name val="Times New Roman"/>
      <family val="1"/>
    </font>
    <font>
      <u/>
      <sz val="16"/>
      <color rgb="FF1155CC"/>
      <name val="Times New Roman"/>
      <family val="1"/>
    </font>
    <font>
      <b/>
      <sz val="15"/>
      <color theme="0"/>
      <name val="Times New Roman"/>
      <family val="1"/>
    </font>
    <font>
      <sz val="15"/>
      <color theme="1"/>
      <name val="Times New Roman"/>
      <family val="1"/>
    </font>
    <font>
      <sz val="15"/>
      <color rgb="FF000000"/>
      <name val="Times New Roman"/>
      <family val="1"/>
    </font>
    <font>
      <sz val="15"/>
      <color theme="1"/>
      <name val="Calibri"/>
      <family val="2"/>
      <scheme val="minor"/>
    </font>
    <font>
      <sz val="15"/>
      <name val="Calibri"/>
      <family val="2"/>
    </font>
    <font>
      <u/>
      <sz val="15"/>
      <color rgb="FF000000"/>
      <name val="Times New Roman"/>
      <family val="1"/>
    </font>
    <font>
      <u/>
      <sz val="15"/>
      <color rgb="FF1155CC"/>
      <name val="Times New Roman"/>
      <family val="1"/>
    </font>
    <font>
      <sz val="8"/>
      <name val="Calibri"/>
      <family val="2"/>
      <scheme val="minor"/>
    </font>
    <font>
      <b/>
      <sz val="16"/>
      <color rgb="FFFFFFFF"/>
      <name val="Times New Roman"/>
      <family val="1"/>
    </font>
    <font>
      <sz val="16"/>
      <name val="Times New Roman"/>
      <family val="1"/>
    </font>
    <font>
      <sz val="16"/>
      <color theme="1"/>
      <name val="Calibri"/>
      <family val="2"/>
    </font>
    <font>
      <sz val="12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90"/>
        <bgColor rgb="FF000090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  <bgColor rgb="FFFF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2" borderId="2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/>
    </xf>
    <xf numFmtId="0" fontId="7" fillId="2" borderId="5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/>
    </xf>
    <xf numFmtId="0" fontId="8" fillId="2" borderId="0" xfId="0" applyFont="1" applyFill="1" applyAlignment="1">
      <alignment horizontal="center" vertical="top" wrapText="1"/>
    </xf>
    <xf numFmtId="0" fontId="9" fillId="2" borderId="0" xfId="0" applyFont="1" applyFill="1" applyAlignment="1">
      <alignment horizontal="center" vertical="top" wrapText="1"/>
    </xf>
    <xf numFmtId="0" fontId="10" fillId="2" borderId="0" xfId="0" applyFont="1" applyFill="1" applyAlignment="1">
      <alignment wrapText="1"/>
    </xf>
    <xf numFmtId="0" fontId="5" fillId="2" borderId="7" xfId="0" applyFont="1" applyFill="1" applyBorder="1" applyAlignment="1">
      <alignment horizontal="left" vertical="top" wrapText="1"/>
    </xf>
    <xf numFmtId="0" fontId="11" fillId="2" borderId="8" xfId="0" applyFont="1" applyFill="1" applyBorder="1" applyAlignment="1">
      <alignment horizontal="left" vertical="top" wrapText="1"/>
    </xf>
    <xf numFmtId="0" fontId="7" fillId="2" borderId="9" xfId="0" applyFont="1" applyFill="1" applyBorder="1" applyAlignment="1">
      <alignment horizontal="left" vertical="top"/>
    </xf>
    <xf numFmtId="0" fontId="7" fillId="2" borderId="10" xfId="0" applyFont="1" applyFill="1" applyBorder="1" applyAlignment="1">
      <alignment horizontal="left" vertical="top"/>
    </xf>
    <xf numFmtId="0" fontId="7" fillId="2" borderId="11" xfId="0" applyFont="1" applyFill="1" applyBorder="1" applyAlignment="1">
      <alignment horizontal="left" vertical="top"/>
    </xf>
    <xf numFmtId="0" fontId="12" fillId="2" borderId="0" xfId="0" applyFont="1" applyFill="1" applyAlignment="1">
      <alignment horizontal="center" vertical="top" wrapText="1"/>
    </xf>
    <xf numFmtId="0" fontId="7" fillId="2" borderId="12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5" fillId="2" borderId="14" xfId="0" applyFont="1" applyFill="1" applyBorder="1" applyAlignment="1">
      <alignment horizontal="left" vertical="top" wrapText="1"/>
    </xf>
    <xf numFmtId="0" fontId="13" fillId="2" borderId="15" xfId="0" applyFont="1" applyFill="1" applyBorder="1" applyAlignment="1">
      <alignment horizontal="left" vertical="top"/>
    </xf>
    <xf numFmtId="0" fontId="13" fillId="2" borderId="16" xfId="0" applyFont="1" applyFill="1" applyBorder="1" applyAlignment="1">
      <alignment horizontal="left" vertical="top"/>
    </xf>
    <xf numFmtId="0" fontId="13" fillId="2" borderId="17" xfId="0" applyFont="1" applyFill="1" applyBorder="1" applyAlignment="1">
      <alignment horizontal="left" vertical="top"/>
    </xf>
    <xf numFmtId="0" fontId="13" fillId="2" borderId="18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center" vertical="top" wrapText="1"/>
    </xf>
    <xf numFmtId="0" fontId="8" fillId="3" borderId="1" xfId="0" applyFont="1" applyFill="1" applyBorder="1" applyAlignment="1">
      <alignment horizontal="center" vertical="top" wrapText="1"/>
    </xf>
    <xf numFmtId="0" fontId="10" fillId="0" borderId="0" xfId="0" applyFont="1" applyAlignment="1">
      <alignment wrapText="1"/>
    </xf>
    <xf numFmtId="0" fontId="14" fillId="0" borderId="1" xfId="0" applyFont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15" fillId="4" borderId="1" xfId="0" applyFont="1" applyFill="1" applyBorder="1" applyAlignment="1">
      <alignment horizontal="left" vertical="top" wrapText="1"/>
    </xf>
    <xf numFmtId="0" fontId="10" fillId="0" borderId="1" xfId="0" applyFont="1" applyBorder="1"/>
    <xf numFmtId="0" fontId="18" fillId="3" borderId="1" xfId="0" applyFont="1" applyFill="1" applyBorder="1" applyAlignment="1">
      <alignment horizontal="center" vertical="top" wrapText="1"/>
    </xf>
    <xf numFmtId="0" fontId="17" fillId="0" borderId="1" xfId="0" applyFont="1" applyBorder="1" applyAlignment="1">
      <alignment horizontal="left" vertical="top" wrapText="1"/>
    </xf>
    <xf numFmtId="0" fontId="8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15" fillId="2" borderId="21" xfId="0" applyFont="1" applyFill="1" applyBorder="1" applyAlignment="1">
      <alignment horizontal="left" vertical="top" wrapText="1"/>
    </xf>
    <xf numFmtId="0" fontId="15" fillId="2" borderId="0" xfId="0" applyFont="1" applyFill="1" applyAlignment="1">
      <alignment horizontal="left" vertical="top" wrapText="1"/>
    </xf>
    <xf numFmtId="0" fontId="20" fillId="2" borderId="0" xfId="0" applyFont="1" applyFill="1" applyAlignment="1">
      <alignment wrapText="1"/>
    </xf>
    <xf numFmtId="0" fontId="20" fillId="0" borderId="0" xfId="0" applyFont="1" applyAlignment="1">
      <alignment wrapText="1"/>
    </xf>
    <xf numFmtId="0" fontId="19" fillId="0" borderId="1" xfId="0" applyFont="1" applyBorder="1" applyAlignment="1">
      <alignment vertical="top" wrapText="1"/>
    </xf>
    <xf numFmtId="0" fontId="19" fillId="2" borderId="0" xfId="0" applyFont="1" applyFill="1" applyAlignment="1">
      <alignment vertical="top" wrapText="1"/>
    </xf>
    <xf numFmtId="0" fontId="19" fillId="2" borderId="1" xfId="0" applyFont="1" applyFill="1" applyBorder="1" applyAlignment="1">
      <alignment vertical="top" wrapText="1"/>
    </xf>
    <xf numFmtId="0" fontId="8" fillId="2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top" wrapText="1"/>
    </xf>
    <xf numFmtId="0" fontId="11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top"/>
    </xf>
    <xf numFmtId="0" fontId="15" fillId="2" borderId="19" xfId="0" applyFont="1" applyFill="1" applyBorder="1" applyAlignment="1">
      <alignment horizontal="left" vertical="top" wrapText="1"/>
    </xf>
    <xf numFmtId="0" fontId="16" fillId="0" borderId="21" xfId="0" applyFont="1" applyBorder="1"/>
    <xf numFmtId="0" fontId="16" fillId="0" borderId="20" xfId="0" applyFont="1" applyBorder="1"/>
    <xf numFmtId="0" fontId="6" fillId="2" borderId="22" xfId="0" applyFont="1" applyFill="1" applyBorder="1" applyAlignment="1">
      <alignment horizontal="left" vertical="top" wrapText="1"/>
    </xf>
    <xf numFmtId="0" fontId="16" fillId="0" borderId="23" xfId="0" applyFont="1" applyBorder="1"/>
    <xf numFmtId="0" fontId="16" fillId="0" borderId="24" xfId="0" applyFont="1" applyBorder="1"/>
    <xf numFmtId="0" fontId="6" fillId="2" borderId="26" xfId="0" applyFont="1" applyFill="1" applyBorder="1" applyAlignment="1">
      <alignment horizontal="left" vertical="top" wrapText="1"/>
    </xf>
    <xf numFmtId="0" fontId="16" fillId="0" borderId="27" xfId="0" applyFont="1" applyBorder="1"/>
    <xf numFmtId="0" fontId="16" fillId="0" borderId="25" xfId="0" applyFont="1" applyBorder="1"/>
    <xf numFmtId="0" fontId="21" fillId="3" borderId="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horizontal="left" vertical="top" wrapText="1"/>
    </xf>
    <xf numFmtId="0" fontId="23" fillId="2" borderId="1" xfId="0" applyFont="1" applyFill="1" applyBorder="1" applyAlignment="1">
      <alignment horizontal="left" vertical="top" wrapText="1"/>
    </xf>
    <xf numFmtId="0" fontId="23" fillId="4" borderId="1" xfId="0" applyFont="1" applyFill="1" applyBorder="1" applyAlignment="1">
      <alignment horizontal="left" vertical="top" wrapText="1"/>
    </xf>
    <xf numFmtId="0" fontId="23" fillId="2" borderId="19" xfId="0" applyFont="1" applyFill="1" applyBorder="1" applyAlignment="1">
      <alignment horizontal="left" vertical="top" wrapText="1"/>
    </xf>
    <xf numFmtId="0" fontId="24" fillId="0" borderId="1" xfId="0" applyFont="1" applyBorder="1"/>
    <xf numFmtId="0" fontId="25" fillId="0" borderId="20" xfId="0" applyFont="1" applyBorder="1"/>
    <xf numFmtId="0" fontId="25" fillId="0" borderId="21" xfId="0" applyFont="1" applyBorder="1"/>
    <xf numFmtId="0" fontId="26" fillId="2" borderId="1" xfId="0" applyFont="1" applyFill="1" applyBorder="1" applyAlignment="1">
      <alignment horizontal="left" vertical="top" wrapText="1"/>
    </xf>
    <xf numFmtId="0" fontId="23" fillId="5" borderId="1" xfId="0" applyFont="1" applyFill="1" applyBorder="1" applyAlignment="1">
      <alignment horizontal="left" vertical="top" wrapText="1"/>
    </xf>
    <xf numFmtId="0" fontId="28" fillId="3" borderId="1" xfId="0" applyFont="1" applyFill="1" applyBorder="1" applyAlignment="1">
      <alignment horizontal="center" vertical="top" wrapText="1"/>
    </xf>
    <xf numFmtId="0" fontId="29" fillId="0" borderId="1" xfId="0" applyFont="1" applyBorder="1" applyAlignment="1">
      <alignment horizontal="left" vertical="top" wrapText="1"/>
    </xf>
    <xf numFmtId="0" fontId="30" fillId="2" borderId="1" xfId="0" applyFont="1" applyFill="1" applyBorder="1" applyAlignment="1">
      <alignment horizontal="left" vertical="top" wrapText="1"/>
    </xf>
    <xf numFmtId="0" fontId="30" fillId="4" borderId="1" xfId="0" applyFont="1" applyFill="1" applyBorder="1" applyAlignment="1">
      <alignment horizontal="left" vertical="top" wrapText="1"/>
    </xf>
    <xf numFmtId="0" fontId="30" fillId="2" borderId="19" xfId="0" applyFont="1" applyFill="1" applyBorder="1" applyAlignment="1">
      <alignment horizontal="left" vertical="top" wrapText="1"/>
    </xf>
    <xf numFmtId="0" fontId="31" fillId="0" borderId="1" xfId="0" applyFont="1" applyBorder="1"/>
    <xf numFmtId="0" fontId="32" fillId="0" borderId="20" xfId="0" applyFont="1" applyBorder="1"/>
    <xf numFmtId="0" fontId="32" fillId="0" borderId="21" xfId="0" applyFont="1" applyBorder="1"/>
    <xf numFmtId="0" fontId="33" fillId="2" borderId="1" xfId="0" applyFont="1" applyFill="1" applyBorder="1" applyAlignment="1">
      <alignment horizontal="left" vertical="top" wrapText="1"/>
    </xf>
    <xf numFmtId="0" fontId="30" fillId="5" borderId="1" xfId="0" applyFont="1" applyFill="1" applyBorder="1" applyAlignment="1">
      <alignment horizontal="left" vertical="top" wrapText="1"/>
    </xf>
    <xf numFmtId="0" fontId="23" fillId="6" borderId="1" xfId="0" applyFont="1" applyFill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22" fillId="0" borderId="19" xfId="0" applyFont="1" applyBorder="1" applyAlignment="1">
      <alignment vertical="top" wrapText="1"/>
    </xf>
    <xf numFmtId="164" fontId="23" fillId="2" borderId="1" xfId="0" applyNumberFormat="1" applyFont="1" applyFill="1" applyBorder="1" applyAlignment="1">
      <alignment horizontal="left" vertical="top" wrapText="1"/>
    </xf>
    <xf numFmtId="0" fontId="21" fillId="3" borderId="1" xfId="0" applyFont="1" applyFill="1" applyBorder="1" applyAlignment="1">
      <alignment horizontal="left" vertical="top" wrapText="1"/>
    </xf>
    <xf numFmtId="0" fontId="36" fillId="3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vertical="top" wrapText="1"/>
    </xf>
    <xf numFmtId="0" fontId="22" fillId="0" borderId="25" xfId="0" applyFont="1" applyBorder="1" applyAlignment="1">
      <alignment vertical="top" wrapText="1"/>
    </xf>
    <xf numFmtId="0" fontId="23" fillId="2" borderId="21" xfId="0" applyFont="1" applyFill="1" applyBorder="1" applyAlignment="1">
      <alignment horizontal="left" vertical="top" wrapText="1"/>
    </xf>
    <xf numFmtId="0" fontId="25" fillId="0" borderId="21" xfId="0" applyFont="1" applyBorder="1"/>
    <xf numFmtId="0" fontId="36" fillId="3" borderId="1" xfId="0" applyFont="1" applyFill="1" applyBorder="1" applyAlignment="1">
      <alignment horizontal="center" vertical="top" wrapText="1"/>
    </xf>
    <xf numFmtId="0" fontId="22" fillId="0" borderId="1" xfId="0" applyFont="1" applyBorder="1" applyAlignment="1">
      <alignment vertical="top"/>
    </xf>
    <xf numFmtId="0" fontId="37" fillId="0" borderId="20" xfId="0" applyFont="1" applyBorder="1" applyAlignment="1">
      <alignment vertical="top"/>
    </xf>
    <xf numFmtId="0" fontId="23" fillId="7" borderId="1" xfId="0" applyFont="1" applyFill="1" applyBorder="1" applyAlignment="1">
      <alignment horizontal="left" vertical="top" wrapText="1"/>
    </xf>
    <xf numFmtId="0" fontId="23" fillId="2" borderId="19" xfId="0" applyFont="1" applyFill="1" applyBorder="1" applyAlignment="1">
      <alignment horizontal="left" vertical="top" wrapText="1"/>
    </xf>
    <xf numFmtId="0" fontId="22" fillId="0" borderId="19" xfId="0" applyFont="1" applyBorder="1" applyAlignment="1">
      <alignment horizontal="left" vertical="top" wrapText="1"/>
    </xf>
    <xf numFmtId="0" fontId="23" fillId="2" borderId="12" xfId="0" applyFont="1" applyFill="1" applyBorder="1" applyAlignment="1">
      <alignment horizontal="left" vertical="top" wrapText="1"/>
    </xf>
    <xf numFmtId="0" fontId="23" fillId="2" borderId="30" xfId="0" applyFont="1" applyFill="1" applyBorder="1" applyAlignment="1">
      <alignment horizontal="left" vertical="top" wrapText="1"/>
    </xf>
    <xf numFmtId="0" fontId="23" fillId="2" borderId="25" xfId="0" applyFont="1" applyFill="1" applyBorder="1" applyAlignment="1">
      <alignment horizontal="left" vertical="top" wrapText="1"/>
    </xf>
    <xf numFmtId="0" fontId="22" fillId="0" borderId="30" xfId="0" applyFont="1" applyBorder="1" applyAlignment="1">
      <alignment horizontal="left" vertical="top" wrapText="1"/>
    </xf>
    <xf numFmtId="0" fontId="23" fillId="2" borderId="27" xfId="0" applyFont="1" applyFill="1" applyBorder="1" applyAlignment="1">
      <alignment horizontal="left" vertical="top" wrapText="1"/>
    </xf>
    <xf numFmtId="0" fontId="22" fillId="2" borderId="1" xfId="0" applyFont="1" applyFill="1" applyBorder="1" applyAlignment="1">
      <alignment vertical="top" wrapText="1"/>
    </xf>
    <xf numFmtId="0" fontId="22" fillId="2" borderId="25" xfId="0" applyFont="1" applyFill="1" applyBorder="1" applyAlignment="1">
      <alignment vertical="top" wrapText="1"/>
    </xf>
    <xf numFmtId="0" fontId="22" fillId="2" borderId="28" xfId="0" applyFont="1" applyFill="1" applyBorder="1" applyAlignment="1">
      <alignment vertical="top" wrapText="1"/>
    </xf>
    <xf numFmtId="0" fontId="38" fillId="2" borderId="25" xfId="0" applyFont="1" applyFill="1" applyBorder="1" applyAlignment="1">
      <alignment vertical="top"/>
    </xf>
    <xf numFmtId="0" fontId="25" fillId="0" borderId="29" xfId="0" applyFont="1" applyBorder="1"/>
    <xf numFmtId="0" fontId="23" fillId="2" borderId="20" xfId="0" applyFont="1" applyFill="1" applyBorder="1" applyAlignment="1">
      <alignment horizontal="left" vertical="top" wrapText="1"/>
    </xf>
    <xf numFmtId="0" fontId="39" fillId="2" borderId="2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thaogmail.com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thaogmail.com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hyperlink" Target="http://thaog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00"/>
  <sheetViews>
    <sheetView workbookViewId="0"/>
  </sheetViews>
  <sheetFormatPr defaultColWidth="14.44140625" defaultRowHeight="15" customHeight="1"/>
  <cols>
    <col min="1" max="1" width="11" customWidth="1"/>
    <col min="2" max="2" width="21.109375" customWidth="1"/>
    <col min="3" max="3" width="17.109375" customWidth="1"/>
    <col min="4" max="4" width="51.44140625" customWidth="1"/>
    <col min="5" max="5" width="39.109375" customWidth="1"/>
    <col min="6" max="6" width="14.44140625" customWidth="1"/>
    <col min="7" max="7" width="8.6640625" customWidth="1"/>
    <col min="8" max="8" width="6.109375" customWidth="1"/>
    <col min="9" max="26" width="8.6640625" customWidth="1"/>
  </cols>
  <sheetData>
    <row r="1" spans="1:8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25" customHeight="1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14.25" customHeight="1">
      <c r="A3" s="2" t="s">
        <v>16</v>
      </c>
      <c r="B3" s="2" t="s">
        <v>17</v>
      </c>
      <c r="C3" s="2" t="s">
        <v>10</v>
      </c>
      <c r="D3" s="3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14.25" customHeight="1">
      <c r="A4" s="2"/>
      <c r="B4" s="2" t="s">
        <v>22</v>
      </c>
      <c r="C4" s="2"/>
      <c r="D4" s="3"/>
      <c r="E4" s="2"/>
      <c r="F4" s="2"/>
      <c r="G4" s="2"/>
      <c r="H4" s="2"/>
    </row>
    <row r="5" spans="1:8" ht="14.25" customHeight="1">
      <c r="A5" s="2"/>
      <c r="B5" s="2"/>
      <c r="C5" s="2"/>
      <c r="D5" s="2"/>
      <c r="E5" s="2"/>
      <c r="F5" s="2"/>
      <c r="G5" s="2"/>
      <c r="H5" s="2"/>
    </row>
    <row r="6" spans="1:8" ht="14.25" customHeight="1">
      <c r="A6" s="2"/>
      <c r="B6" s="2"/>
      <c r="C6" s="2"/>
      <c r="D6" s="2"/>
      <c r="E6" s="2"/>
      <c r="F6" s="2"/>
      <c r="G6" s="2"/>
      <c r="H6" s="2"/>
    </row>
    <row r="7" spans="1:8" ht="14.25" customHeight="1">
      <c r="A7" s="2"/>
      <c r="B7" s="2"/>
      <c r="C7" s="2"/>
      <c r="D7" s="2"/>
      <c r="E7" s="2"/>
      <c r="F7" s="2"/>
      <c r="G7" s="2"/>
      <c r="H7" s="2"/>
    </row>
    <row r="8" spans="1:8" ht="14.25" customHeight="1">
      <c r="A8" s="2"/>
      <c r="B8" s="2"/>
      <c r="C8" s="2"/>
      <c r="D8" s="2"/>
      <c r="E8" s="2"/>
      <c r="F8" s="2"/>
      <c r="G8" s="2"/>
      <c r="H8" s="2"/>
    </row>
    <row r="9" spans="1:8" ht="14.25" customHeight="1"/>
    <row r="10" spans="1:8" ht="14.25" customHeight="1">
      <c r="C10" s="4" t="s">
        <v>23</v>
      </c>
      <c r="D10" s="4" t="s">
        <v>24</v>
      </c>
      <c r="E10" s="4" t="s">
        <v>25</v>
      </c>
    </row>
    <row r="11" spans="1:8" ht="31.5" customHeight="1">
      <c r="C11" s="5" t="s">
        <v>26</v>
      </c>
      <c r="D11" s="6" t="s">
        <v>27</v>
      </c>
      <c r="E11" s="6" t="s">
        <v>28</v>
      </c>
    </row>
    <row r="12" spans="1:8" ht="14.25" customHeight="1">
      <c r="C12" s="5" t="s">
        <v>29</v>
      </c>
      <c r="D12" s="6" t="s">
        <v>30</v>
      </c>
      <c r="E12" s="6" t="s">
        <v>31</v>
      </c>
    </row>
    <row r="13" spans="1:8" ht="14.25" customHeight="1">
      <c r="C13" s="5" t="s">
        <v>32</v>
      </c>
      <c r="D13" s="6" t="s">
        <v>33</v>
      </c>
      <c r="E13" s="6" t="s">
        <v>34</v>
      </c>
    </row>
    <row r="14" spans="1:8" ht="14.25" customHeight="1">
      <c r="C14" s="5" t="s">
        <v>35</v>
      </c>
      <c r="D14" s="6" t="s">
        <v>36</v>
      </c>
      <c r="E14" s="6" t="s">
        <v>37</v>
      </c>
    </row>
    <row r="15" spans="1:8" ht="14.25" customHeight="1"/>
    <row r="16" spans="1:8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1009"/>
  <sheetViews>
    <sheetView workbookViewId="0">
      <selection activeCell="A6" sqref="A6:L26"/>
    </sheetView>
  </sheetViews>
  <sheetFormatPr defaultColWidth="14.44140625" defaultRowHeight="14.4"/>
  <cols>
    <col min="1" max="1" width="11" customWidth="1"/>
    <col min="2" max="2" width="21.77734375" customWidth="1"/>
    <col min="3" max="3" width="20" customWidth="1"/>
    <col min="4" max="4" width="50.77734375" customWidth="1"/>
    <col min="5" max="5" width="24.77734375" customWidth="1"/>
    <col min="6" max="6" width="41.33203125" customWidth="1"/>
    <col min="7" max="7" width="26.109375" customWidth="1"/>
    <col min="8" max="8" width="38.44140625" customWidth="1"/>
    <col min="9" max="9" width="13.44140625" customWidth="1"/>
    <col min="10" max="10" width="23.44140625" customWidth="1"/>
    <col min="11" max="11" width="7.88671875" customWidth="1"/>
    <col min="12" max="12" width="9.21875" customWidth="1"/>
    <col min="13" max="30" width="8.6640625" customWidth="1"/>
  </cols>
  <sheetData>
    <row r="1" spans="1:30" ht="27.6">
      <c r="A1" s="7" t="s">
        <v>38</v>
      </c>
      <c r="B1" s="8" t="s">
        <v>39</v>
      </c>
      <c r="C1" s="9"/>
      <c r="D1" s="10"/>
      <c r="E1" s="11"/>
      <c r="F1" s="12"/>
      <c r="G1" s="12"/>
      <c r="H1" s="12"/>
      <c r="I1" s="12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55.2">
      <c r="A2" s="15" t="s">
        <v>40</v>
      </c>
      <c r="B2" s="16" t="s">
        <v>41</v>
      </c>
      <c r="C2" s="17"/>
      <c r="D2" s="18"/>
      <c r="E2" s="19"/>
      <c r="F2" s="20" t="s">
        <v>42</v>
      </c>
      <c r="G2" s="12"/>
      <c r="H2" s="12"/>
      <c r="I2" s="12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12"/>
      <c r="H3" s="12"/>
      <c r="I3" s="12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12"/>
      <c r="H4" s="12"/>
      <c r="I4" s="12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COUNTIF(I6:I998,"Pass")</f>
        <v>19</v>
      </c>
      <c r="B5" s="26">
        <f>COUNTIF(I6:I998,"Fail")</f>
        <v>1</v>
      </c>
      <c r="C5" s="26">
        <f>E5-D5-A5-B5</f>
        <v>0</v>
      </c>
      <c r="D5" s="27">
        <f>COUNTIF(H$7:I$999,"N/A")</f>
        <v>0</v>
      </c>
      <c r="E5" s="28">
        <f>COUNTA(A7:A1002)</f>
        <v>20</v>
      </c>
      <c r="F5" s="12"/>
      <c r="G5" s="12"/>
      <c r="H5" s="12"/>
      <c r="I5" s="12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37.200000000000003">
      <c r="A6" s="73" t="s">
        <v>0</v>
      </c>
      <c r="B6" s="73" t="s">
        <v>48</v>
      </c>
      <c r="C6" s="73" t="s">
        <v>49</v>
      </c>
      <c r="D6" s="73" t="s">
        <v>50</v>
      </c>
      <c r="E6" s="73" t="s">
        <v>51</v>
      </c>
      <c r="F6" s="73" t="s">
        <v>52</v>
      </c>
      <c r="G6" s="73" t="s">
        <v>53</v>
      </c>
      <c r="H6" s="73" t="s">
        <v>54</v>
      </c>
      <c r="I6" s="73" t="s">
        <v>55</v>
      </c>
      <c r="J6" s="73" t="s">
        <v>5</v>
      </c>
      <c r="K6" s="73" t="s">
        <v>6</v>
      </c>
      <c r="L6" s="73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38.4">
      <c r="A7" s="74" t="str">
        <f t="shared" ref="A7:A26" si="0">"TC-" &amp; TEXT(ROW()-6,"000")</f>
        <v>TC-001</v>
      </c>
      <c r="B7" s="75" t="s">
        <v>56</v>
      </c>
      <c r="C7" s="75"/>
      <c r="D7" s="75" t="s">
        <v>57</v>
      </c>
      <c r="E7" s="75" t="s">
        <v>58</v>
      </c>
      <c r="F7" s="75" t="s">
        <v>59</v>
      </c>
      <c r="G7" s="75"/>
      <c r="H7" s="75" t="s">
        <v>60</v>
      </c>
      <c r="I7" s="76" t="s">
        <v>43</v>
      </c>
      <c r="J7" s="74" t="s">
        <v>61</v>
      </c>
      <c r="K7" s="74" t="s">
        <v>14</v>
      </c>
      <c r="L7" s="74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38.4">
      <c r="A8" s="74" t="str">
        <f t="shared" si="0"/>
        <v>TC-002</v>
      </c>
      <c r="B8" s="77" t="s">
        <v>62</v>
      </c>
      <c r="C8" s="75"/>
      <c r="D8" s="75" t="s">
        <v>63</v>
      </c>
      <c r="E8" s="78"/>
      <c r="F8" s="75" t="s">
        <v>64</v>
      </c>
      <c r="G8" s="75"/>
      <c r="H8" s="75" t="s">
        <v>65</v>
      </c>
      <c r="I8" s="76" t="s">
        <v>43</v>
      </c>
      <c r="J8" s="74" t="s">
        <v>61</v>
      </c>
      <c r="K8" s="74" t="s">
        <v>21</v>
      </c>
      <c r="L8" s="74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38.4">
      <c r="A9" s="74" t="str">
        <f t="shared" si="0"/>
        <v>TC-003</v>
      </c>
      <c r="B9" s="79"/>
      <c r="C9" s="75"/>
      <c r="D9" s="75" t="s">
        <v>66</v>
      </c>
      <c r="E9" s="78"/>
      <c r="F9" s="75" t="s">
        <v>67</v>
      </c>
      <c r="G9" s="75"/>
      <c r="H9" s="75" t="s">
        <v>68</v>
      </c>
      <c r="I9" s="76" t="s">
        <v>43</v>
      </c>
      <c r="J9" s="74" t="s">
        <v>61</v>
      </c>
      <c r="K9" s="74" t="s">
        <v>21</v>
      </c>
      <c r="L9" s="74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38.4">
      <c r="A10" s="74" t="str">
        <f t="shared" si="0"/>
        <v>TC-004</v>
      </c>
      <c r="B10" s="79"/>
      <c r="C10" s="75"/>
      <c r="D10" s="75" t="s">
        <v>69</v>
      </c>
      <c r="E10" s="78"/>
      <c r="F10" s="75" t="s">
        <v>70</v>
      </c>
      <c r="G10" s="75"/>
      <c r="H10" s="75" t="s">
        <v>71</v>
      </c>
      <c r="I10" s="76" t="s">
        <v>43</v>
      </c>
      <c r="J10" s="74" t="s">
        <v>61</v>
      </c>
      <c r="K10" s="74" t="s">
        <v>21</v>
      </c>
      <c r="L10" s="74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38.4">
      <c r="A11" s="74" t="str">
        <f t="shared" si="0"/>
        <v>TC-005</v>
      </c>
      <c r="B11" s="80"/>
      <c r="C11" s="75"/>
      <c r="D11" s="75" t="s">
        <v>72</v>
      </c>
      <c r="E11" s="78"/>
      <c r="F11" s="75" t="s">
        <v>73</v>
      </c>
      <c r="G11" s="75"/>
      <c r="H11" s="75" t="s">
        <v>74</v>
      </c>
      <c r="I11" s="76" t="s">
        <v>43</v>
      </c>
      <c r="J11" s="74" t="s">
        <v>61</v>
      </c>
      <c r="K11" s="74" t="s">
        <v>21</v>
      </c>
      <c r="L11" s="74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96">
      <c r="A12" s="74" t="str">
        <f t="shared" si="0"/>
        <v>TC-006</v>
      </c>
      <c r="B12" s="77" t="s">
        <v>75</v>
      </c>
      <c r="C12" s="75" t="s">
        <v>76</v>
      </c>
      <c r="D12" s="75" t="s">
        <v>77</v>
      </c>
      <c r="E12" s="77" t="s">
        <v>78</v>
      </c>
      <c r="F12" s="75" t="s">
        <v>79</v>
      </c>
      <c r="G12" s="75"/>
      <c r="H12" s="75" t="s">
        <v>80</v>
      </c>
      <c r="I12" s="76" t="s">
        <v>43</v>
      </c>
      <c r="J12" s="74" t="s">
        <v>61</v>
      </c>
      <c r="K12" s="74" t="s">
        <v>14</v>
      </c>
      <c r="L12" s="74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96">
      <c r="A13" s="74" t="str">
        <f t="shared" si="0"/>
        <v>TC-007</v>
      </c>
      <c r="B13" s="79"/>
      <c r="C13" s="75" t="s">
        <v>81</v>
      </c>
      <c r="D13" s="75" t="s">
        <v>82</v>
      </c>
      <c r="E13" s="79"/>
      <c r="F13" s="75" t="s">
        <v>83</v>
      </c>
      <c r="G13" s="75"/>
      <c r="H13" s="75" t="s">
        <v>80</v>
      </c>
      <c r="I13" s="76" t="s">
        <v>43</v>
      </c>
      <c r="J13" s="74" t="s">
        <v>61</v>
      </c>
      <c r="K13" s="74" t="s">
        <v>14</v>
      </c>
      <c r="L13" s="74" t="s">
        <v>15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96">
      <c r="A14" s="74" t="str">
        <f t="shared" si="0"/>
        <v>TC-008</v>
      </c>
      <c r="B14" s="79"/>
      <c r="C14" s="75" t="s">
        <v>84</v>
      </c>
      <c r="D14" s="75" t="s">
        <v>85</v>
      </c>
      <c r="E14" s="79"/>
      <c r="F14" s="75" t="s">
        <v>86</v>
      </c>
      <c r="G14" s="75"/>
      <c r="H14" s="75" t="s">
        <v>80</v>
      </c>
      <c r="I14" s="76" t="s">
        <v>43</v>
      </c>
      <c r="J14" s="74" t="s">
        <v>61</v>
      </c>
      <c r="K14" s="74" t="s">
        <v>14</v>
      </c>
      <c r="L14" s="74" t="s">
        <v>15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96">
      <c r="A15" s="74" t="str">
        <f t="shared" si="0"/>
        <v>TC-009</v>
      </c>
      <c r="B15" s="79"/>
      <c r="C15" s="77" t="s">
        <v>87</v>
      </c>
      <c r="D15" s="75" t="s">
        <v>88</v>
      </c>
      <c r="E15" s="79"/>
      <c r="F15" s="75" t="s">
        <v>89</v>
      </c>
      <c r="G15" s="75" t="s">
        <v>90</v>
      </c>
      <c r="H15" s="75" t="s">
        <v>91</v>
      </c>
      <c r="I15" s="76" t="s">
        <v>43</v>
      </c>
      <c r="J15" s="74" t="s">
        <v>61</v>
      </c>
      <c r="K15" s="74" t="s">
        <v>14</v>
      </c>
      <c r="L15" s="74" t="s">
        <v>15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96">
      <c r="A16" s="74" t="str">
        <f t="shared" si="0"/>
        <v>TC-010</v>
      </c>
      <c r="B16" s="79"/>
      <c r="C16" s="79"/>
      <c r="D16" s="75" t="s">
        <v>92</v>
      </c>
      <c r="E16" s="79"/>
      <c r="F16" s="75" t="s">
        <v>93</v>
      </c>
      <c r="G16" s="75"/>
      <c r="H16" s="75" t="s">
        <v>91</v>
      </c>
      <c r="I16" s="76" t="s">
        <v>43</v>
      </c>
      <c r="J16" s="74" t="s">
        <v>61</v>
      </c>
      <c r="K16" s="74" t="s">
        <v>14</v>
      </c>
      <c r="L16" s="74" t="s">
        <v>15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96">
      <c r="A17" s="74" t="str">
        <f t="shared" si="0"/>
        <v>TC-011</v>
      </c>
      <c r="B17" s="79"/>
      <c r="C17" s="79"/>
      <c r="D17" s="75" t="s">
        <v>94</v>
      </c>
      <c r="E17" s="79"/>
      <c r="F17" s="75" t="s">
        <v>95</v>
      </c>
      <c r="G17" s="75"/>
      <c r="H17" s="75" t="s">
        <v>80</v>
      </c>
      <c r="I17" s="76" t="s">
        <v>43</v>
      </c>
      <c r="J17" s="74" t="s">
        <v>61</v>
      </c>
      <c r="K17" s="74" t="s">
        <v>14</v>
      </c>
      <c r="L17" s="74" t="s">
        <v>15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96">
      <c r="A18" s="74" t="str">
        <f t="shared" si="0"/>
        <v>TC-012</v>
      </c>
      <c r="B18" s="79"/>
      <c r="C18" s="79"/>
      <c r="D18" s="75" t="s">
        <v>96</v>
      </c>
      <c r="E18" s="79"/>
      <c r="F18" s="75" t="s">
        <v>97</v>
      </c>
      <c r="G18" s="75" t="s">
        <v>98</v>
      </c>
      <c r="H18" s="75" t="s">
        <v>91</v>
      </c>
      <c r="I18" s="76" t="s">
        <v>43</v>
      </c>
      <c r="J18" s="74" t="s">
        <v>61</v>
      </c>
      <c r="K18" s="74" t="s">
        <v>14</v>
      </c>
      <c r="L18" s="74" t="s">
        <v>15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96">
      <c r="A19" s="74" t="str">
        <f t="shared" si="0"/>
        <v>TC-013</v>
      </c>
      <c r="B19" s="79"/>
      <c r="C19" s="80"/>
      <c r="D19" s="75" t="s">
        <v>99</v>
      </c>
      <c r="E19" s="80"/>
      <c r="F19" s="75" t="s">
        <v>100</v>
      </c>
      <c r="G19" s="75" t="s">
        <v>101</v>
      </c>
      <c r="H19" s="75" t="s">
        <v>91</v>
      </c>
      <c r="I19" s="76" t="s">
        <v>43</v>
      </c>
      <c r="J19" s="74" t="s">
        <v>61</v>
      </c>
      <c r="K19" s="74" t="s">
        <v>14</v>
      </c>
      <c r="L19" s="74" t="s">
        <v>15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96">
      <c r="A20" s="74" t="str">
        <f t="shared" si="0"/>
        <v>TC-014</v>
      </c>
      <c r="B20" s="79"/>
      <c r="C20" s="77" t="s">
        <v>102</v>
      </c>
      <c r="D20" s="75" t="s">
        <v>103</v>
      </c>
      <c r="E20" s="77" t="s">
        <v>78</v>
      </c>
      <c r="F20" s="75" t="s">
        <v>104</v>
      </c>
      <c r="G20" s="75"/>
      <c r="H20" s="75" t="s">
        <v>80</v>
      </c>
      <c r="I20" s="76" t="s">
        <v>43</v>
      </c>
      <c r="J20" s="74" t="s">
        <v>61</v>
      </c>
      <c r="K20" s="74" t="s">
        <v>14</v>
      </c>
      <c r="L20" s="74" t="s">
        <v>15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96">
      <c r="A21" s="74" t="str">
        <f t="shared" si="0"/>
        <v>TC-015</v>
      </c>
      <c r="B21" s="79"/>
      <c r="C21" s="80"/>
      <c r="D21" s="75" t="s">
        <v>105</v>
      </c>
      <c r="E21" s="79"/>
      <c r="F21" s="81" t="s">
        <v>650</v>
      </c>
      <c r="G21" s="75" t="s">
        <v>106</v>
      </c>
      <c r="H21" s="75" t="s">
        <v>107</v>
      </c>
      <c r="I21" s="76" t="s">
        <v>43</v>
      </c>
      <c r="J21" s="74" t="s">
        <v>61</v>
      </c>
      <c r="K21" s="74" t="s">
        <v>14</v>
      </c>
      <c r="L21" s="74" t="s">
        <v>15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134.4">
      <c r="A22" s="74" t="str">
        <f t="shared" si="0"/>
        <v>TC-016</v>
      </c>
      <c r="B22" s="79"/>
      <c r="C22" s="77" t="s">
        <v>108</v>
      </c>
      <c r="D22" s="75" t="s">
        <v>109</v>
      </c>
      <c r="E22" s="79"/>
      <c r="F22" s="75" t="s">
        <v>110</v>
      </c>
      <c r="G22" s="75" t="s">
        <v>111</v>
      </c>
      <c r="H22" s="75" t="s">
        <v>112</v>
      </c>
      <c r="I22" s="76" t="s">
        <v>43</v>
      </c>
      <c r="J22" s="74" t="s">
        <v>61</v>
      </c>
      <c r="K22" s="74" t="s">
        <v>14</v>
      </c>
      <c r="L22" s="74" t="s">
        <v>15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96">
      <c r="A23" s="74" t="str">
        <f t="shared" si="0"/>
        <v>TC-017</v>
      </c>
      <c r="B23" s="79"/>
      <c r="C23" s="80"/>
      <c r="D23" s="75" t="s">
        <v>113</v>
      </c>
      <c r="E23" s="80"/>
      <c r="F23" s="75" t="s">
        <v>114</v>
      </c>
      <c r="G23" s="75"/>
      <c r="H23" s="75" t="s">
        <v>80</v>
      </c>
      <c r="I23" s="76" t="s">
        <v>43</v>
      </c>
      <c r="J23" s="74" t="s">
        <v>61</v>
      </c>
      <c r="K23" s="74" t="s">
        <v>14</v>
      </c>
      <c r="L23" s="74" t="s">
        <v>15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96">
      <c r="A24" s="74" t="str">
        <f t="shared" si="0"/>
        <v>TC-018</v>
      </c>
      <c r="B24" s="80"/>
      <c r="C24" s="75" t="s">
        <v>115</v>
      </c>
      <c r="D24" s="75" t="s">
        <v>116</v>
      </c>
      <c r="E24" s="75"/>
      <c r="F24" s="75" t="s">
        <v>117</v>
      </c>
      <c r="G24" s="75"/>
      <c r="H24" s="75" t="s">
        <v>80</v>
      </c>
      <c r="I24" s="76" t="s">
        <v>43</v>
      </c>
      <c r="J24" s="74" t="s">
        <v>61</v>
      </c>
      <c r="K24" s="74" t="s">
        <v>14</v>
      </c>
      <c r="L24" s="74" t="s">
        <v>15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230.4">
      <c r="A25" s="74" t="str">
        <f t="shared" si="0"/>
        <v>TC-019</v>
      </c>
      <c r="B25" s="77" t="s">
        <v>118</v>
      </c>
      <c r="C25" s="77" t="s">
        <v>119</v>
      </c>
      <c r="D25" s="75" t="s">
        <v>120</v>
      </c>
      <c r="E25" s="75" t="s">
        <v>121</v>
      </c>
      <c r="F25" s="75" t="s">
        <v>122</v>
      </c>
      <c r="G25" s="75" t="s">
        <v>123</v>
      </c>
      <c r="H25" s="75" t="s">
        <v>124</v>
      </c>
      <c r="I25" s="76" t="s">
        <v>43</v>
      </c>
      <c r="J25" s="74" t="s">
        <v>61</v>
      </c>
      <c r="K25" s="74" t="s">
        <v>14</v>
      </c>
      <c r="L25" s="74" t="s">
        <v>15</v>
      </c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 ht="115.2">
      <c r="A26" s="74" t="str">
        <f t="shared" si="0"/>
        <v>TC-020</v>
      </c>
      <c r="B26" s="80"/>
      <c r="C26" s="80"/>
      <c r="D26" s="75" t="s">
        <v>125</v>
      </c>
      <c r="E26" s="75" t="s">
        <v>126</v>
      </c>
      <c r="F26" s="75" t="s">
        <v>127</v>
      </c>
      <c r="G26" s="75"/>
      <c r="H26" s="75" t="s">
        <v>128</v>
      </c>
      <c r="I26" s="82" t="s">
        <v>44</v>
      </c>
      <c r="J26" s="74" t="s">
        <v>61</v>
      </c>
      <c r="K26" s="74" t="s">
        <v>14</v>
      </c>
      <c r="L26" s="74" t="s">
        <v>15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spans="1:3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  <row r="1001" spans="1:30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</row>
    <row r="1002" spans="1:30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</row>
    <row r="1003" spans="1:30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</row>
    <row r="1004" spans="1:30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</row>
    <row r="1005" spans="1:30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</row>
    <row r="1006" spans="1:30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</row>
    <row r="1007" spans="1:30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</row>
    <row r="1008" spans="1:30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</row>
    <row r="1009" spans="1:30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</row>
  </sheetData>
  <mergeCells count="9">
    <mergeCell ref="B25:B26"/>
    <mergeCell ref="C25:C26"/>
    <mergeCell ref="B8:B11"/>
    <mergeCell ref="B12:B24"/>
    <mergeCell ref="E12:E19"/>
    <mergeCell ref="C15:C19"/>
    <mergeCell ref="C20:C21"/>
    <mergeCell ref="E20:E23"/>
    <mergeCell ref="C22:C23"/>
  </mergeCells>
  <hyperlinks>
    <hyperlink ref="F21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D999"/>
  <sheetViews>
    <sheetView workbookViewId="0">
      <selection activeCell="H18" sqref="H18"/>
    </sheetView>
  </sheetViews>
  <sheetFormatPr defaultColWidth="14.44140625" defaultRowHeight="15" customHeight="1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35.33203125" customWidth="1"/>
    <col min="7" max="7" width="23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30" width="8.6640625" customWidth="1"/>
  </cols>
  <sheetData>
    <row r="1" spans="1:30" ht="14.25" customHeight="1">
      <c r="A1" s="7" t="s">
        <v>38</v>
      </c>
      <c r="B1" s="8" t="s">
        <v>129</v>
      </c>
      <c r="C1" s="9"/>
      <c r="D1" s="10"/>
      <c r="E1" s="11"/>
      <c r="F1" s="12"/>
      <c r="G1" s="12"/>
      <c r="H1" s="12"/>
      <c r="I1" s="12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14.25" customHeight="1">
      <c r="A2" s="15" t="s">
        <v>40</v>
      </c>
      <c r="B2" s="16" t="s">
        <v>41</v>
      </c>
      <c r="C2" s="17"/>
      <c r="D2" s="18"/>
      <c r="E2" s="19"/>
      <c r="F2" s="12"/>
      <c r="G2" s="12"/>
      <c r="H2" s="12"/>
      <c r="I2" s="12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4.25" customHeight="1">
      <c r="A3" s="7" t="s">
        <v>5</v>
      </c>
      <c r="B3" s="21"/>
      <c r="C3" s="18"/>
      <c r="D3" s="18"/>
      <c r="E3" s="19"/>
      <c r="F3" s="12"/>
      <c r="G3" s="12"/>
      <c r="H3" s="12"/>
      <c r="I3" s="12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4.25" customHeight="1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12"/>
      <c r="H4" s="12"/>
      <c r="I4" s="12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4.25" customHeight="1">
      <c r="A5" s="25">
        <f>COUNTIF(I6:I996,"Pass")</f>
        <v>10</v>
      </c>
      <c r="B5" s="26">
        <f>COUNTIF(I6:I996,"Fail")</f>
        <v>0</v>
      </c>
      <c r="C5" s="26">
        <f>E5-D5-A5-B5</f>
        <v>1</v>
      </c>
      <c r="D5" s="27">
        <f>COUNTIF(H$6:I$997,"N/A")</f>
        <v>0</v>
      </c>
      <c r="E5" s="28">
        <f>COUNTA(A6:A1000)</f>
        <v>11</v>
      </c>
      <c r="F5" s="12"/>
      <c r="G5" s="12"/>
      <c r="H5" s="12"/>
      <c r="I5" s="12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14.25" customHeight="1">
      <c r="A6" s="36" t="s">
        <v>0</v>
      </c>
      <c r="B6" s="30" t="s">
        <v>48</v>
      </c>
      <c r="C6" s="30" t="s">
        <v>49</v>
      </c>
      <c r="D6" s="30" t="s">
        <v>50</v>
      </c>
      <c r="E6" s="30" t="s">
        <v>51</v>
      </c>
      <c r="F6" s="30" t="s">
        <v>52</v>
      </c>
      <c r="G6" s="30" t="s">
        <v>53</v>
      </c>
      <c r="H6" s="30" t="s">
        <v>54</v>
      </c>
      <c r="I6" s="30" t="s">
        <v>55</v>
      </c>
      <c r="J6" s="29" t="s">
        <v>5</v>
      </c>
      <c r="K6" s="29" t="s">
        <v>6</v>
      </c>
      <c r="L6" s="29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14.25" customHeight="1">
      <c r="A7" s="32" t="str">
        <f>"TC-" &amp; TEXT(ROW()-ROW($A$7)+1 + COUNTIF('Đăng ký'!A:A,"TC-*"),"000")</f>
        <v>TC-021</v>
      </c>
      <c r="B7" s="33" t="s">
        <v>56</v>
      </c>
      <c r="C7" s="33"/>
      <c r="D7" s="33" t="s">
        <v>130</v>
      </c>
      <c r="E7" s="33" t="s">
        <v>131</v>
      </c>
      <c r="F7" s="33" t="s">
        <v>132</v>
      </c>
      <c r="G7" s="33"/>
      <c r="H7" s="33" t="s">
        <v>133</v>
      </c>
      <c r="I7" s="33" t="s">
        <v>43</v>
      </c>
      <c r="J7" s="32" t="s">
        <v>61</v>
      </c>
      <c r="K7" s="32" t="s">
        <v>14</v>
      </c>
      <c r="L7" s="32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14.25" customHeight="1">
      <c r="A8" s="32" t="str">
        <f>"TC-" &amp; TEXT(ROW()-ROW($A$7)+1 + COUNTIF('Đăng ký'!A:A,"TC-*"),"000")</f>
        <v>TC-022</v>
      </c>
      <c r="B8" s="54" t="s">
        <v>62</v>
      </c>
      <c r="C8" s="33"/>
      <c r="D8" s="33" t="s">
        <v>63</v>
      </c>
      <c r="E8" s="35"/>
      <c r="F8" s="33" t="s">
        <v>64</v>
      </c>
      <c r="G8" s="33"/>
      <c r="H8" s="33" t="s">
        <v>65</v>
      </c>
      <c r="I8" s="33" t="s">
        <v>43</v>
      </c>
      <c r="J8" s="32" t="s">
        <v>61</v>
      </c>
      <c r="K8" s="32" t="s">
        <v>21</v>
      </c>
      <c r="L8" s="32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14.25" customHeight="1">
      <c r="A9" s="32" t="str">
        <f>"TC-" &amp; TEXT(ROW()-ROW($A$7)+1 + COUNTIF('Đăng ký'!A:A,"TC-*"),"000")</f>
        <v>TC-023</v>
      </c>
      <c r="B9" s="56"/>
      <c r="C9" s="33"/>
      <c r="D9" s="33" t="s">
        <v>66</v>
      </c>
      <c r="E9" s="35"/>
      <c r="F9" s="33" t="s">
        <v>67</v>
      </c>
      <c r="G9" s="33"/>
      <c r="H9" s="33" t="s">
        <v>68</v>
      </c>
      <c r="I9" s="33" t="s">
        <v>43</v>
      </c>
      <c r="J9" s="32" t="s">
        <v>61</v>
      </c>
      <c r="K9" s="32" t="s">
        <v>21</v>
      </c>
      <c r="L9" s="32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14.25" customHeight="1">
      <c r="A10" s="32" t="str">
        <f>"TC-" &amp; TEXT(ROW()-ROW($A$7)+1 + COUNTIF('Đăng ký'!A:A,"TC-*"),"000")</f>
        <v>TC-024</v>
      </c>
      <c r="B10" s="56"/>
      <c r="C10" s="33"/>
      <c r="D10" s="33" t="s">
        <v>69</v>
      </c>
      <c r="E10" s="35"/>
      <c r="F10" s="33" t="s">
        <v>70</v>
      </c>
      <c r="G10" s="33"/>
      <c r="H10" s="33" t="s">
        <v>71</v>
      </c>
      <c r="I10" s="33" t="s">
        <v>43</v>
      </c>
      <c r="J10" s="32" t="s">
        <v>61</v>
      </c>
      <c r="K10" s="32" t="s">
        <v>21</v>
      </c>
      <c r="L10" s="32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14.25" customHeight="1">
      <c r="A11" s="32" t="str">
        <f>"TC-" &amp; TEXT(ROW()-ROW($A$7)+1 + COUNTIF('Đăng ký'!A:A,"TC-*"),"000")</f>
        <v>TC-025</v>
      </c>
      <c r="B11" s="55"/>
      <c r="C11" s="33"/>
      <c r="D11" s="33" t="s">
        <v>72</v>
      </c>
      <c r="E11" s="35"/>
      <c r="F11" s="33" t="s">
        <v>73</v>
      </c>
      <c r="G11" s="33"/>
      <c r="H11" s="33" t="s">
        <v>74</v>
      </c>
      <c r="I11" s="33" t="s">
        <v>43</v>
      </c>
      <c r="J11" s="32" t="s">
        <v>61</v>
      </c>
      <c r="K11" s="32" t="s">
        <v>21</v>
      </c>
      <c r="L11" s="32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14.25" customHeight="1">
      <c r="A12" s="32" t="str">
        <f>"TC-" &amp; TEXT(ROW()-ROW($A$7)+1 + COUNTIF('Đăng ký'!A:A,"TC-*"),"000")</f>
        <v>TC-026</v>
      </c>
      <c r="B12" s="54" t="s">
        <v>75</v>
      </c>
      <c r="C12" s="33" t="s">
        <v>76</v>
      </c>
      <c r="D12" s="33" t="s">
        <v>134</v>
      </c>
      <c r="E12" s="33" t="s">
        <v>135</v>
      </c>
      <c r="F12" s="33" t="s">
        <v>136</v>
      </c>
      <c r="G12" s="33"/>
      <c r="H12" s="33" t="s">
        <v>137</v>
      </c>
      <c r="I12" s="33" t="s">
        <v>43</v>
      </c>
      <c r="J12" s="32" t="s">
        <v>61</v>
      </c>
      <c r="K12" s="32" t="s">
        <v>14</v>
      </c>
      <c r="L12" s="32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14.25" customHeight="1">
      <c r="A13" s="32" t="str">
        <f>"TC-" &amp; TEXT(ROW()-ROW($A$7)+1 + COUNTIF('Đăng ký'!A:A,"TC-*"),"000")</f>
        <v>TC-027</v>
      </c>
      <c r="B13" s="55"/>
      <c r="C13" s="33" t="s">
        <v>108</v>
      </c>
      <c r="D13" s="33" t="s">
        <v>113</v>
      </c>
      <c r="E13" s="33" t="s">
        <v>135</v>
      </c>
      <c r="F13" s="33" t="s">
        <v>138</v>
      </c>
      <c r="G13" s="33"/>
      <c r="H13" s="33" t="s">
        <v>139</v>
      </c>
      <c r="I13" s="33" t="s">
        <v>43</v>
      </c>
      <c r="J13" s="32" t="s">
        <v>61</v>
      </c>
      <c r="K13" s="32" t="s">
        <v>14</v>
      </c>
      <c r="L13" s="32" t="s">
        <v>15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14.25" customHeight="1">
      <c r="A14" s="32" t="str">
        <f>"TC-" &amp; TEXT(ROW()-ROW($A$7)+1 + COUNTIF('Đăng ký'!A:A,"TC-*"),"000")</f>
        <v>TC-028</v>
      </c>
      <c r="B14" s="54" t="s">
        <v>118</v>
      </c>
      <c r="C14" s="54" t="s">
        <v>140</v>
      </c>
      <c r="D14" s="33" t="s">
        <v>141</v>
      </c>
      <c r="E14" s="33" t="s">
        <v>142</v>
      </c>
      <c r="F14" s="33" t="s">
        <v>143</v>
      </c>
      <c r="G14" s="33"/>
      <c r="H14" s="33" t="s">
        <v>144</v>
      </c>
      <c r="I14" s="33" t="s">
        <v>43</v>
      </c>
      <c r="J14" s="32" t="s">
        <v>61</v>
      </c>
      <c r="K14" s="37" t="s">
        <v>14</v>
      </c>
      <c r="L14" s="32" t="s">
        <v>15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14.25" customHeight="1">
      <c r="A15" s="32" t="str">
        <f>"TC-" &amp; TEXT(ROW()-ROW($A$7)+1 + COUNTIF('Đăng ký'!A:A,"TC-*"),"000")</f>
        <v>TC-029</v>
      </c>
      <c r="B15" s="56"/>
      <c r="C15" s="56"/>
      <c r="D15" s="33" t="s">
        <v>145</v>
      </c>
      <c r="E15" s="33" t="s">
        <v>146</v>
      </c>
      <c r="F15" s="33" t="s">
        <v>147</v>
      </c>
      <c r="G15" s="33" t="s">
        <v>148</v>
      </c>
      <c r="H15" s="33" t="s">
        <v>149</v>
      </c>
      <c r="I15" s="33" t="s">
        <v>43</v>
      </c>
      <c r="J15" s="32" t="s">
        <v>61</v>
      </c>
      <c r="K15" s="32" t="s">
        <v>14</v>
      </c>
      <c r="L15" s="32" t="s">
        <v>15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14.25" customHeight="1">
      <c r="A16" s="32" t="str">
        <f>"TC-" &amp; TEXT(ROW()-ROW($A$7)+1 + COUNTIF('Đăng ký'!A:A,"TC-*"),"000")</f>
        <v>TC-030</v>
      </c>
      <c r="B16" s="55"/>
      <c r="C16" s="55"/>
      <c r="D16" s="33" t="s">
        <v>150</v>
      </c>
      <c r="E16" s="33" t="s">
        <v>142</v>
      </c>
      <c r="F16" s="33" t="s">
        <v>151</v>
      </c>
      <c r="G16" s="33" t="s">
        <v>152</v>
      </c>
      <c r="H16" s="33" t="s">
        <v>153</v>
      </c>
      <c r="I16" s="33" t="s">
        <v>43</v>
      </c>
      <c r="J16" s="32" t="s">
        <v>61</v>
      </c>
      <c r="K16" s="32" t="s">
        <v>14</v>
      </c>
      <c r="L16" s="32" t="s">
        <v>15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4.2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4.2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14.2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14.2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14.2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14.2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14.2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14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 ht="14.2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 ht="14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 ht="14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 ht="14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 ht="14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 ht="14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 ht="14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 ht="14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 ht="14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 ht="14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 ht="14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 ht="14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 ht="14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 ht="14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 ht="14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 ht="14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 ht="14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 ht="14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 ht="14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 ht="14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 ht="14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 ht="14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 ht="14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 ht="14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 ht="14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 ht="14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 ht="14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 ht="14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 ht="14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 ht="14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 ht="14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 ht="14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 ht="14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 ht="14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 ht="14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 ht="14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 ht="14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 ht="14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 ht="14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 ht="14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 ht="14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 ht="14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 ht="14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 ht="14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 ht="14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 ht="14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 ht="14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 ht="14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 ht="14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 ht="14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 ht="14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 ht="14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 ht="14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 ht="14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 ht="14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 ht="14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 ht="14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 ht="14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 ht="14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 ht="14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 ht="14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 ht="14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 ht="14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 ht="14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 ht="14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 ht="14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 ht="14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 ht="14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 ht="14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 ht="14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 ht="14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 ht="14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 ht="14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 ht="14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 ht="14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 ht="14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 ht="14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 ht="14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 ht="14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 ht="14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 ht="14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 ht="14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 ht="14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 ht="14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 ht="14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 ht="14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 ht="14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 ht="14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 ht="14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 ht="14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 ht="14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 ht="14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 ht="14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 ht="14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 ht="14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 ht="14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 ht="14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 ht="14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 ht="14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 ht="14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 ht="14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 ht="14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 ht="14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 ht="14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 ht="14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 ht="14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 ht="14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 ht="14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 ht="14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 ht="14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 ht="14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 ht="14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 ht="14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 ht="14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 ht="14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 ht="14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 ht="14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 ht="14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 ht="14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 ht="14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 ht="14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 ht="14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 ht="14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 ht="14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 ht="14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 ht="14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 ht="14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 ht="14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 ht="14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 ht="14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 ht="14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 ht="14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 ht="14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 ht="14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 ht="14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 ht="14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 ht="14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 ht="14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 ht="14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 ht="14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 ht="14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 ht="14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 ht="14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 ht="14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 ht="14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 ht="14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 ht="14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 ht="14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 ht="14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 ht="14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 ht="14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 ht="14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 ht="14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 ht="14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 ht="14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 ht="14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 ht="14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 ht="14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 ht="14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 ht="14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 ht="14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 ht="14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 ht="14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 ht="14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 ht="14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 ht="14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 ht="14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 ht="14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 ht="14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 ht="14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 ht="14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 ht="14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 ht="14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 ht="14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 ht="14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 ht="14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 ht="14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 ht="14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 ht="14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 ht="14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 ht="14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 ht="14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 ht="14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 ht="14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 ht="14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 ht="14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 ht="14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 ht="14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 ht="14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 ht="14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 ht="14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 ht="14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 ht="14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 ht="14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 ht="14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 ht="14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 ht="14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 ht="14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 ht="14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 ht="14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 ht="14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 ht="14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 ht="14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 ht="14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 ht="14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 ht="14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 ht="14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 ht="14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 ht="14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 ht="14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 ht="14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 ht="14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 ht="14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 ht="14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 ht="14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 ht="14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 ht="14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 ht="14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 ht="14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 ht="14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 ht="14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 ht="14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 ht="14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 ht="14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 ht="14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 ht="14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 ht="14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 ht="14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 ht="14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 ht="14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 ht="14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 ht="14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 ht="14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 ht="14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 ht="14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 ht="14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 ht="14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 ht="14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 ht="14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 ht="14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 ht="14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 ht="14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 ht="14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 ht="14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 ht="14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 ht="14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 ht="14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 ht="14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 ht="14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 ht="14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 ht="14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 ht="14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 ht="14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 ht="14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 ht="14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 ht="14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 ht="14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 ht="14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 ht="14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 ht="14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 ht="14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 ht="14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 ht="14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 ht="14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 ht="14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 ht="14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 ht="14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 ht="14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 ht="14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 ht="14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 ht="14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 ht="14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 ht="14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 ht="14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 ht="14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 ht="14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 ht="14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 ht="14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 ht="14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 ht="14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 ht="14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 ht="14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 ht="14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 ht="14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 ht="14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 ht="14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 ht="14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 ht="14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 ht="14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 ht="14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 ht="14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 ht="14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 ht="14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 ht="14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 ht="14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 ht="14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 ht="14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 ht="14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 ht="14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 ht="14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 ht="14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 ht="14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 ht="14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 ht="14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 ht="14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 ht="14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 ht="14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 ht="14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 ht="14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 ht="14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 ht="14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 ht="14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 ht="14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 ht="14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 ht="14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 ht="14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 ht="14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 ht="14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 ht="14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 ht="14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 ht="14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 ht="14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 ht="14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 ht="14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 ht="14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 ht="14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 ht="14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 ht="14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 ht="14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 ht="14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 ht="14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 ht="14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 ht="14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 ht="14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 ht="14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 ht="14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 ht="14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 ht="14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 ht="14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 ht="14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 ht="14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 ht="14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 ht="14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 ht="14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 ht="14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 ht="14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 ht="14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 ht="14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 ht="14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 ht="14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 ht="14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 ht="14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 ht="14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 ht="14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 ht="14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 ht="14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 ht="14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 ht="14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 ht="14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 ht="14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 ht="14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 ht="14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 ht="14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 ht="14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 ht="14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 ht="14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 ht="14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 ht="14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 ht="14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 ht="14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 ht="14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 ht="14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 ht="14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 ht="14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 ht="14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 ht="14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 ht="14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 ht="14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 ht="14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 ht="14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 ht="14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 ht="14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 ht="14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 ht="14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 ht="14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 ht="14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 ht="14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 ht="14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 ht="14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 ht="14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 ht="14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 ht="14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 ht="14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 ht="14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 ht="14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 ht="14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 ht="14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 ht="14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 ht="14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 ht="14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 ht="14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 ht="14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 ht="14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 ht="14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 ht="14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 ht="14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 ht="14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 ht="14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 ht="14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 ht="14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 ht="14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 ht="14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 ht="14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 ht="14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 ht="14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 ht="14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 ht="14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 ht="14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 ht="14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 ht="14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 ht="14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 ht="14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 ht="14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 ht="14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 ht="14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 ht="14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 ht="14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 ht="14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 ht="14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 ht="14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 ht="14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 ht="14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 ht="14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 ht="14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 ht="14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 ht="14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 ht="14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 ht="14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 ht="14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 ht="14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 ht="14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 ht="14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 ht="14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 ht="14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 ht="14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 ht="14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 ht="14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 ht="14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 ht="14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 ht="14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 ht="14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 ht="14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 ht="14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 ht="14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 ht="14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 ht="14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 ht="14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 ht="14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 ht="14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 ht="14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 ht="14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 ht="14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 ht="14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 ht="14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 ht="14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 ht="14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 ht="14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 ht="14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 ht="14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 ht="14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 ht="14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 ht="14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 ht="14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 ht="14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 ht="14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 ht="14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 ht="14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 ht="14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 ht="14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 ht="14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 ht="14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 ht="14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 ht="14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 ht="14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 ht="14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 ht="14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 ht="14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 ht="14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 ht="14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 ht="14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 ht="14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 ht="14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 ht="14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 ht="14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 ht="14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 ht="14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 ht="14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 ht="14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 ht="14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 ht="14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 ht="14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 ht="14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 ht="14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 ht="14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 ht="14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 ht="14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 ht="14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 ht="14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 ht="14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 ht="14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 ht="14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 ht="14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 ht="14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 ht="14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 ht="14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 ht="14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 ht="14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 ht="14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 ht="14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 ht="14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 ht="14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 ht="14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 ht="14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 ht="14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 ht="14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 ht="14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 ht="14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 ht="14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 ht="14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 ht="14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 ht="14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 ht="14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 ht="14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 ht="14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 ht="14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 ht="14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 ht="14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 ht="14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 ht="14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 ht="14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 ht="14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 ht="14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 ht="14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 ht="14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 ht="14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 ht="14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 ht="14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 ht="14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 ht="14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 ht="14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 ht="14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 ht="14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 ht="14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 ht="14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 ht="14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 ht="14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 ht="14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 ht="14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 ht="14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 ht="14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 ht="14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 ht="14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 ht="14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 ht="14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 ht="14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 ht="14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 ht="14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 ht="14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 ht="14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 ht="14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 ht="14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 ht="14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 ht="14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 ht="14.2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 ht="14.2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 ht="14.2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 ht="14.2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 ht="14.2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 ht="14.2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 ht="14.2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 ht="14.2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 ht="14.2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 ht="14.2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 ht="14.2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 ht="14.2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 ht="14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 ht="14.2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 ht="14.2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 ht="14.2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 ht="14.2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 ht="14.2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 ht="14.2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 ht="14.2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 ht="14.2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 ht="14.2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 ht="14.2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 ht="14.2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 ht="14.2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 ht="14.2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 ht="14.2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 ht="14.2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 ht="14.2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 ht="14.2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 ht="14.2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 ht="14.2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 ht="14.2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 ht="14.2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 ht="14.2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 ht="14.2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 ht="14.2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 ht="14.2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 ht="14.2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 ht="14.2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 ht="14.2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 ht="14.2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 ht="14.2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 ht="14.2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 ht="14.2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 ht="14.2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 ht="14.2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 ht="14.2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 ht="14.2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 ht="14.2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 ht="14.2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 ht="14.2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 ht="14.2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 ht="14.2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 ht="14.2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 ht="14.2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 ht="14.2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 ht="14.2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 ht="14.2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 ht="14.2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 ht="14.2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 ht="14.2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 ht="14.2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 ht="14.2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 ht="14.2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 ht="14.2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 ht="14.2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 ht="14.2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 ht="14.2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 ht="14.2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 ht="14.2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 ht="14.2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 ht="14.2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 ht="14.2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 ht="14.2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 ht="14.2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 ht="14.2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 ht="14.2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 ht="14.2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 ht="14.2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 ht="14.2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 ht="14.2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 ht="14.2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 ht="14.2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 ht="14.2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 ht="14.2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 ht="14.2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 ht="14.2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 ht="14.2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 ht="14.2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 ht="14.2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 ht="14.2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 ht="14.2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 ht="14.2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 ht="14.2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 ht="14.2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 ht="14.2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 ht="14.2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 ht="14.2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 ht="14.2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 ht="14.2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 ht="14.2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 ht="14.2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 ht="14.2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 ht="14.2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 ht="14.2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 ht="14.2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 ht="14.2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 ht="14.2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 ht="14.2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 ht="14.2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 ht="14.2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 ht="14.2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 ht="14.2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 ht="14.2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 ht="14.2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 ht="14.2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 ht="14.2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 ht="14.2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 ht="14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 ht="14.2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 ht="14.2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 ht="14.2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 ht="14.2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 ht="14.2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 ht="14.2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 ht="14.2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 ht="14.2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 ht="14.2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 ht="14.2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 ht="14.2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 ht="14.2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 ht="14.2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 ht="14.2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 ht="14.2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 ht="14.2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 ht="14.2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 ht="14.2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 ht="14.2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 ht="14.2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 ht="14.2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 ht="14.2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 ht="14.2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 ht="14.2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 ht="14.2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</sheetData>
  <mergeCells count="4">
    <mergeCell ref="B8:B11"/>
    <mergeCell ref="B12:B13"/>
    <mergeCell ref="B14:B16"/>
    <mergeCell ref="C14:C1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D999"/>
  <sheetViews>
    <sheetView workbookViewId="0">
      <selection activeCell="I7" sqref="I7:I16"/>
    </sheetView>
  </sheetViews>
  <sheetFormatPr defaultColWidth="14.44140625" defaultRowHeight="15" customHeight="1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35.33203125" customWidth="1"/>
    <col min="7" max="7" width="23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30" width="8.6640625" customWidth="1"/>
  </cols>
  <sheetData>
    <row r="1" spans="1:30" ht="14.25" customHeight="1">
      <c r="A1" s="7" t="s">
        <v>38</v>
      </c>
      <c r="B1" s="8" t="s">
        <v>154</v>
      </c>
      <c r="C1" s="9"/>
      <c r="D1" s="10"/>
      <c r="E1" s="11"/>
      <c r="F1" s="12"/>
      <c r="G1" s="12"/>
      <c r="H1" s="12"/>
      <c r="I1" s="12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14.25" customHeight="1">
      <c r="A2" s="15" t="s">
        <v>40</v>
      </c>
      <c r="B2" s="16" t="s">
        <v>41</v>
      </c>
      <c r="C2" s="17"/>
      <c r="D2" s="18"/>
      <c r="E2" s="19"/>
      <c r="F2" s="12"/>
      <c r="G2" s="12"/>
      <c r="H2" s="12"/>
      <c r="I2" s="12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4.25" customHeight="1">
      <c r="A3" s="7" t="s">
        <v>5</v>
      </c>
      <c r="B3" s="21"/>
      <c r="C3" s="18"/>
      <c r="D3" s="18"/>
      <c r="E3" s="19"/>
      <c r="F3" s="12"/>
      <c r="G3" s="12"/>
      <c r="H3" s="12"/>
      <c r="I3" s="12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4.25" customHeight="1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12"/>
      <c r="H4" s="12"/>
      <c r="I4" s="12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4.25" customHeight="1">
      <c r="A5" s="25">
        <f>COUNTIF(I6:I994,"Pass")</f>
        <v>10</v>
      </c>
      <c r="B5" s="26">
        <f>COUNTIF(I6:I994,"Fail")</f>
        <v>0</v>
      </c>
      <c r="C5" s="26">
        <f>E5-D5-A5-B5</f>
        <v>1</v>
      </c>
      <c r="D5" s="27">
        <f>COUNTIF(H$6:I$995,"N/A")</f>
        <v>0</v>
      </c>
      <c r="E5" s="28">
        <f>COUNTA(A6:A998)</f>
        <v>11</v>
      </c>
      <c r="F5" s="12"/>
      <c r="G5" s="12"/>
      <c r="H5" s="12"/>
      <c r="I5" s="12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14.25" customHeight="1">
      <c r="A6" s="29" t="s">
        <v>0</v>
      </c>
      <c r="B6" s="30" t="s">
        <v>48</v>
      </c>
      <c r="C6" s="30" t="s">
        <v>49</v>
      </c>
      <c r="D6" s="30" t="s">
        <v>50</v>
      </c>
      <c r="E6" s="30" t="s">
        <v>51</v>
      </c>
      <c r="F6" s="30" t="s">
        <v>52</v>
      </c>
      <c r="G6" s="30" t="s">
        <v>53</v>
      </c>
      <c r="H6" s="30" t="s">
        <v>54</v>
      </c>
      <c r="I6" s="30" t="s">
        <v>55</v>
      </c>
      <c r="J6" s="29" t="s">
        <v>5</v>
      </c>
      <c r="K6" s="29" t="s">
        <v>6</v>
      </c>
      <c r="L6" s="29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14.25" customHeight="1">
      <c r="A7" s="32" t="str">
        <f>"TC-" &amp; TEXT(
ROW()-ROW($A$7)+1 +
COUNTIF('Đăng ký'!A:A,"TC-*") +
COUNTIF('Đăng nhập'!A:A,"TC-*"),"000")</f>
        <v>TC-031</v>
      </c>
      <c r="B7" s="33" t="s">
        <v>56</v>
      </c>
      <c r="C7" s="33"/>
      <c r="D7" s="33" t="s">
        <v>155</v>
      </c>
      <c r="E7" s="33" t="s">
        <v>156</v>
      </c>
      <c r="F7" s="33" t="s">
        <v>157</v>
      </c>
      <c r="G7" s="33"/>
      <c r="H7" s="33" t="s">
        <v>158</v>
      </c>
      <c r="I7" s="33" t="s">
        <v>43</v>
      </c>
      <c r="J7" s="32" t="s">
        <v>61</v>
      </c>
      <c r="K7" s="32" t="s">
        <v>14</v>
      </c>
      <c r="L7" s="32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14.25" customHeight="1">
      <c r="A8" s="32" t="str">
        <f>"TC-" &amp; TEXT(
ROW()-ROW($A$7)+1 +
COUNTIF('Đăng ký'!A:A,"TC-*") +
COUNTIF('Đăng nhập'!A:A,"TC-*"),"000")</f>
        <v>TC-032</v>
      </c>
      <c r="B8" s="54" t="s">
        <v>62</v>
      </c>
      <c r="C8" s="33"/>
      <c r="D8" s="33" t="s">
        <v>63</v>
      </c>
      <c r="E8" s="35"/>
      <c r="F8" s="33" t="s">
        <v>64</v>
      </c>
      <c r="G8" s="33"/>
      <c r="H8" s="33" t="s">
        <v>65</v>
      </c>
      <c r="I8" s="33" t="s">
        <v>43</v>
      </c>
      <c r="J8" s="32" t="s">
        <v>61</v>
      </c>
      <c r="K8" s="32" t="s">
        <v>21</v>
      </c>
      <c r="L8" s="32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14.25" customHeight="1">
      <c r="A9" s="32" t="str">
        <f>"TC-" &amp; TEXT(
ROW()-ROW($A$7)+1 +
COUNTIF('Đăng ký'!A:A,"TC-*") +
COUNTIF('Đăng nhập'!A:A,"TC-*"),"000")</f>
        <v>TC-033</v>
      </c>
      <c r="B9" s="56"/>
      <c r="C9" s="33"/>
      <c r="D9" s="33" t="s">
        <v>66</v>
      </c>
      <c r="E9" s="35"/>
      <c r="F9" s="33" t="s">
        <v>67</v>
      </c>
      <c r="G9" s="33"/>
      <c r="H9" s="33" t="s">
        <v>68</v>
      </c>
      <c r="I9" s="33" t="s">
        <v>43</v>
      </c>
      <c r="J9" s="32" t="s">
        <v>61</v>
      </c>
      <c r="K9" s="32" t="s">
        <v>21</v>
      </c>
      <c r="L9" s="32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14.25" customHeight="1">
      <c r="A10" s="32" t="str">
        <f>"TC-" &amp; TEXT(
ROW()-ROW($A$7)+1 +
COUNTIF('Đăng ký'!A:A,"TC-*") +
COUNTIF('Đăng nhập'!A:A,"TC-*"),"000")</f>
        <v>TC-034</v>
      </c>
      <c r="B10" s="56"/>
      <c r="C10" s="33"/>
      <c r="D10" s="33" t="s">
        <v>69</v>
      </c>
      <c r="E10" s="35"/>
      <c r="F10" s="33" t="s">
        <v>70</v>
      </c>
      <c r="G10" s="33"/>
      <c r="H10" s="33" t="s">
        <v>71</v>
      </c>
      <c r="I10" s="33" t="s">
        <v>43</v>
      </c>
      <c r="J10" s="32" t="s">
        <v>61</v>
      </c>
      <c r="K10" s="32" t="s">
        <v>21</v>
      </c>
      <c r="L10" s="32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14.25" customHeight="1">
      <c r="A11" s="32" t="str">
        <f>"TC-" &amp; TEXT(
ROW()-ROW($A$7)+1 +
COUNTIF('Đăng ký'!A:A,"TC-*") +
COUNTIF('Đăng nhập'!A:A,"TC-*"),"000")</f>
        <v>TC-035</v>
      </c>
      <c r="B11" s="55"/>
      <c r="C11" s="33"/>
      <c r="D11" s="33" t="s">
        <v>72</v>
      </c>
      <c r="E11" s="35"/>
      <c r="F11" s="33" t="s">
        <v>73</v>
      </c>
      <c r="G11" s="33"/>
      <c r="H11" s="33" t="s">
        <v>74</v>
      </c>
      <c r="I11" s="33" t="s">
        <v>43</v>
      </c>
      <c r="J11" s="32" t="s">
        <v>61</v>
      </c>
      <c r="K11" s="32" t="s">
        <v>21</v>
      </c>
      <c r="L11" s="32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14.25" customHeight="1">
      <c r="A12" s="32" t="str">
        <f>"TC-" &amp; TEXT(
ROW()-ROW($A$7)+1 +
COUNTIF('Đăng ký'!A:A,"TC-*") +
COUNTIF('Đăng nhập'!A:A,"TC-*"),"000")</f>
        <v>TC-036</v>
      </c>
      <c r="B12" s="54" t="s">
        <v>75</v>
      </c>
      <c r="C12" s="54" t="s">
        <v>159</v>
      </c>
      <c r="D12" s="33" t="s">
        <v>160</v>
      </c>
      <c r="E12" s="33" t="s">
        <v>156</v>
      </c>
      <c r="F12" s="33" t="s">
        <v>161</v>
      </c>
      <c r="G12" s="33"/>
      <c r="H12" s="33" t="s">
        <v>162</v>
      </c>
      <c r="I12" s="33" t="s">
        <v>43</v>
      </c>
      <c r="J12" s="32" t="s">
        <v>61</v>
      </c>
      <c r="K12" s="32" t="s">
        <v>14</v>
      </c>
      <c r="L12" s="32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14.25" customHeight="1">
      <c r="A13" s="32" t="str">
        <f>"TC-" &amp; TEXT(
ROW()-ROW($A$7)+1 +
COUNTIF('Đăng ký'!A:A,"TC-*") +
COUNTIF('Đăng nhập'!A:A,"TC-*"),"000")</f>
        <v>TC-037</v>
      </c>
      <c r="B13" s="55"/>
      <c r="C13" s="55"/>
      <c r="D13" s="33" t="s">
        <v>163</v>
      </c>
      <c r="E13" s="33" t="s">
        <v>164</v>
      </c>
      <c r="F13" s="33" t="s">
        <v>165</v>
      </c>
      <c r="G13" s="33" t="s">
        <v>166</v>
      </c>
      <c r="H13" s="33" t="s">
        <v>167</v>
      </c>
      <c r="I13" s="33" t="s">
        <v>43</v>
      </c>
      <c r="J13" s="32"/>
      <c r="K13" s="37"/>
      <c r="L13" s="32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14.25" customHeight="1">
      <c r="A14" s="32" t="str">
        <f>"TC-" &amp; TEXT(
ROW()-ROW($A$7)+1 +
COUNTIF('Đăng ký'!A:A,"TC-*") +
COUNTIF('Đăng nhập'!A:A,"TC-*"),"000")</f>
        <v>TC-038</v>
      </c>
      <c r="B14" s="54" t="s">
        <v>118</v>
      </c>
      <c r="C14" s="54"/>
      <c r="D14" s="33" t="s">
        <v>168</v>
      </c>
      <c r="E14" s="33" t="s">
        <v>164</v>
      </c>
      <c r="F14" s="33" t="s">
        <v>169</v>
      </c>
      <c r="G14" s="33" t="s">
        <v>170</v>
      </c>
      <c r="H14" s="33" t="s">
        <v>171</v>
      </c>
      <c r="I14" s="33" t="s">
        <v>43</v>
      </c>
      <c r="J14" s="32" t="s">
        <v>61</v>
      </c>
      <c r="K14" s="37" t="s">
        <v>14</v>
      </c>
      <c r="L14" s="32" t="s">
        <v>15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14.25" customHeight="1">
      <c r="A15" s="32" t="str">
        <f>"TC-" &amp; TEXT(
ROW()-ROW($A$7)+1 +
COUNTIF('Đăng ký'!A:A,"TC-*") +
COUNTIF('Đăng nhập'!A:A,"TC-*"),"000")</f>
        <v>TC-039</v>
      </c>
      <c r="B15" s="56"/>
      <c r="C15" s="56"/>
      <c r="D15" s="33" t="s">
        <v>172</v>
      </c>
      <c r="E15" s="33" t="s">
        <v>173</v>
      </c>
      <c r="F15" s="33" t="s">
        <v>174</v>
      </c>
      <c r="G15" s="33" t="s">
        <v>175</v>
      </c>
      <c r="H15" s="33" t="s">
        <v>176</v>
      </c>
      <c r="I15" s="33" t="s">
        <v>43</v>
      </c>
      <c r="J15" s="32" t="s">
        <v>61</v>
      </c>
      <c r="K15" s="32" t="s">
        <v>14</v>
      </c>
      <c r="L15" s="32" t="s">
        <v>15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14.25" customHeight="1">
      <c r="A16" s="32" t="str">
        <f>"TC-" &amp; TEXT(
ROW()-ROW($A$7)+1 +
COUNTIF('Đăng ký'!A:A,"TC-*") +
COUNTIF('Đăng nhập'!A:A,"TC-*"),"000")</f>
        <v>TC-040</v>
      </c>
      <c r="B16" s="55"/>
      <c r="C16" s="55"/>
      <c r="D16" s="33" t="s">
        <v>177</v>
      </c>
      <c r="E16" s="33" t="s">
        <v>164</v>
      </c>
      <c r="F16" s="33" t="s">
        <v>178</v>
      </c>
      <c r="G16" s="33" t="s">
        <v>179</v>
      </c>
      <c r="H16" s="33" t="s">
        <v>171</v>
      </c>
      <c r="I16" s="33" t="s">
        <v>43</v>
      </c>
      <c r="J16" s="32" t="s">
        <v>61</v>
      </c>
      <c r="K16" s="32" t="s">
        <v>21</v>
      </c>
      <c r="L16" s="32" t="s">
        <v>15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4.2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4.2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14.2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14.2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14.25" customHeight="1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14.2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14.2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14.2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14.2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 ht="14.2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 ht="14.2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 ht="14.2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 ht="14.2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 ht="14.2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 ht="14.2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 ht="14.2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ht="14.2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 ht="14.2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ht="14.2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 ht="14.2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 ht="14.2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 ht="14.2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 ht="14.2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 ht="14.2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 ht="14.2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 ht="14.2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 ht="14.2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 ht="14.2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 ht="14.2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 ht="14.2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 ht="14.2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 ht="14.2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 ht="14.2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 ht="14.2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 ht="14.2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 ht="14.2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 ht="14.2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 ht="14.2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 ht="14.2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 ht="14.2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 ht="14.2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 ht="14.2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 ht="14.2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 ht="14.2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 ht="14.2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 ht="14.2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 ht="14.2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 ht="14.2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 ht="14.2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 ht="14.2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 ht="14.2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 ht="14.2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 ht="14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 ht="14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 ht="14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 ht="14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 ht="14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 ht="14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 ht="14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 ht="14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 ht="14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 ht="14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 ht="14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 ht="14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 ht="14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 ht="14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 ht="14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 ht="14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 ht="14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 ht="14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 ht="14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 ht="14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 ht="14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 ht="14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 ht="14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 ht="14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 ht="14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 ht="14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 ht="14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 ht="14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 ht="14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 ht="14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 ht="14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 ht="14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 ht="14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 ht="14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 ht="14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 ht="14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 ht="14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 ht="14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 ht="14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 ht="14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 ht="14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 ht="14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 ht="14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 ht="14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 ht="14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 ht="14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 ht="14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 ht="14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 ht="14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 ht="14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 ht="14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 ht="14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 ht="14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 ht="14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 ht="14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 ht="14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 ht="14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 ht="14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 ht="14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 ht="14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 ht="14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 ht="14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 ht="14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 ht="14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 ht="14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 ht="14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 ht="14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 ht="14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 ht="14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 ht="14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 ht="14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 ht="14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 ht="14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 ht="14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 ht="14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 ht="14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 ht="14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 ht="14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 ht="14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 ht="14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 ht="14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 ht="14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 ht="14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 ht="14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 ht="14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 ht="14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 ht="14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 ht="14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 ht="14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 ht="14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 ht="14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 ht="14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 ht="14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 ht="14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 ht="14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 ht="14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 ht="14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 ht="14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 ht="14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 ht="14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 ht="14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 ht="14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 ht="14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 ht="14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 ht="14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 ht="14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 ht="14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 ht="14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 ht="14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 ht="14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 ht="14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 ht="14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 ht="14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 ht="14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 ht="14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 ht="14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 ht="14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 ht="14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 ht="14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 ht="14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 ht="14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 ht="14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 ht="14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 ht="14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 ht="14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 ht="14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 ht="14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 ht="14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 ht="14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 ht="14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 ht="14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 ht="14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 ht="14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 ht="14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 ht="14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 ht="14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 ht="14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 ht="14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 ht="14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 ht="14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 ht="14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 ht="14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 ht="14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 ht="14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 ht="14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 ht="14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 ht="14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 ht="14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 ht="14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 ht="14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 ht="14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 ht="14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 ht="14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 ht="14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 ht="14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 ht="14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 ht="14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 ht="14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 ht="14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 ht="14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 ht="14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 ht="14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 ht="14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 ht="14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 ht="14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 ht="14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 ht="14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 ht="14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 ht="14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 ht="14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 ht="14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 ht="14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 ht="14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 ht="14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 ht="14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 ht="14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 ht="14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 ht="14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 ht="14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 ht="14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 ht="14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 ht="14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 ht="14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 ht="14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 ht="14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 ht="14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 ht="14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 ht="14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 ht="14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 ht="14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 ht="14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 ht="14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 ht="14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 ht="14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 ht="14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 ht="14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 ht="14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 ht="14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 ht="14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 ht="14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 ht="14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 ht="14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 ht="14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 ht="14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 ht="14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 ht="14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 ht="14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 ht="14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 ht="14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 ht="14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 ht="14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 ht="14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 ht="14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 ht="14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 ht="14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 ht="14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 ht="14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 ht="14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 ht="14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 ht="14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 ht="14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 ht="14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 ht="14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 ht="14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 ht="14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 ht="14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 ht="14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 ht="14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 ht="14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 ht="14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 ht="14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 ht="14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 ht="14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 ht="14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 ht="14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 ht="14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 ht="14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 ht="14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 ht="14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 ht="14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 ht="14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 ht="14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 ht="14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 ht="14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 ht="14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 ht="14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 ht="14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 ht="14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 ht="14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 ht="14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 ht="14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 ht="14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 ht="14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 ht="14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 ht="14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 ht="14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 ht="14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 ht="14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 ht="14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 ht="14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 ht="14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 ht="14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 ht="14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 ht="14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 ht="14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 ht="14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 ht="14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 ht="14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 ht="14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 ht="14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 ht="14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 ht="14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 ht="14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 ht="14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 ht="14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 ht="14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 ht="14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 ht="14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 ht="14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 ht="14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 ht="14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 ht="14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 ht="14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 ht="14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 ht="14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 ht="14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 ht="14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 ht="14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 ht="14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 ht="14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 ht="14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 ht="14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 ht="14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 ht="14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 ht="14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 ht="14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 ht="14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 ht="14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 ht="14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 ht="14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 ht="14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 ht="14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 ht="14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 ht="14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 ht="14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 ht="14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 ht="14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 ht="14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 ht="14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 ht="14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 ht="14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 ht="14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 ht="14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 ht="14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 ht="14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 ht="14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 ht="14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 ht="14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 ht="14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 ht="14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 ht="14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 ht="14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 ht="14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 ht="14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 ht="14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 ht="14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 ht="14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 ht="14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 ht="14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 ht="14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 ht="14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 ht="14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 ht="14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 ht="14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 ht="14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 ht="14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 ht="14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 ht="14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 ht="14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 ht="14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 ht="14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 ht="14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 ht="14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 ht="14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 ht="14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 ht="14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 ht="14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 ht="14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 ht="14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 ht="14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 ht="14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 ht="14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 ht="14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 ht="14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 ht="14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 ht="14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 ht="14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 ht="14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 ht="14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 ht="14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 ht="14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 ht="14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 ht="14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 ht="14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 ht="14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 ht="14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 ht="14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 ht="14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 ht="14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 ht="14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 ht="14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 ht="14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 ht="14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 ht="14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 ht="14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 ht="14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 ht="14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 ht="14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 ht="14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 ht="14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 ht="14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 ht="14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 ht="14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 ht="14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 ht="14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 ht="14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 ht="14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 ht="14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 ht="14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 ht="14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 ht="14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 ht="14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 ht="14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 ht="14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 ht="14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 ht="14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 ht="14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 ht="14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 ht="14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 ht="14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 ht="14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 ht="14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 ht="14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 ht="14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 ht="14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 ht="14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 ht="14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 ht="14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 ht="14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 ht="14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 ht="14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 ht="14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 ht="14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 ht="14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 ht="14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 ht="14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 ht="14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 ht="14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 ht="14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 ht="14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 ht="14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 ht="14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 ht="14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 ht="14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 ht="14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 ht="14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 ht="14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 ht="14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 ht="14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 ht="14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 ht="14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 ht="14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 ht="14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 ht="14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 ht="14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 ht="14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 ht="14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 ht="14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 ht="14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 ht="14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 ht="14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 ht="14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 ht="14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 ht="14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 ht="14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 ht="14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 ht="14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 ht="14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 ht="14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 ht="14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 ht="14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 ht="14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 ht="14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 ht="14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 ht="14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 ht="14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 ht="14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 ht="14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 ht="14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 ht="14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 ht="14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 ht="14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 ht="14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 ht="14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 ht="14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 ht="14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 ht="14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 ht="14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 ht="14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 ht="14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 ht="14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 ht="14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 ht="14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 ht="14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 ht="14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 ht="14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 ht="14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 ht="14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 ht="14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 ht="14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 ht="14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 ht="14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 ht="14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 ht="14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 ht="14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 ht="14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 ht="14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 ht="14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 ht="14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 ht="14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 ht="14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 ht="14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 ht="14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 ht="14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 ht="14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 ht="14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 ht="14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 ht="14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 ht="14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 ht="14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 ht="14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 ht="14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 ht="14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 ht="14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 ht="14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 ht="14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 ht="14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 ht="14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 ht="14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 ht="14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 ht="14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 ht="14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 ht="14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 ht="14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 ht="14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 ht="14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 ht="14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 ht="14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 ht="14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 ht="14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 ht="14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 ht="14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 ht="14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 ht="14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 ht="14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 ht="14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 ht="14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 ht="14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 ht="14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 ht="14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 ht="14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 ht="14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 ht="14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 ht="14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 ht="14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 ht="14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 ht="14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 ht="14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 ht="14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 ht="14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 ht="14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 ht="14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 ht="14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 ht="14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 ht="14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 ht="14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 ht="14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 ht="14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 ht="14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 ht="14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 ht="14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 ht="14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 ht="14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 ht="14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 ht="14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 ht="14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 ht="14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 ht="14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 ht="14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 ht="14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 ht="14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 ht="14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 ht="14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 ht="14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 ht="14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 ht="14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 ht="14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 ht="14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 ht="14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 ht="14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 ht="14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 ht="14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 ht="14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 ht="14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 ht="14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 ht="14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 ht="14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 ht="14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 ht="14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 ht="14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 ht="14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 ht="14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 ht="14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 ht="14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 ht="14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 ht="14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 ht="14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 ht="14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 ht="14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 ht="14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 ht="14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 ht="14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 ht="14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 ht="14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 ht="14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 ht="14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 ht="14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 ht="14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 ht="14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 ht="14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 ht="14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 ht="14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 ht="14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 ht="14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 ht="14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 ht="14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 ht="14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 ht="14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 ht="14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 ht="14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 ht="14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 ht="14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 ht="14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 ht="14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 ht="14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 ht="14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 ht="14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 ht="14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 ht="14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 ht="14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 ht="14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 ht="14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 ht="14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 ht="14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 ht="14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 ht="14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 ht="14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 ht="14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 ht="14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 ht="14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 ht="14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 ht="14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 ht="14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 ht="14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 ht="14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 ht="14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 ht="14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 ht="14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 ht="14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 ht="14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 ht="14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 ht="14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 ht="14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 ht="14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 ht="14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 ht="14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 ht="14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 ht="14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 ht="14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 ht="14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 ht="14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 ht="14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 ht="14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 ht="14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 ht="14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 ht="14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 ht="14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 ht="14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 ht="14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 ht="14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 ht="14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 ht="14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 ht="14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 ht="14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 ht="14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 ht="14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 ht="14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 ht="14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 ht="14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 ht="14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 ht="14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 ht="14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 ht="14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 ht="14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 ht="14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 ht="14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 ht="14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 ht="14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 ht="14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 ht="14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 ht="14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 ht="14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 ht="14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 ht="14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 ht="14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 ht="14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 ht="14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 ht="14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 ht="14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 ht="14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 ht="14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 ht="14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 ht="14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 ht="14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 ht="14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 ht="14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 ht="14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 ht="14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 ht="14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 ht="14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 ht="14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 ht="14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 ht="14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 ht="14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 ht="14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 ht="14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 ht="14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 ht="14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 ht="14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 ht="14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 ht="14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 ht="14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 ht="14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 ht="14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 ht="14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 ht="14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 ht="14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 ht="14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 ht="14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 ht="14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 ht="14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 ht="14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 ht="14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 ht="14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 ht="14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 ht="14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 ht="14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 ht="14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 ht="14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 ht="14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 ht="14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 ht="14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 ht="14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 ht="14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 ht="14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 ht="14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 ht="14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 ht="14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 ht="14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 ht="14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 ht="14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 ht="14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 ht="14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 ht="14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 ht="14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 ht="14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 ht="14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 ht="14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 ht="14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 ht="14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 ht="14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 ht="14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 ht="14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 ht="14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 ht="14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 ht="14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 ht="14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 ht="14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 ht="14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 ht="14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 ht="14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 ht="14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 ht="14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 ht="14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 ht="14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 ht="14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 ht="14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 ht="14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 ht="14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 ht="14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 ht="14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 ht="14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 ht="14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 ht="14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 ht="14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 ht="14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 ht="14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 ht="14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 ht="14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 ht="14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 ht="14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 ht="14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 ht="14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 ht="14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 ht="14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 ht="14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 ht="14.2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 ht="14.2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 ht="14.2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 ht="14.2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 ht="14.2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 ht="14.2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 ht="14.2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 ht="14.2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 ht="14.2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 ht="14.2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 ht="14.2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 ht="14.2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 ht="14.2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 ht="14.2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 ht="14.2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 ht="14.2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 ht="14.2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 ht="14.2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 ht="14.2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 ht="14.2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 ht="14.2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 ht="14.2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 ht="14.2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 ht="14.2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 ht="14.2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 ht="14.2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 ht="14.2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 ht="14.2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 ht="14.2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 ht="14.2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 ht="14.2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 ht="14.2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 ht="14.2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 ht="14.2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 ht="14.2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 ht="14.2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 ht="14.2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 ht="14.2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 ht="14.2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 ht="14.2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 ht="14.2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 ht="14.2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 ht="14.2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 ht="14.2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 ht="14.2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 ht="14.2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 ht="14.2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 ht="14.2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 ht="14.2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 ht="14.2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 ht="14.2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 ht="14.2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 ht="14.2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 ht="14.2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 ht="14.2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 ht="14.2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 ht="14.2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 ht="14.2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 ht="14.2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 ht="14.2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 ht="14.2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 ht="14.2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 ht="14.2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 ht="14.2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 ht="14.2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 ht="14.2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 ht="14.2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 ht="14.2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 ht="14.2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 ht="14.2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 ht="14.2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 ht="14.2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 ht="14.2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 ht="14.2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 ht="14.2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 ht="14.2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 ht="14.2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 ht="14.2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 ht="14.2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 ht="14.2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 ht="14.2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 ht="14.2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 ht="14.2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 ht="14.2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 ht="14.2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 ht="14.2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 ht="14.2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 ht="14.2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 ht="14.2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 ht="14.2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 ht="14.2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 ht="14.2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 ht="14.2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 ht="14.2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 ht="14.2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 ht="14.2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 ht="14.2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 ht="14.2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 ht="14.2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 ht="14.2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 ht="14.2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 ht="14.2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 ht="14.2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 ht="14.2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 ht="14.2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 ht="14.2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 ht="14.2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 ht="14.2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 ht="14.2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 ht="14.2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 ht="14.2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 ht="14.2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 ht="14.2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 ht="14.2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 ht="14.2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 ht="14.2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 ht="14.2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 ht="14.2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 ht="14.2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 ht="14.2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 ht="14.2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 ht="14.2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 ht="14.2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 ht="14.2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 ht="14.2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 ht="14.2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 ht="14.2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 ht="14.2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 ht="14.2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 ht="14.2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 ht="14.2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 ht="14.2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 ht="14.2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 ht="14.2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 ht="14.2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 ht="14.2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 ht="14.2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 ht="14.2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 ht="14.2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 ht="14.2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 ht="14.2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 ht="14.2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 ht="14.2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 ht="14.2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 ht="14.2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</sheetData>
  <mergeCells count="5">
    <mergeCell ref="B8:B11"/>
    <mergeCell ref="B12:B13"/>
    <mergeCell ref="C12:C13"/>
    <mergeCell ref="B14:B16"/>
    <mergeCell ref="C14:C16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D997"/>
  <sheetViews>
    <sheetView topLeftCell="A4" workbookViewId="0">
      <selection activeCell="F15" sqref="F15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35.33203125" customWidth="1"/>
    <col min="7" max="7" width="23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30" width="8.6640625" customWidth="1"/>
  </cols>
  <sheetData>
    <row r="1" spans="1:30" ht="30">
      <c r="A1" s="7" t="s">
        <v>38</v>
      </c>
      <c r="B1" s="8" t="s">
        <v>180</v>
      </c>
      <c r="C1" s="9"/>
      <c r="D1" s="10"/>
      <c r="E1" s="11"/>
      <c r="F1" s="12"/>
      <c r="G1" s="12"/>
      <c r="H1" s="12"/>
      <c r="I1" s="12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15" t="s">
        <v>40</v>
      </c>
      <c r="B2" s="16" t="s">
        <v>41</v>
      </c>
      <c r="C2" s="17"/>
      <c r="D2" s="18"/>
      <c r="E2" s="19"/>
      <c r="F2" s="12"/>
      <c r="G2" s="12"/>
      <c r="H2" s="12"/>
      <c r="I2" s="12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12"/>
      <c r="H3" s="12"/>
      <c r="I3" s="12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12"/>
      <c r="H4" s="12"/>
      <c r="I4" s="12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COUNTIF(I6:I995,"Pass")</f>
        <v>8</v>
      </c>
      <c r="B5" s="26">
        <f>COUNTIF(I6:I995,"Fail")</f>
        <v>0</v>
      </c>
      <c r="C5" s="26">
        <f>E5-D5-A5-B5</f>
        <v>1</v>
      </c>
      <c r="D5" s="27">
        <f>COUNTIF(H$6:I$996,"N/A")</f>
        <v>0</v>
      </c>
      <c r="E5" s="28">
        <f>COUNTA(A6:A999)</f>
        <v>9</v>
      </c>
      <c r="F5" s="12"/>
      <c r="G5" s="12"/>
      <c r="H5" s="12"/>
      <c r="I5" s="12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63" t="s">
        <v>53</v>
      </c>
      <c r="H6" s="6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42">
      <c r="A7" s="64" t="str">
        <f>"TC-" &amp; TEXT(
ROW()-ROW($A$7)+1 +
COUNTIF('Đăng ký'!A:A,"TC-*") +
COUNTIF('Đăng nhập'!A:A,"TC-*") +
COUNTIF('Tìm kiếm bài viết'!A:A,"TC-*"),"000")</f>
        <v>TC-041</v>
      </c>
      <c r="B7" s="65" t="s">
        <v>56</v>
      </c>
      <c r="C7" s="65"/>
      <c r="D7" s="65" t="s">
        <v>155</v>
      </c>
      <c r="E7" s="65" t="s">
        <v>156</v>
      </c>
      <c r="F7" s="65" t="s">
        <v>157</v>
      </c>
      <c r="G7" s="65"/>
      <c r="H7" s="65" t="s">
        <v>158</v>
      </c>
      <c r="I7" s="83" t="s">
        <v>43</v>
      </c>
      <c r="J7" s="64" t="s">
        <v>61</v>
      </c>
      <c r="K7" s="64" t="s">
        <v>14</v>
      </c>
      <c r="L7" s="64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63">
      <c r="A8" s="64" t="str">
        <f>"TC-" &amp; TEXT(
ROW()-ROW($A$7)+1 +
COUNTIF('Đăng ký'!A:A,"TC-*") +
COUNTIF('Đăng nhập'!A:A,"TC-*") +
COUNTIF('Tìm kiếm bài viết'!A:A,"TC-*"),"000")</f>
        <v>TC-042</v>
      </c>
      <c r="B8" s="67" t="s">
        <v>62</v>
      </c>
      <c r="C8" s="65"/>
      <c r="D8" s="65" t="s">
        <v>63</v>
      </c>
      <c r="E8" s="84" t="s">
        <v>181</v>
      </c>
      <c r="F8" s="65" t="s">
        <v>64</v>
      </c>
      <c r="G8" s="65"/>
      <c r="H8" s="65" t="s">
        <v>65</v>
      </c>
      <c r="I8" s="83" t="s">
        <v>43</v>
      </c>
      <c r="J8" s="64" t="s">
        <v>61</v>
      </c>
      <c r="K8" s="64" t="s">
        <v>21</v>
      </c>
      <c r="L8" s="64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viết'!A:A,"TC-*"),"000")</f>
        <v>TC-043</v>
      </c>
      <c r="B9" s="69"/>
      <c r="C9" s="65"/>
      <c r="D9" s="65" t="s">
        <v>66</v>
      </c>
      <c r="E9" s="69"/>
      <c r="F9" s="65" t="s">
        <v>67</v>
      </c>
      <c r="G9" s="65"/>
      <c r="H9" s="65" t="s">
        <v>68</v>
      </c>
      <c r="I9" s="83" t="s">
        <v>43</v>
      </c>
      <c r="J9" s="64" t="s">
        <v>61</v>
      </c>
      <c r="K9" s="64" t="s">
        <v>21</v>
      </c>
      <c r="L9" s="64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viết'!A:A,"TC-*"),"000")</f>
        <v>TC-044</v>
      </c>
      <c r="B10" s="69"/>
      <c r="C10" s="65"/>
      <c r="D10" s="65" t="s">
        <v>69</v>
      </c>
      <c r="E10" s="69"/>
      <c r="F10" s="65" t="s">
        <v>70</v>
      </c>
      <c r="G10" s="65"/>
      <c r="H10" s="65" t="s">
        <v>71</v>
      </c>
      <c r="I10" s="83" t="s">
        <v>43</v>
      </c>
      <c r="J10" s="64" t="s">
        <v>61</v>
      </c>
      <c r="K10" s="64" t="s">
        <v>21</v>
      </c>
      <c r="L10" s="64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viết'!A:A,"TC-*"),"000")</f>
        <v>TC-045</v>
      </c>
      <c r="B11" s="70"/>
      <c r="C11" s="65"/>
      <c r="D11" s="65" t="s">
        <v>72</v>
      </c>
      <c r="E11" s="70"/>
      <c r="F11" s="65" t="s">
        <v>73</v>
      </c>
      <c r="G11" s="65"/>
      <c r="H11" s="65" t="s">
        <v>74</v>
      </c>
      <c r="I11" s="83" t="s">
        <v>43</v>
      </c>
      <c r="J11" s="64" t="s">
        <v>61</v>
      </c>
      <c r="K11" s="64" t="s">
        <v>21</v>
      </c>
      <c r="L11" s="64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viết'!A:A,"TC-*"),"000")</f>
        <v>TC-046</v>
      </c>
      <c r="B12" s="67" t="s">
        <v>118</v>
      </c>
      <c r="C12" s="67"/>
      <c r="D12" s="65" t="s">
        <v>182</v>
      </c>
      <c r="E12" s="65" t="s">
        <v>183</v>
      </c>
      <c r="F12" s="65" t="s">
        <v>184</v>
      </c>
      <c r="G12" s="65" t="s">
        <v>185</v>
      </c>
      <c r="H12" s="65" t="s">
        <v>186</v>
      </c>
      <c r="I12" s="83" t="s">
        <v>43</v>
      </c>
      <c r="J12" s="64" t="s">
        <v>61</v>
      </c>
      <c r="K12" s="64" t="s">
        <v>14</v>
      </c>
      <c r="L12" s="64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84">
      <c r="A13" s="64" t="str">
        <f>"TC-" &amp; TEXT(
ROW()-ROW($A$7)+1 +
COUNTIF('Đăng ký'!A:A,"TC-*") +
COUNTIF('Đăng nhập'!A:A,"TC-*") +
COUNTIF('Tìm kiếm bài viết'!A:A,"TC-*"),"000")</f>
        <v>TC-047</v>
      </c>
      <c r="B13" s="69"/>
      <c r="C13" s="69"/>
      <c r="D13" s="65" t="s">
        <v>187</v>
      </c>
      <c r="E13" s="65" t="s">
        <v>188</v>
      </c>
      <c r="F13" s="65" t="s">
        <v>189</v>
      </c>
      <c r="G13" s="65"/>
      <c r="H13" s="65" t="s">
        <v>190</v>
      </c>
      <c r="I13" s="83" t="s">
        <v>43</v>
      </c>
      <c r="J13" s="64" t="s">
        <v>61</v>
      </c>
      <c r="K13" s="64" t="s">
        <v>21</v>
      </c>
      <c r="L13" s="64" t="s">
        <v>15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42">
      <c r="A14" s="64" t="str">
        <f>"TC-" &amp; TEXT(
ROW()-ROW($A$7)+1 +
COUNTIF('Đăng ký'!A:A,"TC-*") +
COUNTIF('Đăng nhập'!A:A,"TC-*") +
COUNTIF('Tìm kiếm bài viết'!A:A,"TC-*"),"000")</f>
        <v>TC-048</v>
      </c>
      <c r="B14" s="70"/>
      <c r="C14" s="70"/>
      <c r="D14" s="65" t="s">
        <v>191</v>
      </c>
      <c r="E14" s="65" t="s">
        <v>192</v>
      </c>
      <c r="F14" s="65" t="s">
        <v>193</v>
      </c>
      <c r="G14" s="65"/>
      <c r="H14" s="65" t="s">
        <v>194</v>
      </c>
      <c r="I14" s="83" t="s">
        <v>43</v>
      </c>
      <c r="J14" s="64" t="s">
        <v>61</v>
      </c>
      <c r="K14" s="64" t="s">
        <v>14</v>
      </c>
      <c r="L14" s="64" t="s">
        <v>15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</sheetData>
  <mergeCells count="4">
    <mergeCell ref="B8:B11"/>
    <mergeCell ref="E8:E11"/>
    <mergeCell ref="B12:B14"/>
    <mergeCell ref="C12:C1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D997"/>
  <sheetViews>
    <sheetView topLeftCell="A4" workbookViewId="0">
      <selection activeCell="B19" sqref="B19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35.33203125" customWidth="1"/>
    <col min="7" max="7" width="12.77734375" customWidth="1"/>
    <col min="8" max="8" width="34.44140625" customWidth="1"/>
    <col min="9" max="9" width="7.77734375" customWidth="1"/>
    <col min="10" max="10" width="21" customWidth="1"/>
    <col min="11" max="11" width="7.6640625" bestFit="1" customWidth="1"/>
    <col min="12" max="12" width="10.44140625" customWidth="1"/>
    <col min="13" max="30" width="8.6640625" customWidth="1"/>
  </cols>
  <sheetData>
    <row r="1" spans="1:30" ht="30">
      <c r="A1" s="7" t="s">
        <v>38</v>
      </c>
      <c r="B1" s="8" t="s">
        <v>195</v>
      </c>
      <c r="C1" s="9"/>
      <c r="D1" s="10"/>
      <c r="E1" s="11"/>
      <c r="F1" s="12"/>
      <c r="G1" s="12"/>
      <c r="H1" s="12"/>
      <c r="I1" s="12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55.2">
      <c r="A2" s="15" t="s">
        <v>40</v>
      </c>
      <c r="B2" s="16" t="s">
        <v>41</v>
      </c>
      <c r="C2" s="17"/>
      <c r="D2" s="18"/>
      <c r="E2" s="19"/>
      <c r="F2" s="12"/>
      <c r="G2" s="12"/>
      <c r="H2" s="12"/>
      <c r="I2" s="12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12"/>
      <c r="H3" s="12"/>
      <c r="I3" s="12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12"/>
      <c r="H4" s="12"/>
      <c r="I4" s="12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COUNTIF(I6:I995,"Pass")</f>
        <v>8</v>
      </c>
      <c r="B5" s="26">
        <f>COUNTIF(I6:I995,"Fail")</f>
        <v>0</v>
      </c>
      <c r="C5" s="26">
        <f>E5-D5-A5-B5</f>
        <v>3</v>
      </c>
      <c r="D5" s="27">
        <f>COUNTIF(H$6:I$996,"N/A")</f>
        <v>0</v>
      </c>
      <c r="E5" s="28">
        <f>COUNTA(A6:A999)</f>
        <v>11</v>
      </c>
      <c r="F5" s="12"/>
      <c r="G5" s="12"/>
      <c r="H5" s="12"/>
      <c r="I5" s="12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63" t="s">
        <v>53</v>
      </c>
      <c r="H6" s="6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63">
      <c r="A7" s="64" t="str">
        <f>"TC-" &amp; TEXT(
ROW()-ROW($A$7)+1 +
COUNTIF('Đăng ký'!A:A,"TC-*") +
COUNTIF('Đăng nhập'!A:A,"TC-*") +
COUNTIF('Tìm kiếm bài viết'!A:A,"TC-*") +
COUNTIF('Xem chủ đề bài viết'!A:A,"TC-*"),"000")</f>
        <v>TC-049</v>
      </c>
      <c r="B7" s="65" t="s">
        <v>56</v>
      </c>
      <c r="C7" s="65"/>
      <c r="D7" s="65" t="s">
        <v>196</v>
      </c>
      <c r="E7" s="65" t="s">
        <v>197</v>
      </c>
      <c r="F7" s="65" t="s">
        <v>198</v>
      </c>
      <c r="G7" s="65"/>
      <c r="H7" s="65" t="s">
        <v>199</v>
      </c>
      <c r="I7" s="83" t="s">
        <v>43</v>
      </c>
      <c r="J7" s="64" t="s">
        <v>61</v>
      </c>
      <c r="K7" s="64" t="s">
        <v>14</v>
      </c>
      <c r="L7" s="64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42">
      <c r="A8" s="64" t="str">
        <f>"TC-" &amp; TEXT(
ROW()-ROW($A$7)+1 +
COUNTIF('Đăng ký'!A:A,"TC-*") +
COUNTIF('Đăng nhập'!A:A,"TC-*") +
COUNTIF('Tìm kiếm bài viết'!A:A,"TC-*") +
COUNTIF('Xem chủ đề bài viết'!A:A,"TC-*"),"000")</f>
        <v>TC-050</v>
      </c>
      <c r="B8" s="67" t="s">
        <v>62</v>
      </c>
      <c r="C8" s="65"/>
      <c r="D8" s="65" t="s">
        <v>200</v>
      </c>
      <c r="E8" s="84" t="s">
        <v>201</v>
      </c>
      <c r="F8" s="65" t="s">
        <v>202</v>
      </c>
      <c r="G8" s="65"/>
      <c r="H8" s="65" t="s">
        <v>203</v>
      </c>
      <c r="I8" s="83" t="s">
        <v>43</v>
      </c>
      <c r="J8" s="64" t="s">
        <v>61</v>
      </c>
      <c r="K8" s="64" t="s">
        <v>14</v>
      </c>
      <c r="L8" s="64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 +
COUNTIF('Xem chủ đề bài viết'!A:A,"TC-*"),"000")</f>
        <v>TC-051</v>
      </c>
      <c r="B9" s="69"/>
      <c r="C9" s="65"/>
      <c r="D9" s="65" t="s">
        <v>204</v>
      </c>
      <c r="E9" s="69"/>
      <c r="F9" s="65" t="s">
        <v>205</v>
      </c>
      <c r="G9" s="65"/>
      <c r="H9" s="65" t="s">
        <v>206</v>
      </c>
      <c r="I9" s="83" t="s">
        <v>43</v>
      </c>
      <c r="J9" s="64" t="s">
        <v>61</v>
      </c>
      <c r="K9" s="64" t="s">
        <v>21</v>
      </c>
      <c r="L9" s="64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63">
      <c r="A10" s="64" t="str">
        <f>"TC-" &amp; TEXT(
ROW()-ROW($A$7)+1 +
COUNTIF('Đăng ký'!A:A,"TC-*") +
COUNTIF('Đăng nhập'!A:A,"TC-*") +
COUNTIF('Tìm kiếm bài viết'!A:A,"TC-*") +
COUNTIF('Xem chủ đề bài viết'!A:A,"TC-*"),"000")</f>
        <v>TC-052</v>
      </c>
      <c r="B10" s="69"/>
      <c r="C10" s="65"/>
      <c r="D10" s="65" t="s">
        <v>207</v>
      </c>
      <c r="E10" s="69"/>
      <c r="F10" s="65" t="s">
        <v>208</v>
      </c>
      <c r="G10" s="65"/>
      <c r="H10" s="65" t="s">
        <v>209</v>
      </c>
      <c r="I10" s="83" t="s">
        <v>43</v>
      </c>
      <c r="J10" s="64" t="s">
        <v>61</v>
      </c>
      <c r="K10" s="64" t="s">
        <v>14</v>
      </c>
      <c r="L10" s="64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 +
COUNTIF('Xem chủ đề bài viết'!A:A,"TC-*"),"000")</f>
        <v>TC-053</v>
      </c>
      <c r="B11" s="70"/>
      <c r="C11" s="65"/>
      <c r="D11" s="65" t="s">
        <v>210</v>
      </c>
      <c r="E11" s="70"/>
      <c r="F11" s="65" t="s">
        <v>211</v>
      </c>
      <c r="G11" s="65"/>
      <c r="H11" s="65" t="s">
        <v>68</v>
      </c>
      <c r="I11" s="83" t="s">
        <v>43</v>
      </c>
      <c r="J11" s="64" t="s">
        <v>61</v>
      </c>
      <c r="K11" s="64" t="s">
        <v>21</v>
      </c>
      <c r="L11" s="64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viết'!A:A,"TC-*"),"000")</f>
        <v>TC-054</v>
      </c>
      <c r="B12" s="67" t="s">
        <v>118</v>
      </c>
      <c r="C12" s="67"/>
      <c r="D12" s="65" t="s">
        <v>212</v>
      </c>
      <c r="E12" s="65" t="s">
        <v>213</v>
      </c>
      <c r="F12" s="65" t="s">
        <v>214</v>
      </c>
      <c r="G12" s="65"/>
      <c r="H12" s="65" t="s">
        <v>215</v>
      </c>
      <c r="I12" s="83" t="s">
        <v>43</v>
      </c>
      <c r="J12" s="64" t="s">
        <v>61</v>
      </c>
      <c r="K12" s="64" t="s">
        <v>14</v>
      </c>
      <c r="L12" s="64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42">
      <c r="A13" s="64" t="str">
        <f>"TC-" &amp; TEXT(
ROW()-ROW($A$7)+1 +
COUNTIF('Đăng ký'!A:A,"TC-*") +
COUNTIF('Đăng nhập'!A:A,"TC-*") +
COUNTIF('Tìm kiếm bài viết'!A:A,"TC-*") +
COUNTIF('Xem chủ đề bài viết'!A:A,"TC-*"),"000")</f>
        <v>TC-055</v>
      </c>
      <c r="B13" s="69"/>
      <c r="C13" s="69"/>
      <c r="D13" s="65" t="s">
        <v>216</v>
      </c>
      <c r="E13" s="65" t="s">
        <v>217</v>
      </c>
      <c r="F13" s="65" t="s">
        <v>218</v>
      </c>
      <c r="G13" s="65"/>
      <c r="H13" s="65" t="s">
        <v>219</v>
      </c>
      <c r="I13" s="83" t="s">
        <v>43</v>
      </c>
      <c r="J13" s="64" t="s">
        <v>61</v>
      </c>
      <c r="K13" s="64" t="s">
        <v>14</v>
      </c>
      <c r="L13" s="64" t="s">
        <v>15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42">
      <c r="A14" s="64" t="str">
        <f>"TC-" &amp; TEXT(
ROW()-ROW($A$7)+1 +
COUNTIF('Đăng ký'!A:A,"TC-*") +
COUNTIF('Đăng nhập'!A:A,"TC-*") +
COUNTIF('Tìm kiếm bài viết'!A:A,"TC-*") +
COUNTIF('Xem chủ đề bài viết'!A:A,"TC-*"),"000")</f>
        <v>TC-056</v>
      </c>
      <c r="B14" s="70"/>
      <c r="C14" s="70"/>
      <c r="D14" s="65" t="s">
        <v>220</v>
      </c>
      <c r="E14" s="65" t="s">
        <v>221</v>
      </c>
      <c r="F14" s="65" t="s">
        <v>222</v>
      </c>
      <c r="G14" s="65"/>
      <c r="H14" s="65" t="s">
        <v>223</v>
      </c>
      <c r="I14" s="83" t="s">
        <v>43</v>
      </c>
      <c r="J14" s="64" t="s">
        <v>61</v>
      </c>
      <c r="K14" s="64" t="s">
        <v>14</v>
      </c>
      <c r="L14" s="64" t="s">
        <v>15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21">
      <c r="A15" s="64" t="str">
        <f>"TC-" &amp; TEXT(
ROW()-ROW($A$7)+1 +
COUNTIF('Đăng ký'!A:A,"TC-*") +
COUNTIF('Đăng nhập'!A:A,"TC-*") +
COUNTIF('Tìm kiếm bài viết'!A:A,"TC-*") +
COUNTIF('Xem chủ đề bài viết'!A:A,"TC-*"),"000")</f>
        <v>TC-057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21">
      <c r="A16" s="64" t="str">
        <f>"TC-" &amp; TEXT(
ROW()-ROW($A$7)+1 +
COUNTIF('Đăng ký'!A:A,"TC-*") +
COUNTIF('Đăng nhập'!A:A,"TC-*") +
COUNTIF('Tìm kiếm bài viết'!A:A,"TC-*") +
COUNTIF('Xem chủ đề bài viết'!A:A,"TC-*"),"000")</f>
        <v>TC-058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</sheetData>
  <mergeCells count="4">
    <mergeCell ref="B8:B11"/>
    <mergeCell ref="E8:E11"/>
    <mergeCell ref="B12:B14"/>
    <mergeCell ref="C12:C1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D1000"/>
  <sheetViews>
    <sheetView workbookViewId="0">
      <selection activeCell="F14" sqref="F14"/>
    </sheetView>
  </sheetViews>
  <sheetFormatPr defaultColWidth="14.44140625" defaultRowHeight="14.4"/>
  <cols>
    <col min="1" max="1" width="11" customWidth="1"/>
    <col min="2" max="2" width="16.109375" customWidth="1"/>
    <col min="3" max="3" width="15.77734375" customWidth="1"/>
    <col min="4" max="4" width="37" customWidth="1"/>
    <col min="5" max="5" width="23.77734375" customWidth="1"/>
    <col min="6" max="6" width="40.44140625" customWidth="1"/>
    <col min="7" max="7" width="23.5546875" customWidth="1"/>
    <col min="8" max="8" width="30.109375" customWidth="1"/>
    <col min="9" max="9" width="10.44140625" customWidth="1"/>
    <col min="10" max="10" width="21" customWidth="1"/>
    <col min="11" max="11" width="13.109375" customWidth="1"/>
    <col min="12" max="12" width="11.44140625" customWidth="1"/>
    <col min="13" max="30" width="8.6640625" customWidth="1"/>
  </cols>
  <sheetData>
    <row r="1" spans="1:30" ht="30">
      <c r="A1" s="7" t="s">
        <v>38</v>
      </c>
      <c r="B1" s="8" t="s">
        <v>224</v>
      </c>
      <c r="C1" s="9"/>
      <c r="D1" s="10"/>
      <c r="E1" s="11"/>
      <c r="F1" s="12"/>
      <c r="G1" s="12"/>
      <c r="H1" s="12"/>
      <c r="I1" s="12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96.6">
      <c r="A2" s="15" t="s">
        <v>40</v>
      </c>
      <c r="B2" s="16" t="s">
        <v>41</v>
      </c>
      <c r="C2" s="17"/>
      <c r="D2" s="18"/>
      <c r="E2" s="19"/>
      <c r="F2" s="12"/>
      <c r="G2" s="12"/>
      <c r="H2" s="12"/>
      <c r="I2" s="12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12"/>
      <c r="H3" s="12"/>
      <c r="I3" s="12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12"/>
      <c r="H4" s="12"/>
      <c r="I4" s="12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COUNTIF(I6:I993,"Pass")</f>
        <v>14</v>
      </c>
      <c r="B5" s="26">
        <f>COUNTIF(I6:I993,"Fail")</f>
        <v>0</v>
      </c>
      <c r="C5" s="26">
        <f>E5-D5-A5-B5</f>
        <v>1</v>
      </c>
      <c r="D5" s="27">
        <f>COUNTIF(H$6:I$994,"N/A")</f>
        <v>0</v>
      </c>
      <c r="E5" s="28">
        <f>COUNTA(A6:A997)</f>
        <v>15</v>
      </c>
      <c r="F5" s="12"/>
      <c r="G5" s="12"/>
      <c r="H5" s="12"/>
      <c r="I5" s="12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63" t="s">
        <v>53</v>
      </c>
      <c r="H6" s="6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42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TC-059</v>
      </c>
      <c r="B7" s="65" t="s">
        <v>56</v>
      </c>
      <c r="C7" s="65"/>
      <c r="D7" s="65" t="s">
        <v>225</v>
      </c>
      <c r="E7" s="65" t="s">
        <v>226</v>
      </c>
      <c r="F7" s="65" t="s">
        <v>227</v>
      </c>
      <c r="G7" s="65"/>
      <c r="H7" s="65" t="s">
        <v>228</v>
      </c>
      <c r="I7" s="83" t="s">
        <v>43</v>
      </c>
      <c r="J7" s="64" t="s">
        <v>61</v>
      </c>
      <c r="K7" s="64" t="s">
        <v>14</v>
      </c>
      <c r="L7" s="64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63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TC-060</v>
      </c>
      <c r="B8" s="67" t="s">
        <v>62</v>
      </c>
      <c r="C8" s="65"/>
      <c r="D8" s="65" t="s">
        <v>63</v>
      </c>
      <c r="E8" s="68"/>
      <c r="F8" s="65" t="s">
        <v>64</v>
      </c>
      <c r="G8" s="65"/>
      <c r="H8" s="65" t="s">
        <v>65</v>
      </c>
      <c r="I8" s="83" t="s">
        <v>43</v>
      </c>
      <c r="J8" s="64" t="s">
        <v>61</v>
      </c>
      <c r="K8" s="64" t="s">
        <v>14</v>
      </c>
      <c r="L8" s="64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TC-061</v>
      </c>
      <c r="B9" s="69"/>
      <c r="C9" s="65"/>
      <c r="D9" s="65" t="s">
        <v>66</v>
      </c>
      <c r="E9" s="68"/>
      <c r="F9" s="65" t="s">
        <v>67</v>
      </c>
      <c r="G9" s="65"/>
      <c r="H9" s="65" t="s">
        <v>68</v>
      </c>
      <c r="I9" s="83" t="s">
        <v>43</v>
      </c>
      <c r="J9" s="64" t="s">
        <v>61</v>
      </c>
      <c r="K9" s="64" t="s">
        <v>21</v>
      </c>
      <c r="L9" s="64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TC-062</v>
      </c>
      <c r="B10" s="69"/>
      <c r="C10" s="65"/>
      <c r="D10" s="65" t="s">
        <v>229</v>
      </c>
      <c r="E10" s="85" t="s">
        <v>230</v>
      </c>
      <c r="F10" s="65" t="s">
        <v>231</v>
      </c>
      <c r="G10" s="65"/>
      <c r="H10" s="65" t="s">
        <v>232</v>
      </c>
      <c r="I10" s="83" t="s">
        <v>43</v>
      </c>
      <c r="J10" s="64" t="s">
        <v>61</v>
      </c>
      <c r="K10" s="64" t="s">
        <v>21</v>
      </c>
      <c r="L10" s="64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TC-063</v>
      </c>
      <c r="B11" s="69"/>
      <c r="C11" s="65"/>
      <c r="D11" s="65" t="s">
        <v>233</v>
      </c>
      <c r="E11" s="70"/>
      <c r="F11" s="65" t="s">
        <v>234</v>
      </c>
      <c r="G11" s="65"/>
      <c r="H11" s="65" t="s">
        <v>232</v>
      </c>
      <c r="I11" s="83" t="s">
        <v>43</v>
      </c>
      <c r="J11" s="64" t="s">
        <v>61</v>
      </c>
      <c r="K11" s="64" t="s">
        <v>21</v>
      </c>
      <c r="L11" s="64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TC-064</v>
      </c>
      <c r="B12" s="69"/>
      <c r="C12" s="65"/>
      <c r="D12" s="65" t="s">
        <v>69</v>
      </c>
      <c r="E12" s="68"/>
      <c r="F12" s="65" t="s">
        <v>70</v>
      </c>
      <c r="G12" s="65"/>
      <c r="H12" s="65" t="s">
        <v>71</v>
      </c>
      <c r="I12" s="83" t="s">
        <v>43</v>
      </c>
      <c r="J12" s="64" t="s">
        <v>61</v>
      </c>
      <c r="K12" s="64" t="s">
        <v>14</v>
      </c>
      <c r="L12" s="64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42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TC-065</v>
      </c>
      <c r="B13" s="70"/>
      <c r="C13" s="65"/>
      <c r="D13" s="65" t="s">
        <v>72</v>
      </c>
      <c r="E13" s="68"/>
      <c r="F13" s="65" t="s">
        <v>73</v>
      </c>
      <c r="G13" s="65"/>
      <c r="H13" s="65" t="s">
        <v>74</v>
      </c>
      <c r="I13" s="83" t="s">
        <v>43</v>
      </c>
      <c r="J13" s="64" t="s">
        <v>61</v>
      </c>
      <c r="K13" s="64" t="s">
        <v>21</v>
      </c>
      <c r="L13" s="64" t="s">
        <v>15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63">
      <c r="A1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TC-066</v>
      </c>
      <c r="B14" s="67" t="s">
        <v>75</v>
      </c>
      <c r="C14" s="65"/>
      <c r="D14" s="65" t="s">
        <v>235</v>
      </c>
      <c r="E14" s="67" t="s">
        <v>236</v>
      </c>
      <c r="F14" s="65" t="s">
        <v>237</v>
      </c>
      <c r="G14" s="65"/>
      <c r="H14" s="65" t="s">
        <v>80</v>
      </c>
      <c r="I14" s="83" t="s">
        <v>43</v>
      </c>
      <c r="J14" s="64" t="s">
        <v>61</v>
      </c>
      <c r="K14" s="64" t="s">
        <v>14</v>
      </c>
      <c r="L14" s="64" t="s">
        <v>15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105">
      <c r="A1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TC-067</v>
      </c>
      <c r="B15" s="69"/>
      <c r="C15" s="67" t="s">
        <v>238</v>
      </c>
      <c r="D15" s="65" t="s">
        <v>239</v>
      </c>
      <c r="E15" s="69"/>
      <c r="F15" s="65" t="s">
        <v>240</v>
      </c>
      <c r="G15" s="65"/>
      <c r="H15" s="65" t="s">
        <v>80</v>
      </c>
      <c r="I15" s="83" t="s">
        <v>43</v>
      </c>
      <c r="J15" s="64" t="s">
        <v>61</v>
      </c>
      <c r="K15" s="64" t="s">
        <v>14</v>
      </c>
      <c r="L15" s="64" t="s">
        <v>15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63">
      <c r="A1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TC-068</v>
      </c>
      <c r="B16" s="69"/>
      <c r="C16" s="70"/>
      <c r="D16" s="65" t="s">
        <v>241</v>
      </c>
      <c r="E16" s="69"/>
      <c r="F16" s="65" t="s">
        <v>242</v>
      </c>
      <c r="G16" s="86">
        <v>46110</v>
      </c>
      <c r="H16" s="65" t="s">
        <v>243</v>
      </c>
      <c r="I16" s="83" t="s">
        <v>43</v>
      </c>
      <c r="J16" s="64" t="s">
        <v>61</v>
      </c>
      <c r="K16" s="64" t="s">
        <v>14</v>
      </c>
      <c r="L16" s="64" t="s">
        <v>15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05">
      <c r="A1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TC-069</v>
      </c>
      <c r="B17" s="69"/>
      <c r="C17" s="67" t="s">
        <v>244</v>
      </c>
      <c r="D17" s="65" t="s">
        <v>245</v>
      </c>
      <c r="E17" s="69"/>
      <c r="F17" s="65" t="s">
        <v>240</v>
      </c>
      <c r="G17" s="65"/>
      <c r="H17" s="65"/>
      <c r="I17" s="83" t="s">
        <v>43</v>
      </c>
      <c r="J17" s="64" t="s">
        <v>61</v>
      </c>
      <c r="K17" s="64" t="s">
        <v>14</v>
      </c>
      <c r="L17" s="64" t="s">
        <v>15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05">
      <c r="A1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TC-070</v>
      </c>
      <c r="B18" s="70"/>
      <c r="C18" s="70"/>
      <c r="D18" s="65" t="s">
        <v>246</v>
      </c>
      <c r="E18" s="70"/>
      <c r="F18" s="65" t="s">
        <v>247</v>
      </c>
      <c r="G18" s="65"/>
      <c r="H18" s="65" t="s">
        <v>248</v>
      </c>
      <c r="I18" s="83" t="s">
        <v>43</v>
      </c>
      <c r="J18" s="64" t="s">
        <v>61</v>
      </c>
      <c r="K18" s="64" t="s">
        <v>14</v>
      </c>
      <c r="L18" s="64" t="s">
        <v>15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84">
      <c r="A1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TC-071</v>
      </c>
      <c r="B19" s="67" t="s">
        <v>118</v>
      </c>
      <c r="C19" s="67" t="s">
        <v>249</v>
      </c>
      <c r="D19" s="65" t="s">
        <v>250</v>
      </c>
      <c r="E19" s="65" t="s">
        <v>236</v>
      </c>
      <c r="F19" s="65" t="s">
        <v>251</v>
      </c>
      <c r="G19" s="65" t="s">
        <v>654</v>
      </c>
      <c r="H19" s="65" t="s">
        <v>252</v>
      </c>
      <c r="I19" s="83" t="s">
        <v>43</v>
      </c>
      <c r="J19" s="64" t="s">
        <v>61</v>
      </c>
      <c r="K19" s="64" t="s">
        <v>14</v>
      </c>
      <c r="L19" s="64" t="s">
        <v>15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63">
      <c r="A2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viết'!A:A,"TC-*"),"000")</f>
        <v>TC-072</v>
      </c>
      <c r="B20" s="70"/>
      <c r="C20" s="70"/>
      <c r="D20" s="65" t="s">
        <v>253</v>
      </c>
      <c r="E20" s="65" t="s">
        <v>254</v>
      </c>
      <c r="F20" s="65" t="s">
        <v>255</v>
      </c>
      <c r="G20" s="65"/>
      <c r="H20" s="65" t="s">
        <v>256</v>
      </c>
      <c r="I20" s="83" t="s">
        <v>43</v>
      </c>
      <c r="J20" s="64" t="s">
        <v>61</v>
      </c>
      <c r="K20" s="64" t="s">
        <v>14</v>
      </c>
      <c r="L20" s="64" t="s">
        <v>15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spans="1:3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</sheetData>
  <mergeCells count="8">
    <mergeCell ref="B8:B13"/>
    <mergeCell ref="E10:E11"/>
    <mergeCell ref="C15:C16"/>
    <mergeCell ref="C17:C18"/>
    <mergeCell ref="C19:C20"/>
    <mergeCell ref="E14:E18"/>
    <mergeCell ref="B19:B20"/>
    <mergeCell ref="B14:B18"/>
  </mergeCells>
  <phoneticPr fontId="35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D993"/>
  <sheetViews>
    <sheetView workbookViewId="0">
      <selection activeCell="D19" sqref="D19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35.33203125" customWidth="1"/>
    <col min="7" max="7" width="23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30" width="8.6640625" customWidth="1"/>
  </cols>
  <sheetData>
    <row r="1" spans="1:30" ht="27.6">
      <c r="A1" s="7" t="s">
        <v>38</v>
      </c>
      <c r="B1" s="57" t="s">
        <v>257</v>
      </c>
      <c r="C1" s="58"/>
      <c r="D1" s="58"/>
      <c r="E1" s="59"/>
      <c r="F1" s="38"/>
      <c r="G1" s="38"/>
      <c r="H1" s="38"/>
      <c r="I1" s="38"/>
      <c r="J1" s="39"/>
      <c r="K1" s="39"/>
      <c r="L1" s="39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15" t="s">
        <v>40</v>
      </c>
      <c r="B2" s="16" t="s">
        <v>41</v>
      </c>
      <c r="C2" s="17"/>
      <c r="D2" s="18"/>
      <c r="E2" s="19"/>
      <c r="F2" s="38"/>
      <c r="G2" s="38"/>
      <c r="H2" s="38"/>
      <c r="I2" s="38"/>
      <c r="J2" s="39"/>
      <c r="K2" s="39"/>
      <c r="L2" s="39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38"/>
      <c r="G3" s="38"/>
      <c r="H3" s="38"/>
      <c r="I3" s="38"/>
      <c r="J3" s="39"/>
      <c r="K3" s="39"/>
      <c r="L3" s="39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38"/>
      <c r="G4" s="38"/>
      <c r="H4" s="38"/>
      <c r="I4" s="38"/>
      <c r="J4" s="39"/>
      <c r="K4" s="39"/>
      <c r="L4" s="39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COUNTIF(I6:I992,"Pass")</f>
        <v>7</v>
      </c>
      <c r="B5" s="26">
        <f>COUNTIF(I6:I992,"Fail")</f>
        <v>0</v>
      </c>
      <c r="C5" s="26">
        <f>E5-D5-A5-B5</f>
        <v>1</v>
      </c>
      <c r="D5" s="27">
        <f>COUNTIF(H$6:I$993,"N/A")</f>
        <v>0</v>
      </c>
      <c r="E5" s="28">
        <f>COUNTA(A6:A996)</f>
        <v>8</v>
      </c>
      <c r="F5" s="38"/>
      <c r="G5" s="38"/>
      <c r="H5" s="38"/>
      <c r="I5" s="38"/>
      <c r="J5" s="39"/>
      <c r="K5" s="39"/>
      <c r="L5" s="39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87" t="s">
        <v>0</v>
      </c>
      <c r="B6" s="87" t="s">
        <v>48</v>
      </c>
      <c r="C6" s="87" t="s">
        <v>49</v>
      </c>
      <c r="D6" s="88" t="s">
        <v>50</v>
      </c>
      <c r="E6" s="87" t="s">
        <v>51</v>
      </c>
      <c r="F6" s="87" t="s">
        <v>52</v>
      </c>
      <c r="G6" s="87" t="s">
        <v>53</v>
      </c>
      <c r="H6" s="87" t="s">
        <v>54</v>
      </c>
      <c r="I6" s="87" t="s">
        <v>55</v>
      </c>
      <c r="J6" s="87" t="s">
        <v>5</v>
      </c>
      <c r="K6" s="87" t="s">
        <v>6</v>
      </c>
      <c r="L6" s="87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42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đi'!A:A,"TC-*"),"000")</f>
        <v>TC-073</v>
      </c>
      <c r="B7" s="65" t="s">
        <v>56</v>
      </c>
      <c r="C7" s="65"/>
      <c r="D7" s="65" t="s">
        <v>258</v>
      </c>
      <c r="E7" s="65" t="s">
        <v>226</v>
      </c>
      <c r="F7" s="65" t="s">
        <v>259</v>
      </c>
      <c r="G7" s="65"/>
      <c r="H7" s="65" t="s">
        <v>260</v>
      </c>
      <c r="I7" s="83" t="s">
        <v>43</v>
      </c>
      <c r="J7" s="64" t="s">
        <v>61</v>
      </c>
      <c r="K7" s="64" t="s">
        <v>14</v>
      </c>
      <c r="L7" s="64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84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đi'!A:A,"TC-*"),"000")</f>
        <v>TC-074</v>
      </c>
      <c r="B8" s="67" t="s">
        <v>62</v>
      </c>
      <c r="C8" s="65"/>
      <c r="D8" s="65" t="s">
        <v>261</v>
      </c>
      <c r="E8" s="84" t="s">
        <v>262</v>
      </c>
      <c r="F8" s="65" t="s">
        <v>263</v>
      </c>
      <c r="G8" s="65"/>
      <c r="H8" s="65" t="s">
        <v>264</v>
      </c>
      <c r="I8" s="83" t="s">
        <v>43</v>
      </c>
      <c r="J8" s="64" t="s">
        <v>61</v>
      </c>
      <c r="K8" s="64" t="s">
        <v>14</v>
      </c>
      <c r="L8" s="64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đi'!A:A,"TC-*"),"000")</f>
        <v>TC-075</v>
      </c>
      <c r="B9" s="69"/>
      <c r="C9" s="65"/>
      <c r="D9" s="65" t="s">
        <v>66</v>
      </c>
      <c r="E9" s="69"/>
      <c r="F9" s="65" t="s">
        <v>67</v>
      </c>
      <c r="G9" s="65"/>
      <c r="H9" s="65" t="s">
        <v>68</v>
      </c>
      <c r="I9" s="83" t="s">
        <v>43</v>
      </c>
      <c r="J9" s="64" t="s">
        <v>61</v>
      </c>
      <c r="K9" s="64" t="s">
        <v>21</v>
      </c>
      <c r="L9" s="64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đi'!A:A,"TC-*"),"000")</f>
        <v>TC-076</v>
      </c>
      <c r="B10" s="69"/>
      <c r="C10" s="65"/>
      <c r="D10" s="65" t="s">
        <v>265</v>
      </c>
      <c r="E10" s="69"/>
      <c r="F10" s="65" t="s">
        <v>266</v>
      </c>
      <c r="G10" s="65"/>
      <c r="H10" s="65" t="s">
        <v>267</v>
      </c>
      <c r="I10" s="83" t="s">
        <v>43</v>
      </c>
      <c r="J10" s="64" t="s">
        <v>61</v>
      </c>
      <c r="K10" s="64" t="s">
        <v>21</v>
      </c>
      <c r="L10" s="64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63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đi'!A:A,"TC-*"),"000")</f>
        <v>TC-077</v>
      </c>
      <c r="B11" s="69"/>
      <c r="C11" s="65"/>
      <c r="D11" s="65" t="s">
        <v>268</v>
      </c>
      <c r="E11" s="69"/>
      <c r="F11" s="65" t="s">
        <v>269</v>
      </c>
      <c r="G11" s="65"/>
      <c r="H11" s="65" t="s">
        <v>270</v>
      </c>
      <c r="I11" s="83" t="s">
        <v>43</v>
      </c>
      <c r="J11" s="64" t="s">
        <v>61</v>
      </c>
      <c r="K11" s="64" t="s">
        <v>21</v>
      </c>
      <c r="L11" s="64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63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đi'!A:A,"TC-*"),"000")</f>
        <v>TC-078</v>
      </c>
      <c r="B12" s="67" t="s">
        <v>118</v>
      </c>
      <c r="C12" s="65"/>
      <c r="D12" s="65" t="s">
        <v>271</v>
      </c>
      <c r="E12" s="65" t="s">
        <v>272</v>
      </c>
      <c r="F12" s="65" t="s">
        <v>273</v>
      </c>
      <c r="G12" s="65"/>
      <c r="H12" s="65" t="s">
        <v>274</v>
      </c>
      <c r="I12" s="83" t="s">
        <v>43</v>
      </c>
      <c r="J12" s="89" t="s">
        <v>61</v>
      </c>
      <c r="K12" s="90" t="s">
        <v>14</v>
      </c>
      <c r="L12" s="90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42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đi'!A:A,"TC-*"),"000")</f>
        <v>TC-079</v>
      </c>
      <c r="B13" s="91"/>
      <c r="C13" s="92"/>
      <c r="D13" s="65" t="s">
        <v>281</v>
      </c>
      <c r="E13" s="65" t="s">
        <v>282</v>
      </c>
      <c r="F13" s="65" t="s">
        <v>283</v>
      </c>
      <c r="G13" s="65"/>
      <c r="H13" s="65" t="s">
        <v>284</v>
      </c>
      <c r="I13" s="83" t="s">
        <v>43</v>
      </c>
      <c r="J13" s="64" t="s">
        <v>61</v>
      </c>
      <c r="K13" s="64" t="s">
        <v>21</v>
      </c>
      <c r="L13" s="64" t="s">
        <v>15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</sheetData>
  <mergeCells count="4">
    <mergeCell ref="B1:E1"/>
    <mergeCell ref="B8:B11"/>
    <mergeCell ref="E8:E11"/>
    <mergeCell ref="B12:B13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D992"/>
  <sheetViews>
    <sheetView workbookViewId="0">
      <selection activeCell="D10" sqref="D10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35.33203125" customWidth="1"/>
    <col min="7" max="7" width="23.5546875" customWidth="1"/>
    <col min="8" max="8" width="30.109375" customWidth="1"/>
    <col min="9" max="9" width="11.88671875" customWidth="1"/>
    <col min="10" max="10" width="21" customWidth="1"/>
    <col min="11" max="11" width="13.109375" customWidth="1"/>
    <col min="12" max="12" width="11.44140625" customWidth="1"/>
    <col min="13" max="30" width="8.6640625" customWidth="1"/>
  </cols>
  <sheetData>
    <row r="1" spans="1:30" ht="27.6">
      <c r="A1" s="7" t="s">
        <v>38</v>
      </c>
      <c r="B1" s="57" t="s">
        <v>285</v>
      </c>
      <c r="C1" s="58"/>
      <c r="D1" s="58"/>
      <c r="E1" s="59"/>
      <c r="F1" s="38"/>
      <c r="G1" s="38"/>
      <c r="H1" s="38"/>
      <c r="I1" s="38"/>
      <c r="J1" s="38"/>
      <c r="K1" s="38"/>
      <c r="L1" s="38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55.2">
      <c r="A2" s="15" t="s">
        <v>40</v>
      </c>
      <c r="B2" s="16" t="s">
        <v>41</v>
      </c>
      <c r="C2" s="17"/>
      <c r="D2" s="18"/>
      <c r="E2" s="19"/>
      <c r="F2" s="38"/>
      <c r="G2" s="38"/>
      <c r="H2" s="38"/>
      <c r="I2" s="38"/>
      <c r="J2" s="38"/>
      <c r="K2" s="38"/>
      <c r="L2" s="38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38"/>
      <c r="G3" s="38"/>
      <c r="H3" s="38"/>
      <c r="I3" s="38"/>
      <c r="J3" s="38"/>
      <c r="K3" s="38"/>
      <c r="L3" s="38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38"/>
      <c r="G4" s="38"/>
      <c r="H4" s="38"/>
      <c r="I4" s="38"/>
      <c r="J4" s="38"/>
      <c r="K4" s="38"/>
      <c r="L4" s="38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COUNTIF(I6:I994,"Pass")</f>
        <v>6</v>
      </c>
      <c r="B5" s="26">
        <f>COUNTIF(I6:I994,"Fail")</f>
        <v>0</v>
      </c>
      <c r="C5" s="26">
        <f>E5-D5-A5-B5</f>
        <v>1</v>
      </c>
      <c r="D5" s="27">
        <f>COUNTIF(H$6:I$995,"N/A")</f>
        <v>0</v>
      </c>
      <c r="E5" s="28">
        <f>COUNTA(A6:A998)</f>
        <v>7</v>
      </c>
      <c r="F5" s="38"/>
      <c r="G5" s="38"/>
      <c r="H5" s="38"/>
      <c r="I5" s="38"/>
      <c r="J5" s="38"/>
      <c r="K5" s="38"/>
      <c r="L5" s="38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87" t="s">
        <v>0</v>
      </c>
      <c r="B6" s="87" t="s">
        <v>48</v>
      </c>
      <c r="C6" s="87" t="s">
        <v>49</v>
      </c>
      <c r="D6" s="88" t="s">
        <v>50</v>
      </c>
      <c r="E6" s="87" t="s">
        <v>51</v>
      </c>
      <c r="F6" s="87" t="s">
        <v>52</v>
      </c>
      <c r="G6" s="87" t="s">
        <v>53</v>
      </c>
      <c r="H6" s="87" t="s">
        <v>54</v>
      </c>
      <c r="I6" s="87" t="s">
        <v>55</v>
      </c>
      <c r="J6" s="87" t="s">
        <v>5</v>
      </c>
      <c r="K6" s="87" t="s">
        <v>6</v>
      </c>
      <c r="L6" s="87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63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tàu'!A:A,"TC-*"),"000")</f>
        <v>TC-080</v>
      </c>
      <c r="B7" s="65" t="s">
        <v>56</v>
      </c>
      <c r="C7" s="65"/>
      <c r="D7" s="65" t="s">
        <v>286</v>
      </c>
      <c r="E7" s="65" t="s">
        <v>287</v>
      </c>
      <c r="F7" s="65" t="s">
        <v>288</v>
      </c>
      <c r="G7" s="65"/>
      <c r="H7" s="65" t="s">
        <v>289</v>
      </c>
      <c r="I7" s="83" t="s">
        <v>43</v>
      </c>
      <c r="J7" s="64" t="s">
        <v>61</v>
      </c>
      <c r="K7" s="64" t="s">
        <v>14</v>
      </c>
      <c r="L7" s="64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63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tàu'!A:A,"TC-*"),"000")</f>
        <v>TC-081</v>
      </c>
      <c r="B8" s="67" t="s">
        <v>62</v>
      </c>
      <c r="C8" s="65"/>
      <c r="D8" s="65" t="s">
        <v>290</v>
      </c>
      <c r="E8" s="84" t="s">
        <v>201</v>
      </c>
      <c r="F8" s="65" t="s">
        <v>291</v>
      </c>
      <c r="G8" s="65"/>
      <c r="H8" s="65" t="s">
        <v>292</v>
      </c>
      <c r="I8" s="83" t="s">
        <v>43</v>
      </c>
      <c r="J8" s="64" t="s">
        <v>61</v>
      </c>
      <c r="K8" s="64" t="s">
        <v>14</v>
      </c>
      <c r="L8" s="64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63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tàu'!A:A,"TC-*"),"000")</f>
        <v>TC-082</v>
      </c>
      <c r="B9" s="69"/>
      <c r="C9" s="65"/>
      <c r="D9" s="65" t="s">
        <v>275</v>
      </c>
      <c r="E9" s="69"/>
      <c r="F9" s="65" t="s">
        <v>276</v>
      </c>
      <c r="G9" s="65"/>
      <c r="H9" s="65" t="s">
        <v>293</v>
      </c>
      <c r="I9" s="83" t="s">
        <v>43</v>
      </c>
      <c r="J9" s="64" t="s">
        <v>61</v>
      </c>
      <c r="K9" s="64" t="s">
        <v>21</v>
      </c>
      <c r="L9" s="64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tàu'!A:A,"TC-*"),"000")</f>
        <v>TC-083</v>
      </c>
      <c r="B10" s="70"/>
      <c r="C10" s="65"/>
      <c r="D10" s="65" t="s">
        <v>66</v>
      </c>
      <c r="E10" s="70"/>
      <c r="F10" s="65" t="s">
        <v>67</v>
      </c>
      <c r="G10" s="65"/>
      <c r="H10" s="65" t="s">
        <v>68</v>
      </c>
      <c r="I10" s="83" t="s">
        <v>43</v>
      </c>
      <c r="J10" s="64" t="s">
        <v>61</v>
      </c>
      <c r="K10" s="64" t="s">
        <v>21</v>
      </c>
      <c r="L10" s="64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tàu'!A:A,"TC-*"),"000")</f>
        <v>TC-084</v>
      </c>
      <c r="B11" s="67" t="s">
        <v>118</v>
      </c>
      <c r="C11" s="67"/>
      <c r="D11" s="65" t="s">
        <v>277</v>
      </c>
      <c r="E11" s="65" t="s">
        <v>278</v>
      </c>
      <c r="F11" s="65" t="s">
        <v>279</v>
      </c>
      <c r="G11" s="65"/>
      <c r="H11" s="65" t="s">
        <v>280</v>
      </c>
      <c r="I11" s="83" t="s">
        <v>43</v>
      </c>
      <c r="J11" s="64" t="s">
        <v>61</v>
      </c>
      <c r="K11" s="64" t="s">
        <v>14</v>
      </c>
      <c r="L11" s="64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tàu'!A:A,"TC-*"),"000")</f>
        <v>TC-085</v>
      </c>
      <c r="B12" s="70"/>
      <c r="C12" s="70"/>
      <c r="D12" s="65" t="s">
        <v>281</v>
      </c>
      <c r="E12" s="65" t="s">
        <v>282</v>
      </c>
      <c r="F12" s="65" t="s">
        <v>283</v>
      </c>
      <c r="G12" s="65"/>
      <c r="H12" s="65" t="s">
        <v>284</v>
      </c>
      <c r="I12" s="83" t="s">
        <v>43</v>
      </c>
      <c r="J12" s="64" t="s">
        <v>61</v>
      </c>
      <c r="K12" s="64" t="s">
        <v>21</v>
      </c>
      <c r="L12" s="64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15.6">
      <c r="A13" s="4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</sheetData>
  <mergeCells count="5">
    <mergeCell ref="B1:E1"/>
    <mergeCell ref="B8:B10"/>
    <mergeCell ref="E8:E10"/>
    <mergeCell ref="B11:B12"/>
    <mergeCell ref="C11:C1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D1004"/>
  <sheetViews>
    <sheetView workbookViewId="0">
      <selection activeCell="B1" sqref="B1:E1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40.6640625" customWidth="1"/>
    <col min="7" max="7" width="23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30" width="8.6640625" customWidth="1"/>
  </cols>
  <sheetData>
    <row r="1" spans="1:30" ht="27.6">
      <c r="A1" s="7" t="s">
        <v>38</v>
      </c>
      <c r="B1" s="110" t="s">
        <v>294</v>
      </c>
      <c r="C1" s="58"/>
      <c r="D1" s="58"/>
      <c r="E1" s="59"/>
      <c r="F1" s="12"/>
      <c r="G1" s="20"/>
      <c r="H1" s="12"/>
      <c r="I1" s="12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15" t="s">
        <v>40</v>
      </c>
      <c r="B2" s="16" t="s">
        <v>41</v>
      </c>
      <c r="C2" s="17"/>
      <c r="D2" s="18"/>
      <c r="E2" s="19"/>
      <c r="F2" s="12"/>
      <c r="G2" s="20"/>
      <c r="H2" s="12"/>
      <c r="I2" s="12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20"/>
      <c r="H3" s="12"/>
      <c r="I3" s="12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20"/>
      <c r="H4" s="12"/>
      <c r="I4" s="12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COUNTIF(I6:I991,"Pass")</f>
        <v>15</v>
      </c>
      <c r="B5" s="26">
        <f>COUNTIF(I6:I991,"Fail")</f>
        <v>0</v>
      </c>
      <c r="C5" s="26">
        <f>E5-D5-A5-B5</f>
        <v>1</v>
      </c>
      <c r="D5" s="27">
        <f>COUNTIF(H$6:I$992,"N/A")</f>
        <v>0</v>
      </c>
      <c r="E5" s="28">
        <f>COUNTA(A6:A995)</f>
        <v>16</v>
      </c>
      <c r="F5" s="12"/>
      <c r="G5" s="20"/>
      <c r="H5" s="12"/>
      <c r="I5" s="12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93" t="s">
        <v>53</v>
      </c>
      <c r="H6" s="6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63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TC-086</v>
      </c>
      <c r="B7" s="67" t="s">
        <v>56</v>
      </c>
      <c r="C7" s="65"/>
      <c r="D7" s="65" t="s">
        <v>295</v>
      </c>
      <c r="E7" s="65" t="s">
        <v>296</v>
      </c>
      <c r="F7" s="65" t="s">
        <v>297</v>
      </c>
      <c r="G7" s="65"/>
      <c r="H7" s="65" t="s">
        <v>298</v>
      </c>
      <c r="I7" s="66" t="s">
        <v>43</v>
      </c>
      <c r="J7" s="64" t="s">
        <v>61</v>
      </c>
      <c r="K7" s="64" t="s">
        <v>14</v>
      </c>
      <c r="L7" s="64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63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TC-087</v>
      </c>
      <c r="B8" s="70"/>
      <c r="C8" s="65"/>
      <c r="D8" s="65" t="s">
        <v>299</v>
      </c>
      <c r="E8" s="65" t="s">
        <v>300</v>
      </c>
      <c r="F8" s="65" t="s">
        <v>297</v>
      </c>
      <c r="G8" s="65"/>
      <c r="H8" s="65" t="s">
        <v>651</v>
      </c>
      <c r="I8" s="66" t="s">
        <v>43</v>
      </c>
      <c r="J8" s="89" t="s">
        <v>61</v>
      </c>
      <c r="K8" s="90" t="s">
        <v>14</v>
      </c>
      <c r="L8" s="90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63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TC-088</v>
      </c>
      <c r="B9" s="67" t="s">
        <v>62</v>
      </c>
      <c r="C9" s="65"/>
      <c r="D9" s="65" t="s">
        <v>301</v>
      </c>
      <c r="E9" s="84" t="s">
        <v>302</v>
      </c>
      <c r="F9" s="65" t="s">
        <v>303</v>
      </c>
      <c r="G9" s="65"/>
      <c r="H9" s="65" t="s">
        <v>65</v>
      </c>
      <c r="I9" s="66" t="s">
        <v>43</v>
      </c>
      <c r="J9" s="64" t="s">
        <v>61</v>
      </c>
      <c r="K9" s="64" t="s">
        <v>21</v>
      </c>
      <c r="L9" s="64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TC-089</v>
      </c>
      <c r="B10" s="69"/>
      <c r="C10" s="65"/>
      <c r="D10" s="65" t="s">
        <v>66</v>
      </c>
      <c r="E10" s="69"/>
      <c r="F10" s="65" t="s">
        <v>67</v>
      </c>
      <c r="G10" s="65"/>
      <c r="H10" s="65" t="s">
        <v>68</v>
      </c>
      <c r="I10" s="66" t="s">
        <v>43</v>
      </c>
      <c r="J10" s="64" t="s">
        <v>61</v>
      </c>
      <c r="K10" s="64" t="s">
        <v>21</v>
      </c>
      <c r="L10" s="64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TC-090</v>
      </c>
      <c r="B11" s="69"/>
      <c r="C11" s="65"/>
      <c r="D11" s="65" t="s">
        <v>69</v>
      </c>
      <c r="E11" s="69"/>
      <c r="F11" s="65" t="s">
        <v>70</v>
      </c>
      <c r="G11" s="65"/>
      <c r="H11" s="65" t="s">
        <v>71</v>
      </c>
      <c r="I11" s="66" t="s">
        <v>43</v>
      </c>
      <c r="J11" s="64" t="s">
        <v>61</v>
      </c>
      <c r="K11" s="64" t="s">
        <v>21</v>
      </c>
      <c r="L11" s="64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TC-091</v>
      </c>
      <c r="B12" s="69"/>
      <c r="C12" s="65"/>
      <c r="D12" s="65" t="s">
        <v>72</v>
      </c>
      <c r="E12" s="69"/>
      <c r="F12" s="65" t="s">
        <v>73</v>
      </c>
      <c r="G12" s="65"/>
      <c r="H12" s="65" t="s">
        <v>74</v>
      </c>
      <c r="I12" s="66" t="s">
        <v>43</v>
      </c>
      <c r="J12" s="64" t="s">
        <v>61</v>
      </c>
      <c r="K12" s="64" t="s">
        <v>21</v>
      </c>
      <c r="L12" s="64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42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TC-092</v>
      </c>
      <c r="B13" s="69"/>
      <c r="C13" s="64"/>
      <c r="D13" s="64" t="s">
        <v>304</v>
      </c>
      <c r="E13" s="69"/>
      <c r="F13" s="64" t="s">
        <v>305</v>
      </c>
      <c r="G13" s="64"/>
      <c r="H13" s="64" t="s">
        <v>306</v>
      </c>
      <c r="I13" s="66" t="s">
        <v>43</v>
      </c>
      <c r="J13" s="94" t="s">
        <v>61</v>
      </c>
      <c r="K13" s="94" t="s">
        <v>21</v>
      </c>
      <c r="L13" s="94" t="s">
        <v>15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42">
      <c r="A1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TC-093</v>
      </c>
      <c r="B14" s="70"/>
      <c r="C14" s="64"/>
      <c r="D14" s="64" t="s">
        <v>307</v>
      </c>
      <c r="E14" s="70"/>
      <c r="F14" s="64" t="s">
        <v>305</v>
      </c>
      <c r="G14" s="64"/>
      <c r="H14" s="64" t="s">
        <v>308</v>
      </c>
      <c r="I14" s="66" t="s">
        <v>43</v>
      </c>
      <c r="J14" s="94" t="s">
        <v>61</v>
      </c>
      <c r="K14" s="94" t="s">
        <v>21</v>
      </c>
      <c r="L14" s="94" t="s">
        <v>15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105">
      <c r="A1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TC-094</v>
      </c>
      <c r="B15" s="67" t="s">
        <v>75</v>
      </c>
      <c r="C15" s="65" t="s">
        <v>309</v>
      </c>
      <c r="D15" s="65" t="s">
        <v>310</v>
      </c>
      <c r="E15" s="67" t="s">
        <v>302</v>
      </c>
      <c r="F15" s="65" t="s">
        <v>311</v>
      </c>
      <c r="G15" s="65"/>
      <c r="H15" s="65" t="s">
        <v>80</v>
      </c>
      <c r="I15" s="66" t="s">
        <v>43</v>
      </c>
      <c r="J15" s="89" t="s">
        <v>61</v>
      </c>
      <c r="K15" s="90" t="s">
        <v>14</v>
      </c>
      <c r="L15" s="90" t="s">
        <v>15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105">
      <c r="A1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TC-095</v>
      </c>
      <c r="B16" s="69"/>
      <c r="C16" s="67" t="s">
        <v>102</v>
      </c>
      <c r="D16" s="65" t="s">
        <v>103</v>
      </c>
      <c r="E16" s="69"/>
      <c r="F16" s="65" t="s">
        <v>312</v>
      </c>
      <c r="G16" s="65"/>
      <c r="H16" s="65" t="s">
        <v>80</v>
      </c>
      <c r="I16" s="66" t="s">
        <v>43</v>
      </c>
      <c r="J16" s="89" t="s">
        <v>61</v>
      </c>
      <c r="K16" s="90" t="s">
        <v>14</v>
      </c>
      <c r="L16" s="90" t="s">
        <v>15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26">
      <c r="A1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TC-096</v>
      </c>
      <c r="B17" s="69"/>
      <c r="C17" s="70"/>
      <c r="D17" s="65" t="s">
        <v>105</v>
      </c>
      <c r="E17" s="69"/>
      <c r="F17" s="71" t="s">
        <v>655</v>
      </c>
      <c r="G17" s="65" t="s">
        <v>653</v>
      </c>
      <c r="H17" s="65" t="s">
        <v>652</v>
      </c>
      <c r="I17" s="66" t="s">
        <v>43</v>
      </c>
      <c r="J17" s="89" t="s">
        <v>61</v>
      </c>
      <c r="K17" s="90" t="s">
        <v>14</v>
      </c>
      <c r="L17" s="90" t="s">
        <v>15</v>
      </c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05">
      <c r="A1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TC-097</v>
      </c>
      <c r="B18" s="69"/>
      <c r="C18" s="95" t="s">
        <v>87</v>
      </c>
      <c r="D18" s="65" t="s">
        <v>94</v>
      </c>
      <c r="E18" s="70"/>
      <c r="F18" s="65" t="s">
        <v>313</v>
      </c>
      <c r="G18" s="65"/>
      <c r="H18" s="65" t="s">
        <v>80</v>
      </c>
      <c r="I18" s="66" t="s">
        <v>43</v>
      </c>
      <c r="J18" s="89" t="s">
        <v>61</v>
      </c>
      <c r="K18" s="90" t="s">
        <v>14</v>
      </c>
      <c r="L18" s="90" t="s">
        <v>15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105">
      <c r="A1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TC-098</v>
      </c>
      <c r="B19" s="70"/>
      <c r="C19" s="65" t="s">
        <v>314</v>
      </c>
      <c r="D19" s="65" t="s">
        <v>315</v>
      </c>
      <c r="E19" s="65"/>
      <c r="F19" s="65" t="s">
        <v>316</v>
      </c>
      <c r="G19" s="65"/>
      <c r="H19" s="65" t="s">
        <v>80</v>
      </c>
      <c r="I19" s="66" t="s">
        <v>43</v>
      </c>
      <c r="J19" s="89" t="s">
        <v>61</v>
      </c>
      <c r="K19" s="90" t="s">
        <v>14</v>
      </c>
      <c r="L19" s="90" t="s">
        <v>15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84">
      <c r="A2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TC-099</v>
      </c>
      <c r="B20" s="69"/>
      <c r="C20" s="69"/>
      <c r="D20" s="65" t="s">
        <v>318</v>
      </c>
      <c r="E20" s="69"/>
      <c r="F20" s="65" t="s">
        <v>319</v>
      </c>
      <c r="G20" s="65"/>
      <c r="H20" s="65" t="s">
        <v>80</v>
      </c>
      <c r="I20" s="66" t="s">
        <v>43</v>
      </c>
      <c r="J20" s="89" t="s">
        <v>61</v>
      </c>
      <c r="K20" s="90" t="s">
        <v>14</v>
      </c>
      <c r="L20" s="90" t="s">
        <v>15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105">
      <c r="A2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tàu'!A:A,"TC-*"),"000")</f>
        <v>TC-100</v>
      </c>
      <c r="B21" s="70"/>
      <c r="C21" s="70"/>
      <c r="D21" s="65" t="s">
        <v>320</v>
      </c>
      <c r="E21" s="70"/>
      <c r="F21" s="65" t="s">
        <v>321</v>
      </c>
      <c r="G21" s="65"/>
      <c r="H21" s="65" t="s">
        <v>317</v>
      </c>
      <c r="I21" s="66" t="s">
        <v>43</v>
      </c>
      <c r="J21" s="89" t="s">
        <v>61</v>
      </c>
      <c r="K21" s="90" t="s">
        <v>14</v>
      </c>
      <c r="L21" s="90" t="s">
        <v>15</v>
      </c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15.6">
      <c r="A22" s="31"/>
      <c r="B22" s="31"/>
      <c r="C22" s="31"/>
      <c r="D22" s="31"/>
      <c r="E22" s="4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1"/>
      <c r="B23" s="31"/>
      <c r="C23" s="31"/>
      <c r="D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spans="1:3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  <row r="1001" spans="1:30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</row>
    <row r="1002" spans="1:30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</row>
    <row r="1003" spans="1:30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</row>
    <row r="1004" spans="1:30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</row>
  </sheetData>
  <mergeCells count="10">
    <mergeCell ref="B15:B19"/>
    <mergeCell ref="B20:B21"/>
    <mergeCell ref="C20:C21"/>
    <mergeCell ref="B1:E1"/>
    <mergeCell ref="B7:B8"/>
    <mergeCell ref="B9:B14"/>
    <mergeCell ref="E9:E14"/>
    <mergeCell ref="E15:E18"/>
    <mergeCell ref="C16:C17"/>
    <mergeCell ref="E20:E21"/>
  </mergeCells>
  <phoneticPr fontId="35" type="noConversion"/>
  <hyperlinks>
    <hyperlink ref="F17" r:id="rId1" display="1. Nhập thông tin:_x000a_ - Email: thaogmail.com_x000a_ - Nhập giá trị hợp lệ cho các trường thông tin còn lại_x000a_ 2. Click button Next" xr:uid="{00000000-0004-0000-0900-000000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D999"/>
  <sheetViews>
    <sheetView workbookViewId="0">
      <selection activeCell="F15" sqref="F15"/>
    </sheetView>
  </sheetViews>
  <sheetFormatPr defaultColWidth="14.44140625" defaultRowHeight="14.4"/>
  <cols>
    <col min="1" max="1" width="11" customWidth="1"/>
    <col min="2" max="2" width="18.88671875" customWidth="1"/>
    <col min="3" max="3" width="12.21875" customWidth="1"/>
    <col min="4" max="4" width="37" customWidth="1"/>
    <col min="5" max="5" width="25.33203125" customWidth="1"/>
    <col min="6" max="6" width="36" customWidth="1"/>
    <col min="7" max="7" width="23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30" width="8.6640625" customWidth="1"/>
  </cols>
  <sheetData>
    <row r="1" spans="1:30" ht="27.6">
      <c r="A1" s="7" t="s">
        <v>38</v>
      </c>
      <c r="B1" s="57" t="s">
        <v>322</v>
      </c>
      <c r="C1" s="58"/>
      <c r="D1" s="58"/>
      <c r="E1" s="59"/>
      <c r="F1" s="12"/>
      <c r="G1" s="20"/>
      <c r="H1" s="12"/>
      <c r="I1" s="12"/>
      <c r="J1" s="13"/>
      <c r="K1" s="13"/>
      <c r="L1" s="13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15" t="s">
        <v>40</v>
      </c>
      <c r="B2" s="16" t="s">
        <v>41</v>
      </c>
      <c r="C2" s="17"/>
      <c r="D2" s="18"/>
      <c r="E2" s="19"/>
      <c r="F2" s="12"/>
      <c r="G2" s="20"/>
      <c r="H2" s="12"/>
      <c r="I2" s="12"/>
      <c r="J2" s="13"/>
      <c r="K2" s="13"/>
      <c r="L2" s="13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20"/>
      <c r="H3" s="12"/>
      <c r="I3" s="12"/>
      <c r="J3" s="13"/>
      <c r="K3" s="13"/>
      <c r="L3" s="13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20"/>
      <c r="H4" s="12"/>
      <c r="I4" s="12"/>
      <c r="J4" s="13"/>
      <c r="K4" s="13"/>
      <c r="L4" s="13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COUNTIF(I6:I995,"Pass")</f>
        <v>10</v>
      </c>
      <c r="B5" s="26">
        <f>COUNTIF(I6:I995,"Fail")</f>
        <v>0</v>
      </c>
      <c r="C5" s="26">
        <f>E5-D5-A5-B5</f>
        <v>1</v>
      </c>
      <c r="D5" s="27">
        <f>COUNTIF(H$6:I$996,"N/A")</f>
        <v>0</v>
      </c>
      <c r="E5" s="28">
        <f>COUNTA(A6:A999)</f>
        <v>11</v>
      </c>
      <c r="F5" s="12"/>
      <c r="G5" s="20"/>
      <c r="H5" s="12"/>
      <c r="I5" s="12"/>
      <c r="J5" s="13"/>
      <c r="K5" s="13"/>
      <c r="L5" s="13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93" t="s">
        <v>53</v>
      </c>
      <c r="H6" s="6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63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TC-101</v>
      </c>
      <c r="B7" s="67" t="s">
        <v>56</v>
      </c>
      <c r="C7" s="65"/>
      <c r="D7" s="65" t="s">
        <v>323</v>
      </c>
      <c r="E7" s="65" t="s">
        <v>300</v>
      </c>
      <c r="F7" s="65" t="s">
        <v>324</v>
      </c>
      <c r="G7" s="65"/>
      <c r="H7" s="65" t="s">
        <v>325</v>
      </c>
      <c r="I7" s="66" t="s">
        <v>43</v>
      </c>
      <c r="J7" s="64" t="s">
        <v>61</v>
      </c>
      <c r="K7" s="64" t="s">
        <v>14</v>
      </c>
      <c r="L7" s="64" t="s">
        <v>15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63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TC-102</v>
      </c>
      <c r="B8" s="70"/>
      <c r="C8" s="65"/>
      <c r="D8" s="65" t="s">
        <v>326</v>
      </c>
      <c r="E8" s="65" t="s">
        <v>296</v>
      </c>
      <c r="F8" s="65" t="s">
        <v>324</v>
      </c>
      <c r="G8" s="65"/>
      <c r="H8" s="65" t="s">
        <v>327</v>
      </c>
      <c r="I8" s="66" t="s">
        <v>43</v>
      </c>
      <c r="J8" s="89" t="s">
        <v>61</v>
      </c>
      <c r="K8" s="89" t="s">
        <v>14</v>
      </c>
      <c r="L8" s="89" t="s">
        <v>15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63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TC-103</v>
      </c>
      <c r="B9" s="67" t="s">
        <v>62</v>
      </c>
      <c r="C9" s="65"/>
      <c r="D9" s="65" t="s">
        <v>328</v>
      </c>
      <c r="E9" s="84" t="s">
        <v>329</v>
      </c>
      <c r="F9" s="65" t="s">
        <v>330</v>
      </c>
      <c r="G9" s="65"/>
      <c r="H9" s="65" t="s">
        <v>65</v>
      </c>
      <c r="I9" s="66" t="s">
        <v>43</v>
      </c>
      <c r="J9" s="64" t="s">
        <v>61</v>
      </c>
      <c r="K9" s="64" t="s">
        <v>21</v>
      </c>
      <c r="L9" s="64" t="s">
        <v>15</v>
      </c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TC-104</v>
      </c>
      <c r="B10" s="69"/>
      <c r="C10" s="65"/>
      <c r="D10" s="65" t="s">
        <v>331</v>
      </c>
      <c r="E10" s="70"/>
      <c r="F10" s="65" t="s">
        <v>263</v>
      </c>
      <c r="G10" s="65"/>
      <c r="H10" s="65" t="s">
        <v>68</v>
      </c>
      <c r="I10" s="66" t="s">
        <v>43</v>
      </c>
      <c r="J10" s="64" t="s">
        <v>61</v>
      </c>
      <c r="K10" s="64" t="s">
        <v>21</v>
      </c>
      <c r="L10" s="64" t="s">
        <v>15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TC-105</v>
      </c>
      <c r="B11" s="69"/>
      <c r="C11" s="65"/>
      <c r="D11" s="65" t="s">
        <v>332</v>
      </c>
      <c r="E11" s="84" t="s">
        <v>333</v>
      </c>
      <c r="F11" s="65" t="s">
        <v>269</v>
      </c>
      <c r="G11" s="65"/>
      <c r="H11" s="65" t="s">
        <v>334</v>
      </c>
      <c r="I11" s="66" t="s">
        <v>43</v>
      </c>
      <c r="J11" s="64" t="s">
        <v>61</v>
      </c>
      <c r="K11" s="64" t="s">
        <v>21</v>
      </c>
      <c r="L11" s="64" t="s">
        <v>15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TC-106</v>
      </c>
      <c r="B12" s="70"/>
      <c r="C12" s="65"/>
      <c r="D12" s="65" t="s">
        <v>265</v>
      </c>
      <c r="E12" s="70"/>
      <c r="F12" s="65" t="s">
        <v>335</v>
      </c>
      <c r="G12" s="65"/>
      <c r="H12" s="65" t="s">
        <v>267</v>
      </c>
      <c r="I12" s="66" t="s">
        <v>43</v>
      </c>
      <c r="J12" s="64" t="s">
        <v>61</v>
      </c>
      <c r="K12" s="64" t="s">
        <v>21</v>
      </c>
      <c r="L12" s="64" t="s">
        <v>15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63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TC-107</v>
      </c>
      <c r="B13" s="67" t="s">
        <v>75</v>
      </c>
      <c r="C13" s="65"/>
      <c r="D13" s="65" t="s">
        <v>336</v>
      </c>
      <c r="E13" s="67" t="s">
        <v>337</v>
      </c>
      <c r="F13" s="65" t="s">
        <v>330</v>
      </c>
      <c r="G13" s="65"/>
      <c r="H13" s="65" t="s">
        <v>338</v>
      </c>
      <c r="I13" s="66" t="s">
        <v>43</v>
      </c>
      <c r="J13" s="89" t="s">
        <v>61</v>
      </c>
      <c r="K13" s="89" t="s">
        <v>14</v>
      </c>
      <c r="L13" s="89" t="s">
        <v>15</v>
      </c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42">
      <c r="A1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TC-108</v>
      </c>
      <c r="B14" s="70"/>
      <c r="C14" s="65"/>
      <c r="D14" s="65" t="s">
        <v>275</v>
      </c>
      <c r="E14" s="70"/>
      <c r="F14" s="65" t="s">
        <v>276</v>
      </c>
      <c r="G14" s="65"/>
      <c r="H14" s="65" t="s">
        <v>339</v>
      </c>
      <c r="I14" s="66" t="s">
        <v>43</v>
      </c>
      <c r="J14" s="89" t="s">
        <v>61</v>
      </c>
      <c r="K14" s="89" t="s">
        <v>14</v>
      </c>
      <c r="L14" s="89" t="s">
        <v>15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63">
      <c r="A1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TC-109</v>
      </c>
      <c r="B15" s="67" t="s">
        <v>118</v>
      </c>
      <c r="C15" s="67"/>
      <c r="D15" s="65" t="s">
        <v>656</v>
      </c>
      <c r="E15" s="65" t="s">
        <v>340</v>
      </c>
      <c r="F15" s="65" t="s">
        <v>330</v>
      </c>
      <c r="G15" s="65"/>
      <c r="H15" s="65" t="s">
        <v>341</v>
      </c>
      <c r="I15" s="66" t="s">
        <v>43</v>
      </c>
      <c r="J15" s="89" t="s">
        <v>61</v>
      </c>
      <c r="K15" s="89" t="s">
        <v>14</v>
      </c>
      <c r="L15" s="89" t="s">
        <v>15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63">
      <c r="A1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vé'!A:A,"TC-*"),"000")</f>
        <v>TC-110</v>
      </c>
      <c r="B16" s="69"/>
      <c r="C16" s="69"/>
      <c r="D16" s="65" t="s">
        <v>342</v>
      </c>
      <c r="E16" s="65" t="s">
        <v>343</v>
      </c>
      <c r="F16" s="65" t="s">
        <v>344</v>
      </c>
      <c r="G16" s="65"/>
      <c r="H16" s="65" t="s">
        <v>345</v>
      </c>
      <c r="I16" s="66" t="s">
        <v>43</v>
      </c>
      <c r="J16" s="89" t="s">
        <v>61</v>
      </c>
      <c r="K16" s="89" t="s">
        <v>14</v>
      </c>
      <c r="L16" s="89" t="s">
        <v>15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5.6">
      <c r="A17" s="31"/>
      <c r="B17" s="31"/>
      <c r="C17" s="31"/>
      <c r="D17" s="31"/>
      <c r="E17" s="42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>
      <c r="A18" s="31"/>
      <c r="B18" s="31"/>
      <c r="C18" s="31"/>
      <c r="D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</sheetData>
  <mergeCells count="9">
    <mergeCell ref="B15:B16"/>
    <mergeCell ref="C15:C16"/>
    <mergeCell ref="B1:E1"/>
    <mergeCell ref="B7:B8"/>
    <mergeCell ref="B9:B12"/>
    <mergeCell ref="E9:E10"/>
    <mergeCell ref="E11:E12"/>
    <mergeCell ref="B13:B14"/>
    <mergeCell ref="E13:E1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D996"/>
  <sheetViews>
    <sheetView workbookViewId="0">
      <selection activeCell="D9" sqref="D9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40.6640625" customWidth="1"/>
    <col min="7" max="7" width="23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13" width="22.109375" customWidth="1"/>
    <col min="14" max="30" width="8.6640625" customWidth="1"/>
  </cols>
  <sheetData>
    <row r="1" spans="1:30" ht="27.6">
      <c r="A1" s="7" t="s">
        <v>38</v>
      </c>
      <c r="B1" s="57" t="s">
        <v>346</v>
      </c>
      <c r="C1" s="58"/>
      <c r="D1" s="58"/>
      <c r="E1" s="59"/>
      <c r="F1" s="12"/>
      <c r="G1" s="20"/>
      <c r="H1" s="12"/>
      <c r="I1" s="12"/>
      <c r="J1" s="12"/>
      <c r="K1" s="12"/>
      <c r="L1" s="12"/>
      <c r="M1" s="43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15" t="s">
        <v>40</v>
      </c>
      <c r="B2" s="16" t="s">
        <v>41</v>
      </c>
      <c r="C2" s="17"/>
      <c r="D2" s="18"/>
      <c r="E2" s="19"/>
      <c r="F2" s="12"/>
      <c r="G2" s="20"/>
      <c r="H2" s="12"/>
      <c r="I2" s="12"/>
      <c r="J2" s="12"/>
      <c r="K2" s="12"/>
      <c r="L2" s="12"/>
      <c r="M2" s="43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20"/>
      <c r="H3" s="12"/>
      <c r="I3" s="12"/>
      <c r="J3" s="12"/>
      <c r="K3" s="12"/>
      <c r="L3" s="12"/>
      <c r="M3" s="43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20"/>
      <c r="H4" s="12"/>
      <c r="I4" s="12"/>
      <c r="J4" s="12"/>
      <c r="K4" s="12"/>
      <c r="L4" s="12"/>
      <c r="M4" s="43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COUNTIF(I6:I993,"Pass")</f>
        <v>5</v>
      </c>
      <c r="B5" s="26">
        <f>COUNTIF(I6:I993,"Fail")</f>
        <v>2</v>
      </c>
      <c r="C5" s="26">
        <f>E5-D5-A5-B5</f>
        <v>1</v>
      </c>
      <c r="D5" s="27">
        <f>COUNTIF(H$6:I$994,"N/A")</f>
        <v>0</v>
      </c>
      <c r="E5" s="28">
        <f>COUNTA(A6:A997)</f>
        <v>8</v>
      </c>
      <c r="F5" s="12"/>
      <c r="G5" s="20"/>
      <c r="H5" s="12"/>
      <c r="I5" s="12"/>
      <c r="J5" s="12"/>
      <c r="K5" s="12"/>
      <c r="L5" s="12"/>
      <c r="M5" s="43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93" t="s">
        <v>53</v>
      </c>
      <c r="H6" s="6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44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84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vé'!A:A,"TC-*"),"000")</f>
        <v>TC-111</v>
      </c>
      <c r="B7" s="67" t="s">
        <v>56</v>
      </c>
      <c r="C7" s="65"/>
      <c r="D7" s="65" t="s">
        <v>347</v>
      </c>
      <c r="E7" s="65" t="s">
        <v>348</v>
      </c>
      <c r="F7" s="65" t="s">
        <v>657</v>
      </c>
      <c r="G7" s="65"/>
      <c r="H7" s="65" t="s">
        <v>658</v>
      </c>
      <c r="I7" s="96" t="s">
        <v>43</v>
      </c>
      <c r="J7" s="64" t="s">
        <v>61</v>
      </c>
      <c r="K7" s="64" t="s">
        <v>14</v>
      </c>
      <c r="L7" s="64" t="s">
        <v>15</v>
      </c>
      <c r="M7" s="44" t="s">
        <v>349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42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vé'!A:A,"TC-*"),"000")</f>
        <v>TC-112</v>
      </c>
      <c r="B8" s="70"/>
      <c r="C8" s="65"/>
      <c r="D8" s="65" t="s">
        <v>350</v>
      </c>
      <c r="E8" s="65" t="s">
        <v>131</v>
      </c>
      <c r="F8" s="65" t="s">
        <v>351</v>
      </c>
      <c r="G8" s="65"/>
      <c r="H8" s="65" t="s">
        <v>325</v>
      </c>
      <c r="I8" s="96" t="s">
        <v>43</v>
      </c>
      <c r="J8" s="89" t="s">
        <v>61</v>
      </c>
      <c r="K8" s="89" t="s">
        <v>14</v>
      </c>
      <c r="L8" s="89" t="s">
        <v>15</v>
      </c>
      <c r="M8" s="44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84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vé'!A:A,"TC-*"),"000")</f>
        <v>TC-113</v>
      </c>
      <c r="B9" s="67" t="s">
        <v>62</v>
      </c>
      <c r="C9" s="65"/>
      <c r="D9" s="65" t="s">
        <v>352</v>
      </c>
      <c r="E9" s="65" t="s">
        <v>348</v>
      </c>
      <c r="F9" s="65" t="s">
        <v>353</v>
      </c>
      <c r="G9" s="65"/>
      <c r="H9" s="65" t="s">
        <v>354</v>
      </c>
      <c r="I9" s="96" t="s">
        <v>43</v>
      </c>
      <c r="J9" s="64" t="s">
        <v>61</v>
      </c>
      <c r="K9" s="64" t="s">
        <v>14</v>
      </c>
      <c r="L9" s="64" t="s">
        <v>15</v>
      </c>
      <c r="M9" s="44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63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vé'!A:A,"TC-*"),"000")</f>
        <v>TC-114</v>
      </c>
      <c r="B10" s="69"/>
      <c r="C10" s="65"/>
      <c r="D10" s="65" t="s">
        <v>355</v>
      </c>
      <c r="E10" s="65" t="s">
        <v>356</v>
      </c>
      <c r="F10" s="65" t="s">
        <v>357</v>
      </c>
      <c r="G10" s="65"/>
      <c r="H10" s="65" t="s">
        <v>358</v>
      </c>
      <c r="I10" s="96" t="s">
        <v>43</v>
      </c>
      <c r="J10" s="64" t="s">
        <v>61</v>
      </c>
      <c r="K10" s="64" t="s">
        <v>21</v>
      </c>
      <c r="L10" s="64" t="s">
        <v>15</v>
      </c>
      <c r="M10" s="44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84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vé'!A:A,"TC-*"),"000")</f>
        <v>TC-115</v>
      </c>
      <c r="B11" s="70"/>
      <c r="C11" s="65"/>
      <c r="D11" s="97" t="s">
        <v>332</v>
      </c>
      <c r="E11" s="98" t="s">
        <v>348</v>
      </c>
      <c r="F11" s="65" t="s">
        <v>269</v>
      </c>
      <c r="G11" s="65"/>
      <c r="H11" s="65" t="s">
        <v>334</v>
      </c>
      <c r="I11" s="96" t="s">
        <v>43</v>
      </c>
      <c r="J11" s="64" t="s">
        <v>61</v>
      </c>
      <c r="K11" s="64" t="s">
        <v>21</v>
      </c>
      <c r="L11" s="64" t="s">
        <v>15</v>
      </c>
      <c r="M11" s="44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98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vé'!A:A,"TC-*"),"000")</f>
        <v>TC-116</v>
      </c>
      <c r="B12" s="97" t="s">
        <v>118</v>
      </c>
      <c r="C12" s="99"/>
      <c r="D12" s="100" t="s">
        <v>359</v>
      </c>
      <c r="E12" s="100" t="s">
        <v>360</v>
      </c>
      <c r="F12" s="101" t="s">
        <v>361</v>
      </c>
      <c r="G12" s="65"/>
      <c r="H12" s="65" t="s">
        <v>362</v>
      </c>
      <c r="I12" s="72" t="s">
        <v>44</v>
      </c>
      <c r="J12" s="89" t="s">
        <v>61</v>
      </c>
      <c r="K12" s="89" t="s">
        <v>14</v>
      </c>
      <c r="L12" s="89" t="s">
        <v>15</v>
      </c>
      <c r="M12" s="44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84">
      <c r="A13" s="102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vé'!A:A,"TC-*"),"000")</f>
        <v>TC-117</v>
      </c>
      <c r="B13" s="100" t="s">
        <v>118</v>
      </c>
      <c r="C13" s="100"/>
      <c r="D13" s="103" t="s">
        <v>363</v>
      </c>
      <c r="E13" s="102" t="s">
        <v>348</v>
      </c>
      <c r="F13" s="101" t="s">
        <v>361</v>
      </c>
      <c r="G13" s="65"/>
      <c r="H13" s="65" t="s">
        <v>659</v>
      </c>
      <c r="I13" s="72" t="s">
        <v>44</v>
      </c>
      <c r="J13" s="89" t="s">
        <v>61</v>
      </c>
      <c r="K13" s="89" t="s">
        <v>14</v>
      </c>
      <c r="L13" s="89" t="s">
        <v>15</v>
      </c>
      <c r="M13" s="44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15.6">
      <c r="A14" s="31"/>
      <c r="B14" s="31"/>
      <c r="C14" s="31"/>
      <c r="D14" s="31"/>
      <c r="E14" s="42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>
      <c r="A15" s="31"/>
      <c r="B15" s="31"/>
      <c r="C15" s="31"/>
      <c r="D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</sheetData>
  <mergeCells count="3">
    <mergeCell ref="B1:E1"/>
    <mergeCell ref="B7:B8"/>
    <mergeCell ref="B9:B11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D1003"/>
  <sheetViews>
    <sheetView workbookViewId="0">
      <selection activeCell="A6" sqref="A6:L23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40.6640625" customWidth="1"/>
    <col min="7" max="7" width="23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13" width="22.109375" customWidth="1"/>
    <col min="14" max="30" width="8.6640625" customWidth="1"/>
  </cols>
  <sheetData>
    <row r="1" spans="1:30" ht="27.6">
      <c r="A1" s="7" t="s">
        <v>38</v>
      </c>
      <c r="B1" s="57" t="s">
        <v>364</v>
      </c>
      <c r="C1" s="58"/>
      <c r="D1" s="58"/>
      <c r="E1" s="59"/>
      <c r="F1" s="12"/>
      <c r="G1" s="20"/>
      <c r="H1" s="20"/>
      <c r="I1" s="12"/>
      <c r="J1" s="12"/>
      <c r="K1" s="12"/>
      <c r="L1" s="12"/>
      <c r="M1" s="46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55.2">
      <c r="A2" s="15" t="s">
        <v>40</v>
      </c>
      <c r="B2" s="16" t="s">
        <v>41</v>
      </c>
      <c r="C2" s="17"/>
      <c r="D2" s="18"/>
      <c r="E2" s="19"/>
      <c r="F2" s="12"/>
      <c r="G2" s="20"/>
      <c r="H2" s="20"/>
      <c r="I2" s="12"/>
      <c r="J2" s="12"/>
      <c r="K2" s="12"/>
      <c r="L2" s="12"/>
      <c r="M2" s="46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20"/>
      <c r="H3" s="20"/>
      <c r="I3" s="12"/>
      <c r="J3" s="12"/>
      <c r="K3" s="12"/>
      <c r="L3" s="12"/>
      <c r="M3" s="4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20"/>
      <c r="H4" s="20"/>
      <c r="I4" s="12"/>
      <c r="J4" s="12"/>
      <c r="K4" s="12"/>
      <c r="L4" s="12"/>
      <c r="M4" s="46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COUNTIF(I6:I995,"Pass")</f>
        <v>17</v>
      </c>
      <c r="B5" s="26">
        <f>COUNTIF(I6:I995,"Fail")</f>
        <v>0</v>
      </c>
      <c r="C5" s="26">
        <f>E5-D5-A5-B5</f>
        <v>1</v>
      </c>
      <c r="D5" s="27">
        <f>COUNTIF(H$6:I$996,"N/A")</f>
        <v>0</v>
      </c>
      <c r="E5" s="28">
        <f>COUNTA(A6:A999)</f>
        <v>18</v>
      </c>
      <c r="F5" s="12"/>
      <c r="G5" s="20"/>
      <c r="H5" s="20"/>
      <c r="I5" s="12"/>
      <c r="J5" s="12"/>
      <c r="K5" s="12"/>
      <c r="L5" s="12"/>
      <c r="M5" s="4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93" t="s">
        <v>53</v>
      </c>
      <c r="H6" s="9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45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63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TC-118</v>
      </c>
      <c r="B7" s="65" t="s">
        <v>56</v>
      </c>
      <c r="C7" s="65"/>
      <c r="D7" s="65" t="s">
        <v>365</v>
      </c>
      <c r="E7" s="65" t="s">
        <v>366</v>
      </c>
      <c r="F7" s="65" t="s">
        <v>367</v>
      </c>
      <c r="G7" s="65"/>
      <c r="H7" s="65" t="s">
        <v>368</v>
      </c>
      <c r="I7" s="66" t="s">
        <v>43</v>
      </c>
      <c r="J7" s="89" t="s">
        <v>61</v>
      </c>
      <c r="K7" s="64" t="s">
        <v>14</v>
      </c>
      <c r="L7" s="64" t="s">
        <v>15</v>
      </c>
      <c r="M7" s="45" t="s">
        <v>349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42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TC-119</v>
      </c>
      <c r="B8" s="67" t="s">
        <v>62</v>
      </c>
      <c r="C8" s="65"/>
      <c r="D8" s="104" t="s">
        <v>63</v>
      </c>
      <c r="E8" s="104"/>
      <c r="F8" s="104" t="s">
        <v>64</v>
      </c>
      <c r="G8" s="104"/>
      <c r="H8" s="104" t="s">
        <v>369</v>
      </c>
      <c r="I8" s="66" t="s">
        <v>43</v>
      </c>
      <c r="J8" s="89" t="s">
        <v>61</v>
      </c>
      <c r="K8" s="89" t="s">
        <v>14</v>
      </c>
      <c r="L8" s="89" t="s">
        <v>15</v>
      </c>
      <c r="M8" s="45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TC-120</v>
      </c>
      <c r="B9" s="69"/>
      <c r="C9" s="65"/>
      <c r="D9" s="104" t="s">
        <v>66</v>
      </c>
      <c r="E9" s="104"/>
      <c r="F9" s="104" t="s">
        <v>370</v>
      </c>
      <c r="G9" s="104"/>
      <c r="H9" s="104" t="s">
        <v>68</v>
      </c>
      <c r="I9" s="66" t="s">
        <v>43</v>
      </c>
      <c r="J9" s="89" t="s">
        <v>61</v>
      </c>
      <c r="K9" s="64" t="s">
        <v>14</v>
      </c>
      <c r="L9" s="64" t="s">
        <v>15</v>
      </c>
      <c r="M9" s="45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TC-121</v>
      </c>
      <c r="B10" s="69"/>
      <c r="C10" s="65"/>
      <c r="D10" s="104" t="s">
        <v>371</v>
      </c>
      <c r="E10" s="104"/>
      <c r="F10" s="104" t="s">
        <v>370</v>
      </c>
      <c r="G10" s="104"/>
      <c r="H10" s="104" t="s">
        <v>372</v>
      </c>
      <c r="I10" s="66" t="s">
        <v>43</v>
      </c>
      <c r="J10" s="89" t="s">
        <v>61</v>
      </c>
      <c r="K10" s="64" t="s">
        <v>21</v>
      </c>
      <c r="L10" s="64" t="s">
        <v>15</v>
      </c>
      <c r="M10" s="45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9.2" customHeight="1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TC-122</v>
      </c>
      <c r="B11" s="69"/>
      <c r="C11" s="65"/>
      <c r="D11" s="104" t="s">
        <v>373</v>
      </c>
      <c r="E11" s="104"/>
      <c r="F11" s="104" t="s">
        <v>73</v>
      </c>
      <c r="G11" s="104"/>
      <c r="H11" s="104" t="s">
        <v>74</v>
      </c>
      <c r="I11" s="66" t="s">
        <v>43</v>
      </c>
      <c r="J11" s="89" t="s">
        <v>61</v>
      </c>
      <c r="K11" s="64" t="s">
        <v>21</v>
      </c>
      <c r="L11" s="64" t="s">
        <v>15</v>
      </c>
      <c r="M11" s="45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TC-123</v>
      </c>
      <c r="B12" s="69"/>
      <c r="C12" s="65"/>
      <c r="D12" s="65" t="s">
        <v>374</v>
      </c>
      <c r="E12" s="67" t="s">
        <v>375</v>
      </c>
      <c r="F12" s="65" t="s">
        <v>305</v>
      </c>
      <c r="G12" s="65"/>
      <c r="H12" s="65" t="s">
        <v>376</v>
      </c>
      <c r="I12" s="66" t="s">
        <v>43</v>
      </c>
      <c r="J12" s="89" t="s">
        <v>61</v>
      </c>
      <c r="K12" s="64" t="s">
        <v>21</v>
      </c>
      <c r="L12" s="64" t="s">
        <v>15</v>
      </c>
      <c r="M12" s="45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42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TC-124</v>
      </c>
      <c r="B13" s="70"/>
      <c r="C13" s="65"/>
      <c r="D13" s="65" t="s">
        <v>377</v>
      </c>
      <c r="E13" s="70"/>
      <c r="F13" s="65" t="s">
        <v>305</v>
      </c>
      <c r="G13" s="65"/>
      <c r="H13" s="65" t="s">
        <v>378</v>
      </c>
      <c r="I13" s="66" t="s">
        <v>43</v>
      </c>
      <c r="J13" s="89" t="s">
        <v>61</v>
      </c>
      <c r="K13" s="64" t="s">
        <v>21</v>
      </c>
      <c r="L13" s="64" t="s">
        <v>15</v>
      </c>
      <c r="M13" s="45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131.4" customHeight="1">
      <c r="A1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TC-125</v>
      </c>
      <c r="B14" s="67" t="s">
        <v>75</v>
      </c>
      <c r="C14" s="67" t="s">
        <v>379</v>
      </c>
      <c r="D14" s="65" t="s">
        <v>380</v>
      </c>
      <c r="E14" s="67" t="s">
        <v>375</v>
      </c>
      <c r="F14" s="65" t="s">
        <v>381</v>
      </c>
      <c r="G14" s="65"/>
      <c r="H14" s="65" t="s">
        <v>382</v>
      </c>
      <c r="I14" s="66" t="s">
        <v>43</v>
      </c>
      <c r="J14" s="89" t="s">
        <v>61</v>
      </c>
      <c r="K14" s="89" t="s">
        <v>14</v>
      </c>
      <c r="L14" s="64" t="s">
        <v>15</v>
      </c>
      <c r="M14" s="45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105">
      <c r="A1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TC-126</v>
      </c>
      <c r="B15" s="70"/>
      <c r="C15" s="70"/>
      <c r="D15" s="65" t="s">
        <v>383</v>
      </c>
      <c r="E15" s="70"/>
      <c r="F15" s="65" t="s">
        <v>384</v>
      </c>
      <c r="G15" s="65" t="s">
        <v>385</v>
      </c>
      <c r="H15" s="65" t="s">
        <v>386</v>
      </c>
      <c r="I15" s="66" t="s">
        <v>43</v>
      </c>
      <c r="J15" s="89" t="s">
        <v>61</v>
      </c>
      <c r="K15" s="89" t="s">
        <v>14</v>
      </c>
      <c r="L15" s="64" t="s">
        <v>15</v>
      </c>
      <c r="M15" s="45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63">
      <c r="A1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TC-127</v>
      </c>
      <c r="B16" s="67" t="s">
        <v>118</v>
      </c>
      <c r="C16" s="67" t="s">
        <v>387</v>
      </c>
      <c r="D16" s="65" t="s">
        <v>388</v>
      </c>
      <c r="E16" s="65" t="s">
        <v>375</v>
      </c>
      <c r="F16" s="65" t="s">
        <v>389</v>
      </c>
      <c r="G16" s="65"/>
      <c r="H16" s="65" t="s">
        <v>390</v>
      </c>
      <c r="I16" s="66" t="s">
        <v>43</v>
      </c>
      <c r="J16" s="89" t="s">
        <v>61</v>
      </c>
      <c r="K16" s="89" t="s">
        <v>14</v>
      </c>
      <c r="L16" s="64" t="s">
        <v>15</v>
      </c>
      <c r="M16" s="45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25.4" customHeight="1">
      <c r="A1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TC-128</v>
      </c>
      <c r="B17" s="69"/>
      <c r="C17" s="70"/>
      <c r="D17" s="65" t="s">
        <v>391</v>
      </c>
      <c r="E17" s="65" t="s">
        <v>375</v>
      </c>
      <c r="F17" s="65" t="s">
        <v>392</v>
      </c>
      <c r="G17" s="65"/>
      <c r="H17" s="65" t="s">
        <v>386</v>
      </c>
      <c r="I17" s="66" t="s">
        <v>43</v>
      </c>
      <c r="J17" s="89" t="s">
        <v>61</v>
      </c>
      <c r="K17" s="89" t="s">
        <v>14</v>
      </c>
      <c r="L17" s="64" t="s">
        <v>15</v>
      </c>
      <c r="M17" s="45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93.6" customHeight="1">
      <c r="A1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TC-129</v>
      </c>
      <c r="B18" s="69"/>
      <c r="C18" s="65" t="s">
        <v>393</v>
      </c>
      <c r="D18" s="65" t="s">
        <v>394</v>
      </c>
      <c r="E18" s="65" t="s">
        <v>395</v>
      </c>
      <c r="F18" s="65" t="s">
        <v>396</v>
      </c>
      <c r="G18" s="65"/>
      <c r="H18" s="65" t="s">
        <v>397</v>
      </c>
      <c r="I18" s="66" t="s">
        <v>43</v>
      </c>
      <c r="J18" s="89" t="s">
        <v>61</v>
      </c>
      <c r="K18" s="89" t="s">
        <v>21</v>
      </c>
      <c r="L18" s="64" t="s">
        <v>15</v>
      </c>
      <c r="M18" s="45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84">
      <c r="A1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TC-130</v>
      </c>
      <c r="B19" s="69"/>
      <c r="C19" s="65"/>
      <c r="D19" s="65" t="s">
        <v>398</v>
      </c>
      <c r="E19" s="67" t="s">
        <v>399</v>
      </c>
      <c r="F19" s="65" t="s">
        <v>400</v>
      </c>
      <c r="G19" s="65"/>
      <c r="H19" s="65" t="s">
        <v>401</v>
      </c>
      <c r="I19" s="66" t="s">
        <v>43</v>
      </c>
      <c r="J19" s="89" t="s">
        <v>61</v>
      </c>
      <c r="K19" s="89" t="s">
        <v>402</v>
      </c>
      <c r="L19" s="64" t="s">
        <v>15</v>
      </c>
      <c r="M19" s="45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42">
      <c r="A2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TC-131</v>
      </c>
      <c r="B20" s="69"/>
      <c r="C20" s="65"/>
      <c r="D20" s="65" t="s">
        <v>403</v>
      </c>
      <c r="E20" s="70"/>
      <c r="F20" s="65" t="s">
        <v>404</v>
      </c>
      <c r="G20" s="65"/>
      <c r="H20" s="65" t="s">
        <v>405</v>
      </c>
      <c r="I20" s="66" t="s">
        <v>43</v>
      </c>
      <c r="J20" s="89" t="s">
        <v>61</v>
      </c>
      <c r="K20" s="89" t="s">
        <v>14</v>
      </c>
      <c r="L20" s="64" t="s">
        <v>15</v>
      </c>
      <c r="M20" s="45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81" customHeight="1">
      <c r="A2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TC-132</v>
      </c>
      <c r="B21" s="69"/>
      <c r="C21" s="65" t="s">
        <v>406</v>
      </c>
      <c r="D21" s="65" t="s">
        <v>407</v>
      </c>
      <c r="E21" s="65" t="s">
        <v>408</v>
      </c>
      <c r="F21" s="65" t="s">
        <v>409</v>
      </c>
      <c r="G21" s="65"/>
      <c r="H21" s="65" t="s">
        <v>410</v>
      </c>
      <c r="I21" s="66" t="s">
        <v>43</v>
      </c>
      <c r="J21" s="89" t="s">
        <v>61</v>
      </c>
      <c r="K21" s="89" t="s">
        <v>14</v>
      </c>
      <c r="L21" s="64" t="s">
        <v>15</v>
      </c>
      <c r="M21" s="45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57" customHeight="1">
      <c r="A2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TC-133</v>
      </c>
      <c r="B22" s="69"/>
      <c r="C22" s="65" t="s">
        <v>411</v>
      </c>
      <c r="D22" s="65" t="s">
        <v>412</v>
      </c>
      <c r="E22" s="65"/>
      <c r="F22" s="65" t="s">
        <v>413</v>
      </c>
      <c r="G22" s="65"/>
      <c r="H22" s="65" t="s">
        <v>414</v>
      </c>
      <c r="I22" s="66" t="s">
        <v>43</v>
      </c>
      <c r="J22" s="89" t="s">
        <v>61</v>
      </c>
      <c r="K22" s="89" t="s">
        <v>402</v>
      </c>
      <c r="L22" s="89" t="s">
        <v>15</v>
      </c>
      <c r="M22" s="45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55.8" customHeight="1">
      <c r="A2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vé'!A:A,"TC-*"),"000")</f>
        <v>TC-134</v>
      </c>
      <c r="B23" s="70"/>
      <c r="C23" s="65" t="s">
        <v>415</v>
      </c>
      <c r="D23" s="65" t="s">
        <v>416</v>
      </c>
      <c r="E23" s="65" t="s">
        <v>408</v>
      </c>
      <c r="F23" s="65" t="s">
        <v>417</v>
      </c>
      <c r="G23" s="65"/>
      <c r="H23" s="65" t="s">
        <v>418</v>
      </c>
      <c r="I23" s="66" t="s">
        <v>43</v>
      </c>
      <c r="J23" s="89" t="s">
        <v>61</v>
      </c>
      <c r="K23" s="89" t="s">
        <v>419</v>
      </c>
      <c r="L23" s="89" t="s">
        <v>15</v>
      </c>
      <c r="M23" s="45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spans="1:3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  <row r="1001" spans="1:30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</row>
    <row r="1002" spans="1:30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</row>
    <row r="1003" spans="1:30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</row>
  </sheetData>
  <mergeCells count="9">
    <mergeCell ref="E14:E15"/>
    <mergeCell ref="E19:E20"/>
    <mergeCell ref="B1:E1"/>
    <mergeCell ref="B8:B13"/>
    <mergeCell ref="E12:E13"/>
    <mergeCell ref="B14:B15"/>
    <mergeCell ref="C14:C15"/>
    <mergeCell ref="B16:B23"/>
    <mergeCell ref="C16:C17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D1012"/>
  <sheetViews>
    <sheetView workbookViewId="0">
      <selection activeCell="A6" sqref="A6:L29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40.6640625" customWidth="1"/>
    <col min="7" max="7" width="23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13" width="22.109375" customWidth="1"/>
    <col min="14" max="30" width="8.6640625" customWidth="1"/>
  </cols>
  <sheetData>
    <row r="1" spans="1:30" ht="27.6">
      <c r="A1" s="23" t="s">
        <v>38</v>
      </c>
      <c r="B1" s="60" t="s">
        <v>420</v>
      </c>
      <c r="C1" s="61"/>
      <c r="D1" s="61"/>
      <c r="E1" s="62"/>
      <c r="F1" s="48"/>
      <c r="G1" s="49"/>
      <c r="H1" s="49"/>
      <c r="I1" s="48"/>
      <c r="J1" s="48"/>
      <c r="K1" s="48"/>
      <c r="L1" s="48"/>
      <c r="M1" s="47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23" t="s">
        <v>40</v>
      </c>
      <c r="B2" s="50" t="s">
        <v>41</v>
      </c>
      <c r="C2" s="51"/>
      <c r="D2" s="51"/>
      <c r="E2" s="51"/>
      <c r="F2" s="48"/>
      <c r="G2" s="49"/>
      <c r="H2" s="49"/>
      <c r="I2" s="48"/>
      <c r="J2" s="48"/>
      <c r="K2" s="48"/>
      <c r="L2" s="48"/>
      <c r="M2" s="47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23" t="s">
        <v>5</v>
      </c>
      <c r="B3" s="51"/>
      <c r="C3" s="51"/>
      <c r="D3" s="51"/>
      <c r="E3" s="51"/>
      <c r="F3" s="48"/>
      <c r="G3" s="49"/>
      <c r="H3" s="49"/>
      <c r="I3" s="48"/>
      <c r="J3" s="48"/>
      <c r="K3" s="48"/>
      <c r="L3" s="48"/>
      <c r="M3" s="47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52" t="s">
        <v>43</v>
      </c>
      <c r="B4" s="23" t="s">
        <v>44</v>
      </c>
      <c r="C4" s="23" t="s">
        <v>45</v>
      </c>
      <c r="D4" s="23" t="s">
        <v>46</v>
      </c>
      <c r="E4" s="23" t="s">
        <v>47</v>
      </c>
      <c r="F4" s="48"/>
      <c r="G4" s="49"/>
      <c r="H4" s="49"/>
      <c r="I4" s="48"/>
      <c r="J4" s="48"/>
      <c r="K4" s="48"/>
      <c r="L4" s="48"/>
      <c r="M4" s="47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53">
        <f>COUNTIF(I6:I1004,"Pass")</f>
        <v>22</v>
      </c>
      <c r="B5" s="53">
        <f>COUNTIF(I6:I1004,"Fail")</f>
        <v>1</v>
      </c>
      <c r="C5" s="53">
        <f>E5-D5-A5-B5</f>
        <v>1</v>
      </c>
      <c r="D5" s="53">
        <f>COUNTIF(H$6:I$1005,"N/A")</f>
        <v>0</v>
      </c>
      <c r="E5" s="53">
        <f>COUNTA(A6:A1008)</f>
        <v>24</v>
      </c>
      <c r="F5" s="48"/>
      <c r="G5" s="49"/>
      <c r="H5" s="49"/>
      <c r="I5" s="48"/>
      <c r="J5" s="48"/>
      <c r="K5" s="48"/>
      <c r="L5" s="48"/>
      <c r="M5" s="47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93" t="s">
        <v>53</v>
      </c>
      <c r="H6" s="9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45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63" customHeight="1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TC-135</v>
      </c>
      <c r="B7" s="65" t="s">
        <v>56</v>
      </c>
      <c r="C7" s="65"/>
      <c r="D7" s="65" t="s">
        <v>421</v>
      </c>
      <c r="E7" s="65" t="s">
        <v>366</v>
      </c>
      <c r="F7" s="65" t="s">
        <v>422</v>
      </c>
      <c r="G7" s="65"/>
      <c r="H7" s="65" t="s">
        <v>423</v>
      </c>
      <c r="I7" s="66" t="s">
        <v>43</v>
      </c>
      <c r="J7" s="64" t="s">
        <v>61</v>
      </c>
      <c r="K7" s="64" t="s">
        <v>14</v>
      </c>
      <c r="L7" s="64" t="s">
        <v>15</v>
      </c>
      <c r="M7" s="45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67.8" customHeight="1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TC-136</v>
      </c>
      <c r="B8" s="67" t="s">
        <v>62</v>
      </c>
      <c r="C8" s="65"/>
      <c r="D8" s="104" t="s">
        <v>424</v>
      </c>
      <c r="E8" s="65" t="s">
        <v>408</v>
      </c>
      <c r="F8" s="104" t="s">
        <v>263</v>
      </c>
      <c r="G8" s="104"/>
      <c r="H8" s="104" t="s">
        <v>425</v>
      </c>
      <c r="I8" s="66" t="s">
        <v>43</v>
      </c>
      <c r="J8" s="89" t="s">
        <v>61</v>
      </c>
      <c r="K8" s="89" t="s">
        <v>14</v>
      </c>
      <c r="L8" s="89" t="s">
        <v>15</v>
      </c>
      <c r="M8" s="45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TC-137</v>
      </c>
      <c r="B9" s="69"/>
      <c r="C9" s="65"/>
      <c r="D9" s="104" t="s">
        <v>66</v>
      </c>
      <c r="E9" s="104"/>
      <c r="F9" s="104" t="s">
        <v>269</v>
      </c>
      <c r="G9" s="104"/>
      <c r="H9" s="104" t="s">
        <v>334</v>
      </c>
      <c r="I9" s="66" t="s">
        <v>43</v>
      </c>
      <c r="J9" s="64" t="s">
        <v>61</v>
      </c>
      <c r="K9" s="64" t="s">
        <v>21</v>
      </c>
      <c r="L9" s="64" t="s">
        <v>15</v>
      </c>
      <c r="M9" s="45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72" customHeight="1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TC-138</v>
      </c>
      <c r="B10" s="69"/>
      <c r="C10" s="65"/>
      <c r="D10" s="104" t="s">
        <v>371</v>
      </c>
      <c r="E10" s="104"/>
      <c r="F10" s="104" t="s">
        <v>426</v>
      </c>
      <c r="G10" s="104"/>
      <c r="H10" s="104" t="s">
        <v>427</v>
      </c>
      <c r="I10" s="66" t="s">
        <v>43</v>
      </c>
      <c r="J10" s="64" t="s">
        <v>61</v>
      </c>
      <c r="K10" s="64" t="s">
        <v>21</v>
      </c>
      <c r="L10" s="64" t="s">
        <v>15</v>
      </c>
      <c r="M10" s="45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70.8" customHeight="1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TC-139</v>
      </c>
      <c r="B11" s="69"/>
      <c r="C11" s="65"/>
      <c r="D11" s="104" t="s">
        <v>373</v>
      </c>
      <c r="E11" s="104"/>
      <c r="F11" s="104" t="s">
        <v>73</v>
      </c>
      <c r="G11" s="104"/>
      <c r="H11" s="104" t="s">
        <v>74</v>
      </c>
      <c r="I11" s="66" t="s">
        <v>43</v>
      </c>
      <c r="J11" s="64" t="s">
        <v>61</v>
      </c>
      <c r="K11" s="64" t="s">
        <v>21</v>
      </c>
      <c r="L11" s="64" t="s">
        <v>15</v>
      </c>
      <c r="M11" s="45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67.2" customHeight="1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TC-140</v>
      </c>
      <c r="B12" s="69"/>
      <c r="C12" s="65"/>
      <c r="D12" s="65" t="s">
        <v>428</v>
      </c>
      <c r="E12" s="67" t="s">
        <v>429</v>
      </c>
      <c r="F12" s="65" t="s">
        <v>430</v>
      </c>
      <c r="G12" s="65"/>
      <c r="H12" s="65" t="s">
        <v>376</v>
      </c>
      <c r="I12" s="66" t="s">
        <v>43</v>
      </c>
      <c r="J12" s="64" t="s">
        <v>61</v>
      </c>
      <c r="K12" s="64" t="s">
        <v>14</v>
      </c>
      <c r="L12" s="64" t="s">
        <v>15</v>
      </c>
      <c r="M12" s="45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75" customHeight="1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TC-141</v>
      </c>
      <c r="B13" s="70"/>
      <c r="C13" s="65"/>
      <c r="D13" s="65" t="s">
        <v>72</v>
      </c>
      <c r="E13" s="70"/>
      <c r="F13" s="65" t="s">
        <v>431</v>
      </c>
      <c r="G13" s="65"/>
      <c r="H13" s="65" t="s">
        <v>432</v>
      </c>
      <c r="I13" s="66" t="s">
        <v>43</v>
      </c>
      <c r="J13" s="64" t="s">
        <v>61</v>
      </c>
      <c r="K13" s="64" t="s">
        <v>21</v>
      </c>
      <c r="L13" s="64" t="s">
        <v>15</v>
      </c>
      <c r="M13" s="45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119.4" customHeight="1">
      <c r="A1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TC-142</v>
      </c>
      <c r="B14" s="67" t="s">
        <v>75</v>
      </c>
      <c r="C14" s="67" t="s">
        <v>433</v>
      </c>
      <c r="D14" s="65" t="s">
        <v>434</v>
      </c>
      <c r="E14" s="67" t="s">
        <v>435</v>
      </c>
      <c r="F14" s="65" t="s">
        <v>436</v>
      </c>
      <c r="G14" s="65"/>
      <c r="H14" s="65" t="s">
        <v>437</v>
      </c>
      <c r="I14" s="66" t="s">
        <v>43</v>
      </c>
      <c r="J14" s="89" t="s">
        <v>61</v>
      </c>
      <c r="K14" s="89" t="s">
        <v>14</v>
      </c>
      <c r="L14" s="89" t="s">
        <v>15</v>
      </c>
      <c r="M14" s="45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126">
      <c r="A1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TC-143</v>
      </c>
      <c r="B15" s="69"/>
      <c r="C15" s="70"/>
      <c r="D15" s="65" t="s">
        <v>383</v>
      </c>
      <c r="E15" s="69"/>
      <c r="F15" s="65" t="s">
        <v>438</v>
      </c>
      <c r="G15" s="65" t="s">
        <v>439</v>
      </c>
      <c r="H15" s="65" t="s">
        <v>440</v>
      </c>
      <c r="I15" s="66" t="s">
        <v>43</v>
      </c>
      <c r="J15" s="89" t="s">
        <v>61</v>
      </c>
      <c r="K15" s="89" t="s">
        <v>14</v>
      </c>
      <c r="L15" s="89" t="s">
        <v>15</v>
      </c>
      <c r="M15" s="45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129" customHeight="1">
      <c r="A1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TC-144</v>
      </c>
      <c r="B16" s="69"/>
      <c r="C16" s="67" t="s">
        <v>441</v>
      </c>
      <c r="D16" s="65" t="s">
        <v>442</v>
      </c>
      <c r="E16" s="69"/>
      <c r="F16" s="65" t="s">
        <v>443</v>
      </c>
      <c r="G16" s="65"/>
      <c r="H16" s="65" t="s">
        <v>444</v>
      </c>
      <c r="I16" s="66" t="s">
        <v>43</v>
      </c>
      <c r="J16" s="89" t="s">
        <v>61</v>
      </c>
      <c r="K16" s="89" t="s">
        <v>14</v>
      </c>
      <c r="L16" s="89" t="s">
        <v>15</v>
      </c>
      <c r="M16" s="45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05">
      <c r="A1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TC-145</v>
      </c>
      <c r="B17" s="69"/>
      <c r="C17" s="70"/>
      <c r="D17" s="65" t="s">
        <v>445</v>
      </c>
      <c r="E17" s="70"/>
      <c r="F17" s="65" t="s">
        <v>446</v>
      </c>
      <c r="G17" s="65"/>
      <c r="H17" s="65" t="s">
        <v>440</v>
      </c>
      <c r="I17" s="66" t="s">
        <v>43</v>
      </c>
      <c r="J17" s="89" t="s">
        <v>61</v>
      </c>
      <c r="K17" s="89" t="s">
        <v>14</v>
      </c>
      <c r="L17" s="89" t="s">
        <v>15</v>
      </c>
      <c r="M17" s="45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05">
      <c r="A1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TC-146</v>
      </c>
      <c r="B18" s="69"/>
      <c r="C18" s="67" t="s">
        <v>447</v>
      </c>
      <c r="D18" s="65" t="s">
        <v>448</v>
      </c>
      <c r="E18" s="65"/>
      <c r="F18" s="65" t="s">
        <v>449</v>
      </c>
      <c r="G18" s="65"/>
      <c r="H18" s="65" t="s">
        <v>450</v>
      </c>
      <c r="I18" s="66" t="s">
        <v>43</v>
      </c>
      <c r="J18" s="89" t="s">
        <v>61</v>
      </c>
      <c r="K18" s="89" t="s">
        <v>14</v>
      </c>
      <c r="L18" s="89" t="s">
        <v>15</v>
      </c>
      <c r="M18" s="45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105">
      <c r="A1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TC-147</v>
      </c>
      <c r="B19" s="69"/>
      <c r="C19" s="69"/>
      <c r="D19" s="65" t="s">
        <v>451</v>
      </c>
      <c r="E19" s="65"/>
      <c r="F19" s="65" t="s">
        <v>452</v>
      </c>
      <c r="G19" s="65"/>
      <c r="H19" s="65" t="s">
        <v>453</v>
      </c>
      <c r="I19" s="72" t="s">
        <v>44</v>
      </c>
      <c r="J19" s="89" t="s">
        <v>61</v>
      </c>
      <c r="K19" s="89" t="s">
        <v>14</v>
      </c>
      <c r="L19" s="89" t="s">
        <v>15</v>
      </c>
      <c r="M19" s="45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105">
      <c r="A2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TC-148</v>
      </c>
      <c r="B20" s="70"/>
      <c r="C20" s="70"/>
      <c r="D20" s="65" t="s">
        <v>454</v>
      </c>
      <c r="E20" s="65"/>
      <c r="F20" s="65" t="s">
        <v>455</v>
      </c>
      <c r="G20" s="65" t="s">
        <v>456</v>
      </c>
      <c r="H20" s="65" t="s">
        <v>457</v>
      </c>
      <c r="I20" s="66" t="s">
        <v>43</v>
      </c>
      <c r="J20" s="89" t="s">
        <v>61</v>
      </c>
      <c r="K20" s="89" t="s">
        <v>14</v>
      </c>
      <c r="L20" s="89" t="s">
        <v>15</v>
      </c>
      <c r="M20" s="45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63">
      <c r="A2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TC-149</v>
      </c>
      <c r="B21" s="67" t="s">
        <v>118</v>
      </c>
      <c r="C21" s="65" t="s">
        <v>458</v>
      </c>
      <c r="D21" s="65" t="s">
        <v>459</v>
      </c>
      <c r="E21" s="65" t="s">
        <v>408</v>
      </c>
      <c r="F21" s="65" t="s">
        <v>460</v>
      </c>
      <c r="G21" s="65"/>
      <c r="H21" s="65" t="s">
        <v>461</v>
      </c>
      <c r="I21" s="66" t="s">
        <v>43</v>
      </c>
      <c r="J21" s="89" t="s">
        <v>61</v>
      </c>
      <c r="K21" s="89" t="s">
        <v>14</v>
      </c>
      <c r="L21" s="89" t="s">
        <v>15</v>
      </c>
      <c r="M21" s="45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63">
      <c r="A2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TC-150</v>
      </c>
      <c r="B22" s="69"/>
      <c r="C22" s="67" t="s">
        <v>462</v>
      </c>
      <c r="D22" s="65" t="s">
        <v>388</v>
      </c>
      <c r="E22" s="67" t="s">
        <v>463</v>
      </c>
      <c r="F22" s="65" t="s">
        <v>464</v>
      </c>
      <c r="G22" s="65"/>
      <c r="H22" s="65" t="s">
        <v>465</v>
      </c>
      <c r="I22" s="66" t="s">
        <v>43</v>
      </c>
      <c r="J22" s="89" t="s">
        <v>61</v>
      </c>
      <c r="K22" s="89" t="s">
        <v>14</v>
      </c>
      <c r="L22" s="89" t="s">
        <v>15</v>
      </c>
      <c r="M22" s="45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84">
      <c r="A2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TC-151</v>
      </c>
      <c r="B23" s="69"/>
      <c r="C23" s="70"/>
      <c r="D23" s="65" t="s">
        <v>466</v>
      </c>
      <c r="E23" s="70"/>
      <c r="F23" s="65" t="s">
        <v>392</v>
      </c>
      <c r="G23" s="65"/>
      <c r="H23" s="65" t="s">
        <v>440</v>
      </c>
      <c r="I23" s="66" t="s">
        <v>43</v>
      </c>
      <c r="J23" s="89" t="s">
        <v>61</v>
      </c>
      <c r="K23" s="89" t="s">
        <v>14</v>
      </c>
      <c r="L23" s="89" t="s">
        <v>15</v>
      </c>
      <c r="M23" s="45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42">
      <c r="A2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TC-152</v>
      </c>
      <c r="B24" s="69"/>
      <c r="C24" s="65" t="s">
        <v>393</v>
      </c>
      <c r="D24" s="65" t="s">
        <v>394</v>
      </c>
      <c r="E24" s="65" t="s">
        <v>408</v>
      </c>
      <c r="F24" s="65" t="s">
        <v>396</v>
      </c>
      <c r="G24" s="65"/>
      <c r="H24" s="65" t="s">
        <v>467</v>
      </c>
      <c r="I24" s="66" t="s">
        <v>43</v>
      </c>
      <c r="J24" s="89" t="s">
        <v>61</v>
      </c>
      <c r="K24" s="89" t="s">
        <v>21</v>
      </c>
      <c r="L24" s="89" t="s">
        <v>15</v>
      </c>
      <c r="M24" s="45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63">
      <c r="A2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TC-153</v>
      </c>
      <c r="B25" s="69"/>
      <c r="C25" s="65"/>
      <c r="D25" s="65" t="s">
        <v>398</v>
      </c>
      <c r="E25" s="67" t="s">
        <v>468</v>
      </c>
      <c r="F25" s="65" t="s">
        <v>400</v>
      </c>
      <c r="G25" s="65"/>
      <c r="H25" s="65" t="s">
        <v>469</v>
      </c>
      <c r="I25" s="66" t="s">
        <v>43</v>
      </c>
      <c r="J25" s="89" t="s">
        <v>61</v>
      </c>
      <c r="K25" s="89" t="s">
        <v>402</v>
      </c>
      <c r="L25" s="89" t="s">
        <v>15</v>
      </c>
      <c r="M25" s="45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 ht="42">
      <c r="A2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TC-154</v>
      </c>
      <c r="B26" s="69"/>
      <c r="C26" s="65"/>
      <c r="D26" s="65" t="s">
        <v>470</v>
      </c>
      <c r="E26" s="70"/>
      <c r="F26" s="65" t="s">
        <v>471</v>
      </c>
      <c r="G26" s="65"/>
      <c r="H26" s="65" t="s">
        <v>472</v>
      </c>
      <c r="I26" s="66" t="s">
        <v>43</v>
      </c>
      <c r="J26" s="89" t="s">
        <v>61</v>
      </c>
      <c r="K26" s="89" t="s">
        <v>14</v>
      </c>
      <c r="L26" s="89" t="s">
        <v>15</v>
      </c>
      <c r="M26" s="45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 ht="63">
      <c r="A2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TC-155</v>
      </c>
      <c r="B27" s="69"/>
      <c r="C27" s="65" t="s">
        <v>406</v>
      </c>
      <c r="D27" s="65" t="s">
        <v>407</v>
      </c>
      <c r="E27" s="65" t="s">
        <v>408</v>
      </c>
      <c r="F27" s="65" t="s">
        <v>409</v>
      </c>
      <c r="G27" s="65"/>
      <c r="H27" s="65" t="s">
        <v>473</v>
      </c>
      <c r="I27" s="66" t="s">
        <v>43</v>
      </c>
      <c r="J27" s="89" t="s">
        <v>61</v>
      </c>
      <c r="K27" s="89" t="s">
        <v>14</v>
      </c>
      <c r="L27" s="89" t="s">
        <v>15</v>
      </c>
      <c r="M27" s="45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 ht="42">
      <c r="A2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TC-156</v>
      </c>
      <c r="B28" s="69"/>
      <c r="C28" s="65" t="s">
        <v>411</v>
      </c>
      <c r="D28" s="65" t="s">
        <v>412</v>
      </c>
      <c r="E28" s="65"/>
      <c r="F28" s="65" t="s">
        <v>413</v>
      </c>
      <c r="G28" s="65"/>
      <c r="H28" s="65" t="s">
        <v>474</v>
      </c>
      <c r="I28" s="66" t="s">
        <v>43</v>
      </c>
      <c r="J28" s="89" t="s">
        <v>61</v>
      </c>
      <c r="K28" s="89" t="s">
        <v>14</v>
      </c>
      <c r="L28" s="89" t="s">
        <v>15</v>
      </c>
      <c r="M28" s="45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 ht="42">
      <c r="A2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viết'!A:A,"TC-*"),"000")</f>
        <v>TC-157</v>
      </c>
      <c r="B29" s="70"/>
      <c r="C29" s="65" t="s">
        <v>7</v>
      </c>
      <c r="D29" s="65" t="s">
        <v>416</v>
      </c>
      <c r="E29" s="65" t="s">
        <v>408</v>
      </c>
      <c r="F29" s="65" t="s">
        <v>417</v>
      </c>
      <c r="G29" s="65"/>
      <c r="H29" s="65" t="s">
        <v>418</v>
      </c>
      <c r="I29" s="66" t="s">
        <v>43</v>
      </c>
      <c r="J29" s="89" t="s">
        <v>61</v>
      </c>
      <c r="K29" s="89" t="s">
        <v>21</v>
      </c>
      <c r="L29" s="89" t="s">
        <v>15</v>
      </c>
      <c r="M29" s="45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 ht="15.6">
      <c r="A30" s="31"/>
      <c r="B30" s="31"/>
      <c r="C30" s="31"/>
      <c r="D30" s="31"/>
      <c r="E30" s="42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spans="1:3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  <row r="1001" spans="1:30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</row>
    <row r="1002" spans="1:30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</row>
    <row r="1003" spans="1:30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</row>
    <row r="1004" spans="1:30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</row>
    <row r="1005" spans="1:30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</row>
    <row r="1006" spans="1:30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</row>
    <row r="1007" spans="1:30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</row>
    <row r="1008" spans="1:30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</row>
    <row r="1009" spans="1:30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</row>
    <row r="1010" spans="1:30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</row>
    <row r="1011" spans="1:30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</row>
    <row r="1012" spans="1:30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</row>
  </sheetData>
  <mergeCells count="12">
    <mergeCell ref="B1:E1"/>
    <mergeCell ref="B8:B13"/>
    <mergeCell ref="E12:E13"/>
    <mergeCell ref="C14:C15"/>
    <mergeCell ref="E14:E17"/>
    <mergeCell ref="C16:C17"/>
    <mergeCell ref="B14:B20"/>
    <mergeCell ref="B21:B29"/>
    <mergeCell ref="C22:C23"/>
    <mergeCell ref="E22:E23"/>
    <mergeCell ref="E25:E26"/>
    <mergeCell ref="C18:C20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D1030"/>
  <sheetViews>
    <sheetView workbookViewId="0">
      <selection activeCell="G19" sqref="G19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40.6640625" customWidth="1"/>
    <col min="7" max="7" width="37.5546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13" width="22.109375" customWidth="1"/>
    <col min="14" max="30" width="8.6640625" customWidth="1"/>
  </cols>
  <sheetData>
    <row r="1" spans="1:30" ht="27.6">
      <c r="A1" s="7" t="s">
        <v>38</v>
      </c>
      <c r="B1" s="57" t="s">
        <v>475</v>
      </c>
      <c r="C1" s="58"/>
      <c r="D1" s="58"/>
      <c r="E1" s="59"/>
      <c r="F1" s="12"/>
      <c r="G1" s="20"/>
      <c r="H1" s="20"/>
      <c r="I1" s="12"/>
      <c r="J1" s="12"/>
      <c r="K1" s="12"/>
      <c r="L1" s="12"/>
      <c r="M1" s="46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15" t="s">
        <v>40</v>
      </c>
      <c r="B2" s="16" t="s">
        <v>41</v>
      </c>
      <c r="C2" s="17"/>
      <c r="D2" s="18"/>
      <c r="E2" s="19"/>
      <c r="F2" s="12"/>
      <c r="G2" s="20"/>
      <c r="H2" s="20"/>
      <c r="I2" s="12"/>
      <c r="J2" s="12"/>
      <c r="K2" s="12"/>
      <c r="L2" s="12"/>
      <c r="M2" s="46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20"/>
      <c r="H3" s="20"/>
      <c r="I3" s="12"/>
      <c r="J3" s="12"/>
      <c r="K3" s="12"/>
      <c r="L3" s="12"/>
      <c r="M3" s="4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20"/>
      <c r="H4" s="20"/>
      <c r="I4" s="12"/>
      <c r="J4" s="12"/>
      <c r="K4" s="12"/>
      <c r="L4" s="12"/>
      <c r="M4" s="46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COUNTIF(I6:I1022,"Pass")</f>
        <v>41</v>
      </c>
      <c r="B5" s="26">
        <f>COUNTIF(I6:I1022,"Fail")</f>
        <v>0</v>
      </c>
      <c r="C5" s="26">
        <f>E5-D5-A5-B5</f>
        <v>1</v>
      </c>
      <c r="D5" s="27">
        <f>COUNTIF(H$6:I$1023,"N/A")</f>
        <v>0</v>
      </c>
      <c r="E5" s="28">
        <f>COUNTA(A6:A1026)</f>
        <v>42</v>
      </c>
      <c r="F5" s="12"/>
      <c r="G5" s="20"/>
      <c r="H5" s="20"/>
      <c r="I5" s="12"/>
      <c r="J5" s="12"/>
      <c r="K5" s="12"/>
      <c r="L5" s="12"/>
      <c r="M5" s="4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93" t="s">
        <v>53</v>
      </c>
      <c r="H6" s="9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45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42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TC-158</v>
      </c>
      <c r="B7" s="65" t="s">
        <v>56</v>
      </c>
      <c r="C7" s="65"/>
      <c r="D7" s="65" t="s">
        <v>476</v>
      </c>
      <c r="E7" s="65" t="s">
        <v>366</v>
      </c>
      <c r="F7" s="65" t="s">
        <v>477</v>
      </c>
      <c r="G7" s="65"/>
      <c r="H7" s="65" t="s">
        <v>478</v>
      </c>
      <c r="I7" s="66" t="s">
        <v>43</v>
      </c>
      <c r="J7" s="64" t="s">
        <v>61</v>
      </c>
      <c r="K7" s="64" t="s">
        <v>14</v>
      </c>
      <c r="L7" s="64" t="s">
        <v>15</v>
      </c>
      <c r="M7" s="45" t="s">
        <v>349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42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TC-159</v>
      </c>
      <c r="B8" s="67" t="s">
        <v>62</v>
      </c>
      <c r="C8" s="65"/>
      <c r="D8" s="104" t="s">
        <v>63</v>
      </c>
      <c r="E8" s="104"/>
      <c r="F8" s="104" t="s">
        <v>64</v>
      </c>
      <c r="G8" s="104"/>
      <c r="H8" s="104" t="s">
        <v>369</v>
      </c>
      <c r="I8" s="66" t="s">
        <v>43</v>
      </c>
      <c r="J8" s="89" t="s">
        <v>61</v>
      </c>
      <c r="K8" s="89" t="s">
        <v>14</v>
      </c>
      <c r="L8" s="89" t="s">
        <v>15</v>
      </c>
      <c r="M8" s="45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TC-160</v>
      </c>
      <c r="B9" s="69"/>
      <c r="C9" s="65"/>
      <c r="D9" s="104" t="s">
        <v>66</v>
      </c>
      <c r="E9" s="104"/>
      <c r="F9" s="104" t="s">
        <v>370</v>
      </c>
      <c r="G9" s="104"/>
      <c r="H9" s="104" t="s">
        <v>68</v>
      </c>
      <c r="I9" s="66" t="s">
        <v>43</v>
      </c>
      <c r="J9" s="64" t="s">
        <v>61</v>
      </c>
      <c r="K9" s="64" t="s">
        <v>14</v>
      </c>
      <c r="L9" s="64" t="s">
        <v>15</v>
      </c>
      <c r="M9" s="45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TC-161</v>
      </c>
      <c r="B10" s="69"/>
      <c r="C10" s="65"/>
      <c r="D10" s="104" t="s">
        <v>371</v>
      </c>
      <c r="E10" s="104"/>
      <c r="F10" s="104" t="s">
        <v>370</v>
      </c>
      <c r="G10" s="104"/>
      <c r="H10" s="104" t="s">
        <v>372</v>
      </c>
      <c r="I10" s="66" t="s">
        <v>43</v>
      </c>
      <c r="J10" s="64" t="s">
        <v>61</v>
      </c>
      <c r="K10" s="64" t="s">
        <v>21</v>
      </c>
      <c r="L10" s="64" t="s">
        <v>15</v>
      </c>
      <c r="M10" s="45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TC-162</v>
      </c>
      <c r="B11" s="69"/>
      <c r="C11" s="65"/>
      <c r="D11" s="104" t="s">
        <v>373</v>
      </c>
      <c r="E11" s="104"/>
      <c r="F11" s="104" t="s">
        <v>73</v>
      </c>
      <c r="G11" s="104"/>
      <c r="H11" s="104" t="s">
        <v>74</v>
      </c>
      <c r="I11" s="66" t="s">
        <v>43</v>
      </c>
      <c r="J11" s="64" t="s">
        <v>61</v>
      </c>
      <c r="K11" s="64" t="s">
        <v>21</v>
      </c>
      <c r="L11" s="64" t="s">
        <v>15</v>
      </c>
      <c r="M11" s="45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TC-163</v>
      </c>
      <c r="B12" s="69"/>
      <c r="C12" s="65"/>
      <c r="D12" s="65" t="s">
        <v>479</v>
      </c>
      <c r="E12" s="67" t="s">
        <v>480</v>
      </c>
      <c r="F12" s="65" t="s">
        <v>305</v>
      </c>
      <c r="G12" s="65"/>
      <c r="H12" s="65" t="s">
        <v>481</v>
      </c>
      <c r="I12" s="66" t="s">
        <v>43</v>
      </c>
      <c r="J12" s="64" t="s">
        <v>61</v>
      </c>
      <c r="K12" s="64" t="s">
        <v>21</v>
      </c>
      <c r="L12" s="64" t="s">
        <v>15</v>
      </c>
      <c r="M12" s="45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42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TC-164</v>
      </c>
      <c r="B13" s="69"/>
      <c r="C13" s="65"/>
      <c r="D13" s="65" t="s">
        <v>482</v>
      </c>
      <c r="E13" s="69"/>
      <c r="F13" s="65" t="s">
        <v>305</v>
      </c>
      <c r="G13" s="65"/>
      <c r="H13" s="65" t="s">
        <v>483</v>
      </c>
      <c r="I13" s="66" t="s">
        <v>43</v>
      </c>
      <c r="J13" s="64" t="s">
        <v>61</v>
      </c>
      <c r="K13" s="64" t="s">
        <v>21</v>
      </c>
      <c r="L13" s="64" t="s">
        <v>15</v>
      </c>
      <c r="M13" s="45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42">
      <c r="A1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TC-165</v>
      </c>
      <c r="B14" s="69"/>
      <c r="C14" s="65"/>
      <c r="D14" s="65" t="s">
        <v>484</v>
      </c>
      <c r="E14" s="69"/>
      <c r="F14" s="65" t="s">
        <v>305</v>
      </c>
      <c r="G14" s="65"/>
      <c r="H14" s="65" t="s">
        <v>485</v>
      </c>
      <c r="I14" s="66" t="s">
        <v>43</v>
      </c>
      <c r="J14" s="64" t="s">
        <v>61</v>
      </c>
      <c r="K14" s="64" t="s">
        <v>21</v>
      </c>
      <c r="L14" s="89" t="s">
        <v>15</v>
      </c>
      <c r="M14" s="45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42">
      <c r="A1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TC-166</v>
      </c>
      <c r="B15" s="70"/>
      <c r="C15" s="65"/>
      <c r="D15" s="65" t="s">
        <v>486</v>
      </c>
      <c r="E15" s="70"/>
      <c r="F15" s="65" t="s">
        <v>305</v>
      </c>
      <c r="G15" s="65"/>
      <c r="H15" s="65" t="s">
        <v>487</v>
      </c>
      <c r="I15" s="66" t="s">
        <v>43</v>
      </c>
      <c r="J15" s="64" t="s">
        <v>61</v>
      </c>
      <c r="K15" s="64" t="s">
        <v>21</v>
      </c>
      <c r="L15" s="89" t="s">
        <v>15</v>
      </c>
      <c r="M15" s="45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105">
      <c r="A1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TC-167</v>
      </c>
      <c r="B16" s="67" t="s">
        <v>75</v>
      </c>
      <c r="C16" s="67" t="s">
        <v>488</v>
      </c>
      <c r="D16" s="65" t="s">
        <v>489</v>
      </c>
      <c r="E16" s="67" t="s">
        <v>480</v>
      </c>
      <c r="F16" s="65" t="s">
        <v>490</v>
      </c>
      <c r="G16" s="65"/>
      <c r="H16" s="65" t="s">
        <v>491</v>
      </c>
      <c r="I16" s="66" t="s">
        <v>43</v>
      </c>
      <c r="J16" s="89" t="s">
        <v>61</v>
      </c>
      <c r="K16" s="89" t="s">
        <v>14</v>
      </c>
      <c r="L16" s="89" t="s">
        <v>15</v>
      </c>
      <c r="M16" s="45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26">
      <c r="A1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TC-168</v>
      </c>
      <c r="B17" s="69"/>
      <c r="C17" s="70"/>
      <c r="D17" s="65" t="s">
        <v>383</v>
      </c>
      <c r="E17" s="69"/>
      <c r="F17" s="65" t="s">
        <v>492</v>
      </c>
      <c r="G17" s="65" t="s">
        <v>493</v>
      </c>
      <c r="H17" s="65" t="s">
        <v>494</v>
      </c>
      <c r="I17" s="66" t="s">
        <v>43</v>
      </c>
      <c r="J17" s="89" t="s">
        <v>61</v>
      </c>
      <c r="K17" s="89" t="s">
        <v>14</v>
      </c>
      <c r="L17" s="89" t="s">
        <v>15</v>
      </c>
      <c r="M17" s="45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05">
      <c r="A1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TC-169</v>
      </c>
      <c r="B18" s="69"/>
      <c r="C18" s="67" t="s">
        <v>495</v>
      </c>
      <c r="D18" s="65" t="s">
        <v>496</v>
      </c>
      <c r="E18" s="69"/>
      <c r="F18" s="65" t="s">
        <v>497</v>
      </c>
      <c r="G18" s="65"/>
      <c r="H18" s="65" t="s">
        <v>491</v>
      </c>
      <c r="I18" s="66" t="s">
        <v>43</v>
      </c>
      <c r="J18" s="89" t="s">
        <v>61</v>
      </c>
      <c r="K18" s="89" t="s">
        <v>14</v>
      </c>
      <c r="L18" s="89" t="s">
        <v>15</v>
      </c>
      <c r="M18" s="45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147">
      <c r="A1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TC-170</v>
      </c>
      <c r="B19" s="69"/>
      <c r="C19" s="70"/>
      <c r="D19" s="65" t="s">
        <v>383</v>
      </c>
      <c r="E19" s="69"/>
      <c r="F19" s="65" t="s">
        <v>498</v>
      </c>
      <c r="G19" s="65" t="s">
        <v>499</v>
      </c>
      <c r="H19" s="65" t="s">
        <v>494</v>
      </c>
      <c r="I19" s="66" t="s">
        <v>43</v>
      </c>
      <c r="J19" s="89" t="s">
        <v>61</v>
      </c>
      <c r="K19" s="89" t="s">
        <v>14</v>
      </c>
      <c r="L19" s="89" t="s">
        <v>15</v>
      </c>
      <c r="M19" s="45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105">
      <c r="A2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TC-171</v>
      </c>
      <c r="B20" s="69"/>
      <c r="C20" s="65" t="s">
        <v>500</v>
      </c>
      <c r="D20" s="65" t="s">
        <v>501</v>
      </c>
      <c r="E20" s="69"/>
      <c r="F20" s="65" t="s">
        <v>502</v>
      </c>
      <c r="G20" s="65"/>
      <c r="H20" s="65" t="s">
        <v>503</v>
      </c>
      <c r="I20" s="66" t="s">
        <v>43</v>
      </c>
      <c r="J20" s="89" t="s">
        <v>61</v>
      </c>
      <c r="K20" s="89" t="s">
        <v>14</v>
      </c>
      <c r="L20" s="89" t="s">
        <v>15</v>
      </c>
      <c r="M20" s="45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105">
      <c r="A2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TC-172</v>
      </c>
      <c r="B21" s="69"/>
      <c r="C21" s="67" t="s">
        <v>504</v>
      </c>
      <c r="D21" s="65" t="s">
        <v>505</v>
      </c>
      <c r="E21" s="69"/>
      <c r="F21" s="65" t="s">
        <v>506</v>
      </c>
      <c r="G21" s="65"/>
      <c r="H21" s="65" t="s">
        <v>507</v>
      </c>
      <c r="I21" s="66" t="s">
        <v>43</v>
      </c>
      <c r="J21" s="89" t="s">
        <v>61</v>
      </c>
      <c r="K21" s="89" t="s">
        <v>14</v>
      </c>
      <c r="L21" s="89" t="s">
        <v>15</v>
      </c>
      <c r="M21" s="45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105">
      <c r="A2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TC-173</v>
      </c>
      <c r="B22" s="69"/>
      <c r="C22" s="69"/>
      <c r="D22" s="65" t="s">
        <v>508</v>
      </c>
      <c r="E22" s="69"/>
      <c r="F22" s="65" t="s">
        <v>509</v>
      </c>
      <c r="G22" s="65" t="s">
        <v>510</v>
      </c>
      <c r="H22" s="65" t="s">
        <v>511</v>
      </c>
      <c r="I22" s="66" t="s">
        <v>43</v>
      </c>
      <c r="J22" s="89" t="s">
        <v>61</v>
      </c>
      <c r="K22" s="89" t="s">
        <v>14</v>
      </c>
      <c r="L22" s="89" t="s">
        <v>15</v>
      </c>
      <c r="M22" s="45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105">
      <c r="A2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TC-174</v>
      </c>
      <c r="B23" s="69"/>
      <c r="C23" s="69"/>
      <c r="D23" s="65" t="s">
        <v>512</v>
      </c>
      <c r="E23" s="69"/>
      <c r="F23" s="65" t="s">
        <v>513</v>
      </c>
      <c r="G23" s="65" t="s">
        <v>514</v>
      </c>
      <c r="H23" s="65" t="s">
        <v>511</v>
      </c>
      <c r="I23" s="66" t="s">
        <v>43</v>
      </c>
      <c r="J23" s="89" t="s">
        <v>61</v>
      </c>
      <c r="K23" s="89" t="s">
        <v>14</v>
      </c>
      <c r="L23" s="89" t="s">
        <v>15</v>
      </c>
      <c r="M23" s="45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105">
      <c r="A2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TC-175</v>
      </c>
      <c r="B24" s="69"/>
      <c r="C24" s="69"/>
      <c r="D24" s="65" t="s">
        <v>515</v>
      </c>
      <c r="E24" s="69"/>
      <c r="F24" s="65" t="s">
        <v>516</v>
      </c>
      <c r="G24" s="65" t="s">
        <v>517</v>
      </c>
      <c r="H24" s="65" t="s">
        <v>511</v>
      </c>
      <c r="I24" s="66" t="s">
        <v>43</v>
      </c>
      <c r="J24" s="89" t="s">
        <v>61</v>
      </c>
      <c r="K24" s="89" t="s">
        <v>14</v>
      </c>
      <c r="L24" s="89" t="s">
        <v>15</v>
      </c>
      <c r="M24" s="45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105">
      <c r="A2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TC-176</v>
      </c>
      <c r="B25" s="69"/>
      <c r="C25" s="69"/>
      <c r="D25" s="65" t="s">
        <v>518</v>
      </c>
      <c r="E25" s="69"/>
      <c r="F25" s="65" t="s">
        <v>519</v>
      </c>
      <c r="G25" s="65" t="s">
        <v>520</v>
      </c>
      <c r="H25" s="65" t="s">
        <v>494</v>
      </c>
      <c r="I25" s="66" t="s">
        <v>43</v>
      </c>
      <c r="J25" s="89" t="s">
        <v>61</v>
      </c>
      <c r="K25" s="89" t="s">
        <v>14</v>
      </c>
      <c r="L25" s="89" t="s">
        <v>15</v>
      </c>
      <c r="M25" s="45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 ht="105">
      <c r="A2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TC-177</v>
      </c>
      <c r="B26" s="69"/>
      <c r="C26" s="69"/>
      <c r="D26" s="65" t="s">
        <v>521</v>
      </c>
      <c r="E26" s="69"/>
      <c r="F26" s="65" t="s">
        <v>522</v>
      </c>
      <c r="G26" s="65" t="s">
        <v>523</v>
      </c>
      <c r="H26" s="65" t="s">
        <v>494</v>
      </c>
      <c r="I26" s="66" t="s">
        <v>43</v>
      </c>
      <c r="J26" s="89" t="s">
        <v>61</v>
      </c>
      <c r="K26" s="89" t="s">
        <v>14</v>
      </c>
      <c r="L26" s="89" t="s">
        <v>15</v>
      </c>
      <c r="M26" s="45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 ht="105">
      <c r="A2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TC-178</v>
      </c>
      <c r="B27" s="69"/>
      <c r="C27" s="70"/>
      <c r="D27" s="65" t="s">
        <v>524</v>
      </c>
      <c r="E27" s="69"/>
      <c r="F27" s="65" t="s">
        <v>525</v>
      </c>
      <c r="G27" s="65" t="s">
        <v>526</v>
      </c>
      <c r="H27" s="65" t="s">
        <v>511</v>
      </c>
      <c r="I27" s="66" t="s">
        <v>43</v>
      </c>
      <c r="J27" s="89" t="s">
        <v>61</v>
      </c>
      <c r="K27" s="89" t="s">
        <v>14</v>
      </c>
      <c r="L27" s="89" t="s">
        <v>15</v>
      </c>
      <c r="M27" s="45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 ht="105">
      <c r="A2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TC-179</v>
      </c>
      <c r="B28" s="69"/>
      <c r="C28" s="65" t="s">
        <v>238</v>
      </c>
      <c r="D28" s="65" t="s">
        <v>527</v>
      </c>
      <c r="E28" s="69"/>
      <c r="F28" s="65" t="s">
        <v>528</v>
      </c>
      <c r="G28" s="65"/>
      <c r="H28" s="65" t="s">
        <v>529</v>
      </c>
      <c r="I28" s="66" t="s">
        <v>43</v>
      </c>
      <c r="J28" s="89" t="s">
        <v>61</v>
      </c>
      <c r="K28" s="89" t="s">
        <v>14</v>
      </c>
      <c r="L28" s="89" t="s">
        <v>15</v>
      </c>
      <c r="M28" s="45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 ht="105">
      <c r="A2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TC-180</v>
      </c>
      <c r="B29" s="69"/>
      <c r="C29" s="65" t="s">
        <v>530</v>
      </c>
      <c r="D29" s="65" t="s">
        <v>531</v>
      </c>
      <c r="E29" s="69"/>
      <c r="F29" s="65" t="s">
        <v>532</v>
      </c>
      <c r="G29" s="65"/>
      <c r="H29" s="65" t="s">
        <v>533</v>
      </c>
      <c r="I29" s="66" t="s">
        <v>43</v>
      </c>
      <c r="J29" s="89" t="s">
        <v>61</v>
      </c>
      <c r="K29" s="89" t="s">
        <v>14</v>
      </c>
      <c r="L29" s="89" t="s">
        <v>15</v>
      </c>
      <c r="M29" s="45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 ht="105">
      <c r="A3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TC-181</v>
      </c>
      <c r="B30" s="69"/>
      <c r="C30" s="65" t="s">
        <v>534</v>
      </c>
      <c r="D30" s="65" t="s">
        <v>535</v>
      </c>
      <c r="E30" s="69"/>
      <c r="F30" s="65" t="s">
        <v>536</v>
      </c>
      <c r="G30" s="65"/>
      <c r="H30" s="65" t="s">
        <v>537</v>
      </c>
      <c r="I30" s="66" t="s">
        <v>43</v>
      </c>
      <c r="J30" s="89" t="s">
        <v>61</v>
      </c>
      <c r="K30" s="89" t="s">
        <v>14</v>
      </c>
      <c r="L30" s="89" t="s">
        <v>15</v>
      </c>
      <c r="M30" s="4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 ht="105">
      <c r="A3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TC-182</v>
      </c>
      <c r="B31" s="69"/>
      <c r="C31" s="67" t="s">
        <v>538</v>
      </c>
      <c r="D31" s="65" t="s">
        <v>539</v>
      </c>
      <c r="E31" s="69"/>
      <c r="F31" s="65" t="s">
        <v>540</v>
      </c>
      <c r="G31" s="65"/>
      <c r="H31" s="65" t="s">
        <v>541</v>
      </c>
      <c r="I31" s="66" t="s">
        <v>43</v>
      </c>
      <c r="J31" s="89" t="s">
        <v>61</v>
      </c>
      <c r="K31" s="89" t="s">
        <v>14</v>
      </c>
      <c r="L31" s="89" t="s">
        <v>15</v>
      </c>
      <c r="M31" s="45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 ht="105">
      <c r="A3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TC-183</v>
      </c>
      <c r="B32" s="69"/>
      <c r="C32" s="69"/>
      <c r="D32" s="65" t="s">
        <v>542</v>
      </c>
      <c r="E32" s="69"/>
      <c r="F32" s="65" t="s">
        <v>543</v>
      </c>
      <c r="G32" s="65" t="s">
        <v>544</v>
      </c>
      <c r="H32" s="65" t="s">
        <v>545</v>
      </c>
      <c r="I32" s="66" t="s">
        <v>43</v>
      </c>
      <c r="J32" s="89" t="s">
        <v>61</v>
      </c>
      <c r="K32" s="89" t="s">
        <v>14</v>
      </c>
      <c r="L32" s="89" t="s">
        <v>15</v>
      </c>
      <c r="M32" s="45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 ht="105">
      <c r="A3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TC-184</v>
      </c>
      <c r="B33" s="69"/>
      <c r="C33" s="69"/>
      <c r="D33" s="65" t="s">
        <v>546</v>
      </c>
      <c r="E33" s="69"/>
      <c r="F33" s="65" t="s">
        <v>547</v>
      </c>
      <c r="G33" s="65" t="s">
        <v>548</v>
      </c>
      <c r="H33" s="65" t="s">
        <v>545</v>
      </c>
      <c r="I33" s="66" t="s">
        <v>43</v>
      </c>
      <c r="J33" s="89" t="s">
        <v>61</v>
      </c>
      <c r="K33" s="89" t="s">
        <v>14</v>
      </c>
      <c r="L33" s="89" t="s">
        <v>15</v>
      </c>
      <c r="M33" s="45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 ht="105">
      <c r="A3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TC-185</v>
      </c>
      <c r="B34" s="69"/>
      <c r="C34" s="69"/>
      <c r="D34" s="65" t="s">
        <v>549</v>
      </c>
      <c r="E34" s="69"/>
      <c r="F34" s="65" t="s">
        <v>550</v>
      </c>
      <c r="G34" s="65" t="s">
        <v>551</v>
      </c>
      <c r="H34" s="65" t="s">
        <v>545</v>
      </c>
      <c r="I34" s="66" t="s">
        <v>43</v>
      </c>
      <c r="J34" s="89" t="s">
        <v>61</v>
      </c>
      <c r="K34" s="89" t="s">
        <v>14</v>
      </c>
      <c r="L34" s="89" t="s">
        <v>15</v>
      </c>
      <c r="M34" s="45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ht="105">
      <c r="A3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TC-186</v>
      </c>
      <c r="B35" s="69"/>
      <c r="C35" s="69"/>
      <c r="D35" s="65" t="s">
        <v>552</v>
      </c>
      <c r="E35" s="69"/>
      <c r="F35" s="65" t="s">
        <v>553</v>
      </c>
      <c r="G35" s="65" t="s">
        <v>554</v>
      </c>
      <c r="H35" s="65" t="s">
        <v>494</v>
      </c>
      <c r="I35" s="66" t="s">
        <v>43</v>
      </c>
      <c r="J35" s="89" t="s">
        <v>61</v>
      </c>
      <c r="K35" s="89" t="s">
        <v>14</v>
      </c>
      <c r="L35" s="89" t="s">
        <v>15</v>
      </c>
      <c r="M35" s="45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 ht="105">
      <c r="A3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TC-187</v>
      </c>
      <c r="B36" s="69"/>
      <c r="C36" s="69"/>
      <c r="D36" s="65" t="s">
        <v>555</v>
      </c>
      <c r="E36" s="69"/>
      <c r="F36" s="65" t="s">
        <v>556</v>
      </c>
      <c r="G36" s="65" t="s">
        <v>557</v>
      </c>
      <c r="H36" s="65" t="s">
        <v>494</v>
      </c>
      <c r="I36" s="66" t="s">
        <v>43</v>
      </c>
      <c r="J36" s="89" t="s">
        <v>61</v>
      </c>
      <c r="K36" s="89" t="s">
        <v>14</v>
      </c>
      <c r="L36" s="89" t="s">
        <v>15</v>
      </c>
      <c r="M36" s="45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 ht="105">
      <c r="A3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TC-188</v>
      </c>
      <c r="B37" s="69"/>
      <c r="C37" s="69"/>
      <c r="D37" s="65" t="s">
        <v>558</v>
      </c>
      <c r="E37" s="69"/>
      <c r="F37" s="65" t="s">
        <v>559</v>
      </c>
      <c r="G37" s="65" t="s">
        <v>560</v>
      </c>
      <c r="H37" s="65" t="s">
        <v>494</v>
      </c>
      <c r="I37" s="66" t="s">
        <v>43</v>
      </c>
      <c r="J37" s="89" t="s">
        <v>61</v>
      </c>
      <c r="K37" s="89" t="s">
        <v>14</v>
      </c>
      <c r="L37" s="89" t="s">
        <v>15</v>
      </c>
      <c r="M37" s="45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 ht="105">
      <c r="A3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TC-189</v>
      </c>
      <c r="B38" s="69"/>
      <c r="C38" s="69"/>
      <c r="D38" s="65" t="s">
        <v>561</v>
      </c>
      <c r="E38" s="69"/>
      <c r="F38" s="65" t="s">
        <v>559</v>
      </c>
      <c r="G38" s="65" t="s">
        <v>562</v>
      </c>
      <c r="H38" s="65" t="s">
        <v>563</v>
      </c>
      <c r="I38" s="66" t="s">
        <v>43</v>
      </c>
      <c r="J38" s="89" t="s">
        <v>61</v>
      </c>
      <c r="K38" s="89" t="s">
        <v>14</v>
      </c>
      <c r="L38" s="89" t="s">
        <v>15</v>
      </c>
      <c r="M38" s="45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 ht="105">
      <c r="A3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TC-190</v>
      </c>
      <c r="B39" s="70"/>
      <c r="C39" s="70"/>
      <c r="D39" s="65" t="s">
        <v>564</v>
      </c>
      <c r="E39" s="70"/>
      <c r="F39" s="65" t="s">
        <v>565</v>
      </c>
      <c r="G39" s="65" t="s">
        <v>566</v>
      </c>
      <c r="H39" s="65" t="s">
        <v>567</v>
      </c>
      <c r="I39" s="66" t="s">
        <v>43</v>
      </c>
      <c r="J39" s="89" t="s">
        <v>61</v>
      </c>
      <c r="K39" s="89" t="s">
        <v>14</v>
      </c>
      <c r="L39" s="89" t="s">
        <v>15</v>
      </c>
      <c r="M39" s="45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 ht="63">
      <c r="A4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TC-191</v>
      </c>
      <c r="B40" s="67" t="s">
        <v>118</v>
      </c>
      <c r="C40" s="67" t="s">
        <v>568</v>
      </c>
      <c r="D40" s="65" t="s">
        <v>388</v>
      </c>
      <c r="E40" s="65" t="s">
        <v>480</v>
      </c>
      <c r="F40" s="65" t="s">
        <v>569</v>
      </c>
      <c r="G40" s="65"/>
      <c r="H40" s="65" t="s">
        <v>390</v>
      </c>
      <c r="I40" s="66" t="s">
        <v>43</v>
      </c>
      <c r="J40" s="89" t="s">
        <v>61</v>
      </c>
      <c r="K40" s="89" t="s">
        <v>14</v>
      </c>
      <c r="L40" s="89" t="s">
        <v>15</v>
      </c>
      <c r="M40" s="45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 ht="336">
      <c r="A4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TC-192</v>
      </c>
      <c r="B41" s="69"/>
      <c r="C41" s="70"/>
      <c r="D41" s="65" t="s">
        <v>570</v>
      </c>
      <c r="E41" s="65" t="s">
        <v>480</v>
      </c>
      <c r="F41" s="65" t="s">
        <v>392</v>
      </c>
      <c r="G41" s="65" t="s">
        <v>571</v>
      </c>
      <c r="H41" s="65" t="s">
        <v>572</v>
      </c>
      <c r="I41" s="66" t="s">
        <v>43</v>
      </c>
      <c r="J41" s="89" t="s">
        <v>61</v>
      </c>
      <c r="K41" s="89" t="s">
        <v>14</v>
      </c>
      <c r="L41" s="89" t="s">
        <v>15</v>
      </c>
      <c r="M41" s="45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 ht="42">
      <c r="A4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TC-193</v>
      </c>
      <c r="B42" s="69"/>
      <c r="C42" s="67" t="s">
        <v>393</v>
      </c>
      <c r="D42" s="65" t="s">
        <v>394</v>
      </c>
      <c r="E42" s="65" t="s">
        <v>573</v>
      </c>
      <c r="F42" s="65" t="s">
        <v>396</v>
      </c>
      <c r="G42" s="65"/>
      <c r="H42" s="65" t="s">
        <v>574</v>
      </c>
      <c r="I42" s="66" t="s">
        <v>43</v>
      </c>
      <c r="J42" s="89" t="s">
        <v>61</v>
      </c>
      <c r="K42" s="89" t="s">
        <v>21</v>
      </c>
      <c r="L42" s="89" t="s">
        <v>15</v>
      </c>
      <c r="M42" s="45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 ht="84">
      <c r="A4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TC-194</v>
      </c>
      <c r="B43" s="69"/>
      <c r="C43" s="69"/>
      <c r="D43" s="105" t="s">
        <v>575</v>
      </c>
      <c r="E43" s="106" t="s">
        <v>576</v>
      </c>
      <c r="F43" s="105" t="s">
        <v>577</v>
      </c>
      <c r="G43" s="107"/>
      <c r="H43" s="105" t="s">
        <v>578</v>
      </c>
      <c r="I43" s="66" t="s">
        <v>43</v>
      </c>
      <c r="J43" s="89" t="s">
        <v>61</v>
      </c>
      <c r="K43" s="89" t="s">
        <v>14</v>
      </c>
      <c r="L43" s="89" t="s">
        <v>15</v>
      </c>
      <c r="M43" s="45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 ht="63">
      <c r="A4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TC-195</v>
      </c>
      <c r="B44" s="69"/>
      <c r="C44" s="70"/>
      <c r="D44" s="65" t="s">
        <v>398</v>
      </c>
      <c r="E44" s="108"/>
      <c r="F44" s="65" t="s">
        <v>400</v>
      </c>
      <c r="G44" s="65"/>
      <c r="H44" s="65" t="s">
        <v>579</v>
      </c>
      <c r="I44" s="66" t="s">
        <v>43</v>
      </c>
      <c r="J44" s="89" t="s">
        <v>61</v>
      </c>
      <c r="K44" s="89" t="s">
        <v>402</v>
      </c>
      <c r="L44" s="89" t="s">
        <v>15</v>
      </c>
      <c r="M44" s="45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 ht="63">
      <c r="A4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TC-196</v>
      </c>
      <c r="B45" s="69"/>
      <c r="C45" s="65" t="s">
        <v>406</v>
      </c>
      <c r="D45" s="65" t="s">
        <v>407</v>
      </c>
      <c r="E45" s="65" t="s">
        <v>408</v>
      </c>
      <c r="F45" s="65" t="s">
        <v>409</v>
      </c>
      <c r="G45" s="65"/>
      <c r="H45" s="65" t="s">
        <v>473</v>
      </c>
      <c r="I45" s="66" t="s">
        <v>43</v>
      </c>
      <c r="J45" s="89" t="s">
        <v>61</v>
      </c>
      <c r="K45" s="89" t="s">
        <v>14</v>
      </c>
      <c r="L45" s="89" t="s">
        <v>15</v>
      </c>
      <c r="M45" s="45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 ht="42">
      <c r="A4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TC-197</v>
      </c>
      <c r="B46" s="69"/>
      <c r="C46" s="65" t="s">
        <v>411</v>
      </c>
      <c r="D46" s="65" t="s">
        <v>412</v>
      </c>
      <c r="E46" s="65"/>
      <c r="F46" s="65" t="s">
        <v>413</v>
      </c>
      <c r="G46" s="65"/>
      <c r="H46" s="65" t="s">
        <v>474</v>
      </c>
      <c r="I46" s="66" t="s">
        <v>43</v>
      </c>
      <c r="J46" s="89" t="s">
        <v>61</v>
      </c>
      <c r="K46" s="89" t="s">
        <v>14</v>
      </c>
      <c r="L46" s="89" t="s">
        <v>15</v>
      </c>
      <c r="M46" s="45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 ht="42">
      <c r="A4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viết'!A:A,"TC-*"),"000")</f>
        <v>TC-198</v>
      </c>
      <c r="B47" s="70"/>
      <c r="C47" s="65" t="s">
        <v>7</v>
      </c>
      <c r="D47" s="65" t="s">
        <v>416</v>
      </c>
      <c r="E47" s="65" t="s">
        <v>573</v>
      </c>
      <c r="F47" s="65" t="s">
        <v>417</v>
      </c>
      <c r="G47" s="65"/>
      <c r="H47" s="65" t="s">
        <v>418</v>
      </c>
      <c r="I47" s="66" t="s">
        <v>43</v>
      </c>
      <c r="J47" s="89" t="s">
        <v>61</v>
      </c>
      <c r="K47" s="89" t="s">
        <v>14</v>
      </c>
      <c r="L47" s="89" t="s">
        <v>15</v>
      </c>
      <c r="M47" s="45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 ht="15.6">
      <c r="A48" s="31"/>
      <c r="B48" s="31"/>
      <c r="C48" s="31"/>
      <c r="D48" s="31"/>
      <c r="E48" s="42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spans="1:3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  <row r="1001" spans="1:30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</row>
    <row r="1002" spans="1:30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</row>
    <row r="1003" spans="1:30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</row>
    <row r="1004" spans="1:30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</row>
    <row r="1005" spans="1:30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</row>
    <row r="1006" spans="1:30">
      <c r="A1006" s="31"/>
      <c r="B1006" s="31"/>
      <c r="C1006" s="31"/>
      <c r="D1006" s="31"/>
      <c r="E1006" s="31"/>
      <c r="F1006" s="31"/>
      <c r="G1006" s="31"/>
      <c r="H1006" s="31"/>
      <c r="I1006" s="31"/>
      <c r="J1006" s="31"/>
      <c r="K1006" s="31"/>
      <c r="L1006" s="31"/>
      <c r="M1006" s="31"/>
      <c r="N1006" s="31"/>
      <c r="O1006" s="31"/>
      <c r="P1006" s="31"/>
      <c r="Q1006" s="31"/>
      <c r="R1006" s="31"/>
      <c r="S1006" s="31"/>
      <c r="T1006" s="31"/>
      <c r="U1006" s="31"/>
      <c r="V1006" s="31"/>
      <c r="W1006" s="31"/>
      <c r="X1006" s="31"/>
      <c r="Y1006" s="31"/>
      <c r="Z1006" s="31"/>
      <c r="AA1006" s="31"/>
      <c r="AB1006" s="31"/>
      <c r="AC1006" s="31"/>
      <c r="AD1006" s="31"/>
    </row>
    <row r="1007" spans="1:30">
      <c r="A1007" s="31"/>
      <c r="B1007" s="31"/>
      <c r="C1007" s="31"/>
      <c r="D1007" s="31"/>
      <c r="E1007" s="31"/>
      <c r="F1007" s="31"/>
      <c r="G1007" s="31"/>
      <c r="H1007" s="31"/>
      <c r="I1007" s="31"/>
      <c r="J1007" s="31"/>
      <c r="K1007" s="31"/>
      <c r="L1007" s="31"/>
      <c r="M1007" s="31"/>
      <c r="N1007" s="31"/>
      <c r="O1007" s="31"/>
      <c r="P1007" s="31"/>
      <c r="Q1007" s="31"/>
      <c r="R1007" s="31"/>
      <c r="S1007" s="31"/>
      <c r="T1007" s="31"/>
      <c r="U1007" s="31"/>
      <c r="V1007" s="31"/>
      <c r="W1007" s="31"/>
      <c r="X1007" s="31"/>
      <c r="Y1007" s="31"/>
      <c r="Z1007" s="31"/>
      <c r="AA1007" s="31"/>
      <c r="AB1007" s="31"/>
      <c r="AC1007" s="31"/>
      <c r="AD1007" s="31"/>
    </row>
    <row r="1008" spans="1:30">
      <c r="A1008" s="31"/>
      <c r="B1008" s="31"/>
      <c r="C1008" s="31"/>
      <c r="D1008" s="31"/>
      <c r="E1008" s="31"/>
      <c r="F1008" s="31"/>
      <c r="G1008" s="31"/>
      <c r="H1008" s="31"/>
      <c r="I1008" s="31"/>
      <c r="J1008" s="31"/>
      <c r="K1008" s="31"/>
      <c r="L1008" s="31"/>
      <c r="M1008" s="31"/>
      <c r="N1008" s="31"/>
      <c r="O1008" s="31"/>
      <c r="P1008" s="31"/>
      <c r="Q1008" s="31"/>
      <c r="R1008" s="31"/>
      <c r="S1008" s="31"/>
      <c r="T1008" s="31"/>
      <c r="U1008" s="31"/>
      <c r="V1008" s="31"/>
      <c r="W1008" s="31"/>
      <c r="X1008" s="31"/>
      <c r="Y1008" s="31"/>
      <c r="Z1008" s="31"/>
      <c r="AA1008" s="31"/>
      <c r="AB1008" s="31"/>
      <c r="AC1008" s="31"/>
      <c r="AD1008" s="31"/>
    </row>
    <row r="1009" spans="1:30">
      <c r="A1009" s="31"/>
      <c r="B1009" s="31"/>
      <c r="C1009" s="31"/>
      <c r="D1009" s="31"/>
      <c r="E1009" s="31"/>
      <c r="F1009" s="31"/>
      <c r="G1009" s="31"/>
      <c r="H1009" s="31"/>
      <c r="I1009" s="31"/>
      <c r="J1009" s="31"/>
      <c r="K1009" s="31"/>
      <c r="L1009" s="31"/>
      <c r="M1009" s="31"/>
      <c r="N1009" s="31"/>
      <c r="O1009" s="31"/>
      <c r="P1009" s="31"/>
      <c r="Q1009" s="31"/>
      <c r="R1009" s="31"/>
      <c r="S1009" s="31"/>
      <c r="T1009" s="31"/>
      <c r="U1009" s="31"/>
      <c r="V1009" s="31"/>
      <c r="W1009" s="31"/>
      <c r="X1009" s="31"/>
      <c r="Y1009" s="31"/>
      <c r="Z1009" s="31"/>
      <c r="AA1009" s="31"/>
      <c r="AB1009" s="31"/>
      <c r="AC1009" s="31"/>
      <c r="AD1009" s="31"/>
    </row>
    <row r="1010" spans="1:30">
      <c r="A1010" s="31"/>
      <c r="B1010" s="31"/>
      <c r="C1010" s="31"/>
      <c r="D1010" s="31"/>
      <c r="E1010" s="31"/>
      <c r="F1010" s="31"/>
      <c r="G1010" s="31"/>
      <c r="H1010" s="31"/>
      <c r="I1010" s="31"/>
      <c r="J1010" s="31"/>
      <c r="K1010" s="31"/>
      <c r="L1010" s="31"/>
      <c r="M1010" s="31"/>
      <c r="N1010" s="31"/>
      <c r="O1010" s="31"/>
      <c r="P1010" s="31"/>
      <c r="Q1010" s="31"/>
      <c r="R1010" s="31"/>
      <c r="S1010" s="31"/>
      <c r="T1010" s="31"/>
      <c r="U1010" s="31"/>
      <c r="V1010" s="31"/>
      <c r="W1010" s="31"/>
      <c r="X1010" s="31"/>
      <c r="Y1010" s="31"/>
      <c r="Z1010" s="31"/>
      <c r="AA1010" s="31"/>
      <c r="AB1010" s="31"/>
      <c r="AC1010" s="31"/>
      <c r="AD1010" s="31"/>
    </row>
    <row r="1011" spans="1:30">
      <c r="A1011" s="31"/>
      <c r="B1011" s="31"/>
      <c r="C1011" s="31"/>
      <c r="D1011" s="31"/>
      <c r="E1011" s="31"/>
      <c r="F1011" s="31"/>
      <c r="G1011" s="31"/>
      <c r="H1011" s="31"/>
      <c r="I1011" s="31"/>
      <c r="J1011" s="31"/>
      <c r="K1011" s="31"/>
      <c r="L1011" s="31"/>
      <c r="M1011" s="31"/>
      <c r="N1011" s="31"/>
      <c r="O1011" s="31"/>
      <c r="P1011" s="31"/>
      <c r="Q1011" s="31"/>
      <c r="R1011" s="31"/>
      <c r="S1011" s="31"/>
      <c r="T1011" s="31"/>
      <c r="U1011" s="31"/>
      <c r="V1011" s="31"/>
      <c r="W1011" s="31"/>
      <c r="X1011" s="31"/>
      <c r="Y1011" s="31"/>
      <c r="Z1011" s="31"/>
      <c r="AA1011" s="31"/>
      <c r="AB1011" s="31"/>
      <c r="AC1011" s="31"/>
      <c r="AD1011" s="31"/>
    </row>
    <row r="1012" spans="1:30">
      <c r="A1012" s="31"/>
      <c r="B1012" s="31"/>
      <c r="C1012" s="31"/>
      <c r="D1012" s="31"/>
      <c r="E1012" s="31"/>
      <c r="F1012" s="31"/>
      <c r="G1012" s="31"/>
      <c r="H1012" s="31"/>
      <c r="I1012" s="31"/>
      <c r="J1012" s="31"/>
      <c r="K1012" s="31"/>
      <c r="L1012" s="31"/>
      <c r="M1012" s="31"/>
      <c r="N1012" s="31"/>
      <c r="O1012" s="31"/>
      <c r="P1012" s="31"/>
      <c r="Q1012" s="31"/>
      <c r="R1012" s="31"/>
      <c r="S1012" s="31"/>
      <c r="T1012" s="31"/>
      <c r="U1012" s="31"/>
      <c r="V1012" s="31"/>
      <c r="W1012" s="31"/>
      <c r="X1012" s="31"/>
      <c r="Y1012" s="31"/>
      <c r="Z1012" s="31"/>
      <c r="AA1012" s="31"/>
      <c r="AB1012" s="31"/>
      <c r="AC1012" s="31"/>
      <c r="AD1012" s="31"/>
    </row>
    <row r="1013" spans="1:30">
      <c r="A1013" s="31"/>
      <c r="B1013" s="31"/>
      <c r="C1013" s="31"/>
      <c r="D1013" s="31"/>
      <c r="E1013" s="31"/>
      <c r="F1013" s="31"/>
      <c r="G1013" s="31"/>
      <c r="H1013" s="31"/>
      <c r="I1013" s="31"/>
      <c r="J1013" s="31"/>
      <c r="K1013" s="31"/>
      <c r="L1013" s="31"/>
      <c r="M1013" s="31"/>
      <c r="N1013" s="31"/>
      <c r="O1013" s="31"/>
      <c r="P1013" s="31"/>
      <c r="Q1013" s="31"/>
      <c r="R1013" s="31"/>
      <c r="S1013" s="31"/>
      <c r="T1013" s="31"/>
      <c r="U1013" s="31"/>
      <c r="V1013" s="31"/>
      <c r="W1013" s="31"/>
      <c r="X1013" s="31"/>
      <c r="Y1013" s="31"/>
      <c r="Z1013" s="31"/>
      <c r="AA1013" s="31"/>
      <c r="AB1013" s="31"/>
      <c r="AC1013" s="31"/>
      <c r="AD1013" s="31"/>
    </row>
    <row r="1014" spans="1:30">
      <c r="A1014" s="31"/>
      <c r="B1014" s="31"/>
      <c r="C1014" s="31"/>
      <c r="D1014" s="31"/>
      <c r="E1014" s="31"/>
      <c r="F1014" s="31"/>
      <c r="G1014" s="31"/>
      <c r="H1014" s="31"/>
      <c r="I1014" s="31"/>
      <c r="J1014" s="31"/>
      <c r="K1014" s="31"/>
      <c r="L1014" s="31"/>
      <c r="M1014" s="31"/>
      <c r="N1014" s="31"/>
      <c r="O1014" s="31"/>
      <c r="P1014" s="31"/>
      <c r="Q1014" s="31"/>
      <c r="R1014" s="31"/>
      <c r="S1014" s="31"/>
      <c r="T1014" s="31"/>
      <c r="U1014" s="31"/>
      <c r="V1014" s="31"/>
      <c r="W1014" s="31"/>
      <c r="X1014" s="31"/>
      <c r="Y1014" s="31"/>
      <c r="Z1014" s="31"/>
      <c r="AA1014" s="31"/>
      <c r="AB1014" s="31"/>
      <c r="AC1014" s="31"/>
      <c r="AD1014" s="31"/>
    </row>
    <row r="1015" spans="1:30">
      <c r="A1015" s="31"/>
      <c r="B1015" s="31"/>
      <c r="C1015" s="31"/>
      <c r="D1015" s="31"/>
      <c r="E1015" s="31"/>
      <c r="F1015" s="31"/>
      <c r="G1015" s="31"/>
      <c r="H1015" s="31"/>
      <c r="I1015" s="31"/>
      <c r="J1015" s="31"/>
      <c r="K1015" s="31"/>
      <c r="L1015" s="31"/>
      <c r="M1015" s="31"/>
      <c r="N1015" s="31"/>
      <c r="O1015" s="31"/>
      <c r="P1015" s="31"/>
      <c r="Q1015" s="31"/>
      <c r="R1015" s="31"/>
      <c r="S1015" s="31"/>
      <c r="T1015" s="31"/>
      <c r="U1015" s="31"/>
      <c r="V1015" s="31"/>
      <c r="W1015" s="31"/>
      <c r="X1015" s="31"/>
      <c r="Y1015" s="31"/>
      <c r="Z1015" s="31"/>
      <c r="AA1015" s="31"/>
      <c r="AB1015" s="31"/>
      <c r="AC1015" s="31"/>
      <c r="AD1015" s="31"/>
    </row>
    <row r="1016" spans="1:30">
      <c r="A1016" s="31"/>
      <c r="B1016" s="31"/>
      <c r="C1016" s="31"/>
      <c r="D1016" s="31"/>
      <c r="E1016" s="31"/>
      <c r="F1016" s="31"/>
      <c r="G1016" s="31"/>
      <c r="H1016" s="31"/>
      <c r="I1016" s="31"/>
      <c r="J1016" s="31"/>
      <c r="K1016" s="31"/>
      <c r="L1016" s="31"/>
      <c r="M1016" s="31"/>
      <c r="N1016" s="31"/>
      <c r="O1016" s="31"/>
      <c r="P1016" s="31"/>
      <c r="Q1016" s="31"/>
      <c r="R1016" s="31"/>
      <c r="S1016" s="31"/>
      <c r="T1016" s="31"/>
      <c r="U1016" s="31"/>
      <c r="V1016" s="31"/>
      <c r="W1016" s="31"/>
      <c r="X1016" s="31"/>
      <c r="Y1016" s="31"/>
      <c r="Z1016" s="31"/>
      <c r="AA1016" s="31"/>
      <c r="AB1016" s="31"/>
      <c r="AC1016" s="31"/>
      <c r="AD1016" s="31"/>
    </row>
    <row r="1017" spans="1:30">
      <c r="A1017" s="31"/>
      <c r="B1017" s="31"/>
      <c r="C1017" s="31"/>
      <c r="D1017" s="31"/>
      <c r="E1017" s="31"/>
      <c r="F1017" s="31"/>
      <c r="G1017" s="31"/>
      <c r="H1017" s="31"/>
      <c r="I1017" s="31"/>
      <c r="J1017" s="31"/>
      <c r="K1017" s="31"/>
      <c r="L1017" s="31"/>
      <c r="M1017" s="31"/>
      <c r="N1017" s="31"/>
      <c r="O1017" s="31"/>
      <c r="P1017" s="31"/>
      <c r="Q1017" s="31"/>
      <c r="R1017" s="31"/>
      <c r="S1017" s="31"/>
      <c r="T1017" s="31"/>
      <c r="U1017" s="31"/>
      <c r="V1017" s="31"/>
      <c r="W1017" s="31"/>
      <c r="X1017" s="31"/>
      <c r="Y1017" s="31"/>
      <c r="Z1017" s="31"/>
      <c r="AA1017" s="31"/>
      <c r="AB1017" s="31"/>
      <c r="AC1017" s="31"/>
      <c r="AD1017" s="31"/>
    </row>
    <row r="1018" spans="1:30">
      <c r="A1018" s="31"/>
      <c r="B1018" s="31"/>
      <c r="C1018" s="31"/>
      <c r="D1018" s="31"/>
      <c r="E1018" s="31"/>
      <c r="F1018" s="31"/>
      <c r="G1018" s="31"/>
      <c r="H1018" s="31"/>
      <c r="I1018" s="31"/>
      <c r="J1018" s="31"/>
      <c r="K1018" s="31"/>
      <c r="L1018" s="31"/>
      <c r="M1018" s="31"/>
      <c r="N1018" s="31"/>
      <c r="O1018" s="31"/>
      <c r="P1018" s="31"/>
      <c r="Q1018" s="31"/>
      <c r="R1018" s="31"/>
      <c r="S1018" s="31"/>
      <c r="T1018" s="31"/>
      <c r="U1018" s="31"/>
      <c r="V1018" s="31"/>
      <c r="W1018" s="31"/>
      <c r="X1018" s="31"/>
      <c r="Y1018" s="31"/>
      <c r="Z1018" s="31"/>
      <c r="AA1018" s="31"/>
      <c r="AB1018" s="31"/>
      <c r="AC1018" s="31"/>
      <c r="AD1018" s="31"/>
    </row>
    <row r="1019" spans="1:30">
      <c r="A1019" s="31"/>
      <c r="B1019" s="31"/>
      <c r="C1019" s="31"/>
      <c r="D1019" s="31"/>
      <c r="E1019" s="31"/>
      <c r="F1019" s="31"/>
      <c r="G1019" s="31"/>
      <c r="H1019" s="31"/>
      <c r="I1019" s="31"/>
      <c r="J1019" s="31"/>
      <c r="K1019" s="31"/>
      <c r="L1019" s="31"/>
      <c r="M1019" s="31"/>
      <c r="N1019" s="31"/>
      <c r="O1019" s="31"/>
      <c r="P1019" s="31"/>
      <c r="Q1019" s="31"/>
      <c r="R1019" s="31"/>
      <c r="S1019" s="31"/>
      <c r="T1019" s="31"/>
      <c r="U1019" s="31"/>
      <c r="V1019" s="31"/>
      <c r="W1019" s="31"/>
      <c r="X1019" s="31"/>
      <c r="Y1019" s="31"/>
      <c r="Z1019" s="31"/>
      <c r="AA1019" s="31"/>
      <c r="AB1019" s="31"/>
      <c r="AC1019" s="31"/>
      <c r="AD1019" s="31"/>
    </row>
    <row r="1020" spans="1:30">
      <c r="A1020" s="31"/>
      <c r="B1020" s="31"/>
      <c r="C1020" s="31"/>
      <c r="D1020" s="31"/>
      <c r="E1020" s="31"/>
      <c r="F1020" s="31"/>
      <c r="G1020" s="31"/>
      <c r="H1020" s="31"/>
      <c r="I1020" s="31"/>
      <c r="J1020" s="31"/>
      <c r="K1020" s="31"/>
      <c r="L1020" s="31"/>
      <c r="M1020" s="31"/>
      <c r="N1020" s="31"/>
      <c r="O1020" s="31"/>
      <c r="P1020" s="31"/>
      <c r="Q1020" s="31"/>
      <c r="R1020" s="31"/>
      <c r="S1020" s="31"/>
      <c r="T1020" s="31"/>
      <c r="U1020" s="31"/>
      <c r="V1020" s="31"/>
      <c r="W1020" s="31"/>
      <c r="X1020" s="31"/>
      <c r="Y1020" s="31"/>
      <c r="Z1020" s="31"/>
      <c r="AA1020" s="31"/>
      <c r="AB1020" s="31"/>
      <c r="AC1020" s="31"/>
      <c r="AD1020" s="31"/>
    </row>
    <row r="1021" spans="1:30">
      <c r="A1021" s="31"/>
      <c r="B1021" s="31"/>
      <c r="C1021" s="31"/>
      <c r="D1021" s="31"/>
      <c r="E1021" s="31"/>
      <c r="F1021" s="31"/>
      <c r="G1021" s="31"/>
      <c r="H1021" s="31"/>
      <c r="I1021" s="31"/>
      <c r="J1021" s="31"/>
      <c r="K1021" s="31"/>
      <c r="L1021" s="31"/>
      <c r="M1021" s="31"/>
      <c r="N1021" s="31"/>
      <c r="O1021" s="31"/>
      <c r="P1021" s="31"/>
      <c r="Q1021" s="31"/>
      <c r="R1021" s="31"/>
      <c r="S1021" s="31"/>
      <c r="T1021" s="31"/>
      <c r="U1021" s="31"/>
      <c r="V1021" s="31"/>
      <c r="W1021" s="31"/>
      <c r="X1021" s="31"/>
      <c r="Y1021" s="31"/>
      <c r="Z1021" s="31"/>
      <c r="AA1021" s="31"/>
      <c r="AB1021" s="31"/>
      <c r="AC1021" s="31"/>
      <c r="AD1021" s="31"/>
    </row>
    <row r="1022" spans="1:30">
      <c r="A1022" s="31"/>
      <c r="B1022" s="31"/>
      <c r="C1022" s="31"/>
      <c r="D1022" s="31"/>
      <c r="E1022" s="31"/>
      <c r="F1022" s="31"/>
      <c r="G1022" s="31"/>
      <c r="H1022" s="31"/>
      <c r="I1022" s="31"/>
      <c r="J1022" s="31"/>
      <c r="K1022" s="31"/>
      <c r="L1022" s="31"/>
      <c r="M1022" s="31"/>
      <c r="N1022" s="31"/>
      <c r="O1022" s="31"/>
      <c r="P1022" s="31"/>
      <c r="Q1022" s="31"/>
      <c r="R1022" s="31"/>
      <c r="S1022" s="31"/>
      <c r="T1022" s="31"/>
      <c r="U1022" s="31"/>
      <c r="V1022" s="31"/>
      <c r="W1022" s="31"/>
      <c r="X1022" s="31"/>
      <c r="Y1022" s="31"/>
      <c r="Z1022" s="31"/>
      <c r="AA1022" s="31"/>
      <c r="AB1022" s="31"/>
      <c r="AC1022" s="31"/>
      <c r="AD1022" s="31"/>
    </row>
    <row r="1023" spans="1:30">
      <c r="A1023" s="31"/>
      <c r="B1023" s="31"/>
      <c r="C1023" s="31"/>
      <c r="D1023" s="31"/>
      <c r="E1023" s="31"/>
      <c r="F1023" s="31"/>
      <c r="G1023" s="31"/>
      <c r="H1023" s="31"/>
      <c r="I1023" s="31"/>
      <c r="J1023" s="31"/>
      <c r="K1023" s="31"/>
      <c r="L1023" s="31"/>
      <c r="M1023" s="31"/>
      <c r="N1023" s="31"/>
      <c r="O1023" s="31"/>
      <c r="P1023" s="31"/>
      <c r="Q1023" s="31"/>
      <c r="R1023" s="31"/>
      <c r="S1023" s="31"/>
      <c r="T1023" s="31"/>
      <c r="U1023" s="31"/>
      <c r="V1023" s="31"/>
      <c r="W1023" s="31"/>
      <c r="X1023" s="31"/>
      <c r="Y1023" s="31"/>
      <c r="Z1023" s="31"/>
      <c r="AA1023" s="31"/>
      <c r="AB1023" s="31"/>
      <c r="AC1023" s="31"/>
      <c r="AD1023" s="31"/>
    </row>
    <row r="1024" spans="1:30">
      <c r="A1024" s="31"/>
      <c r="B1024" s="31"/>
      <c r="C1024" s="31"/>
      <c r="D1024" s="31"/>
      <c r="E1024" s="31"/>
      <c r="F1024" s="31"/>
      <c r="G1024" s="31"/>
      <c r="H1024" s="31"/>
      <c r="I1024" s="31"/>
      <c r="J1024" s="31"/>
      <c r="K1024" s="31"/>
      <c r="L1024" s="31"/>
      <c r="M1024" s="31"/>
      <c r="N1024" s="31"/>
      <c r="O1024" s="31"/>
      <c r="P1024" s="31"/>
      <c r="Q1024" s="31"/>
      <c r="R1024" s="31"/>
      <c r="S1024" s="31"/>
      <c r="T1024" s="31"/>
      <c r="U1024" s="31"/>
      <c r="V1024" s="31"/>
      <c r="W1024" s="31"/>
      <c r="X1024" s="31"/>
      <c r="Y1024" s="31"/>
      <c r="Z1024" s="31"/>
      <c r="AA1024" s="31"/>
      <c r="AB1024" s="31"/>
      <c r="AC1024" s="31"/>
      <c r="AD1024" s="31"/>
    </row>
    <row r="1025" spans="1:30">
      <c r="A1025" s="31"/>
      <c r="B1025" s="31"/>
      <c r="C1025" s="31"/>
      <c r="D1025" s="31"/>
      <c r="E1025" s="31"/>
      <c r="F1025" s="31"/>
      <c r="G1025" s="31"/>
      <c r="H1025" s="31"/>
      <c r="I1025" s="31"/>
      <c r="J1025" s="31"/>
      <c r="K1025" s="31"/>
      <c r="L1025" s="31"/>
      <c r="M1025" s="31"/>
      <c r="N1025" s="31"/>
      <c r="O1025" s="31"/>
      <c r="P1025" s="31"/>
      <c r="Q1025" s="31"/>
      <c r="R1025" s="31"/>
      <c r="S1025" s="31"/>
      <c r="T1025" s="31"/>
      <c r="U1025" s="31"/>
      <c r="V1025" s="31"/>
      <c r="W1025" s="31"/>
      <c r="X1025" s="31"/>
      <c r="Y1025" s="31"/>
      <c r="Z1025" s="31"/>
      <c r="AA1025" s="31"/>
      <c r="AB1025" s="31"/>
      <c r="AC1025" s="31"/>
      <c r="AD1025" s="31"/>
    </row>
    <row r="1026" spans="1:30">
      <c r="A1026" s="31"/>
      <c r="B1026" s="31"/>
      <c r="C1026" s="31"/>
      <c r="D1026" s="31"/>
      <c r="E1026" s="31"/>
      <c r="F1026" s="31"/>
      <c r="G1026" s="31"/>
      <c r="H1026" s="31"/>
      <c r="I1026" s="31"/>
      <c r="J1026" s="31"/>
      <c r="K1026" s="31"/>
      <c r="L1026" s="31"/>
      <c r="M1026" s="31"/>
      <c r="N1026" s="31"/>
      <c r="O1026" s="31"/>
      <c r="P1026" s="31"/>
      <c r="Q1026" s="31"/>
      <c r="R1026" s="31"/>
      <c r="S1026" s="31"/>
      <c r="T1026" s="31"/>
      <c r="U1026" s="31"/>
      <c r="V1026" s="31"/>
      <c r="W1026" s="31"/>
      <c r="X1026" s="31"/>
      <c r="Y1026" s="31"/>
      <c r="Z1026" s="31"/>
      <c r="AA1026" s="31"/>
      <c r="AB1026" s="31"/>
      <c r="AC1026" s="31"/>
      <c r="AD1026" s="31"/>
    </row>
    <row r="1027" spans="1:30">
      <c r="A1027" s="31"/>
      <c r="B1027" s="31"/>
      <c r="C1027" s="31"/>
      <c r="D1027" s="31"/>
      <c r="E1027" s="31"/>
      <c r="F1027" s="31"/>
      <c r="G1027" s="31"/>
      <c r="H1027" s="31"/>
      <c r="I1027" s="31"/>
      <c r="J1027" s="31"/>
      <c r="K1027" s="31"/>
      <c r="L1027" s="31"/>
      <c r="M1027" s="31"/>
      <c r="N1027" s="31"/>
      <c r="O1027" s="31"/>
      <c r="P1027" s="31"/>
      <c r="Q1027" s="31"/>
      <c r="R1027" s="31"/>
      <c r="S1027" s="31"/>
      <c r="T1027" s="31"/>
      <c r="U1027" s="31"/>
      <c r="V1027" s="31"/>
      <c r="W1027" s="31"/>
      <c r="X1027" s="31"/>
      <c r="Y1027" s="31"/>
      <c r="Z1027" s="31"/>
      <c r="AA1027" s="31"/>
      <c r="AB1027" s="31"/>
      <c r="AC1027" s="31"/>
      <c r="AD1027" s="31"/>
    </row>
    <row r="1028" spans="1:30">
      <c r="A1028" s="31"/>
      <c r="B1028" s="31"/>
      <c r="C1028" s="31"/>
      <c r="D1028" s="31"/>
      <c r="E1028" s="31"/>
      <c r="F1028" s="31"/>
      <c r="G1028" s="31"/>
      <c r="H1028" s="31"/>
      <c r="I1028" s="31"/>
      <c r="J1028" s="31"/>
      <c r="K1028" s="31"/>
      <c r="L1028" s="31"/>
      <c r="M1028" s="31"/>
      <c r="N1028" s="31"/>
      <c r="O1028" s="31"/>
      <c r="P1028" s="31"/>
      <c r="Q1028" s="31"/>
      <c r="R1028" s="31"/>
      <c r="S1028" s="31"/>
      <c r="T1028" s="31"/>
      <c r="U1028" s="31"/>
      <c r="V1028" s="31"/>
      <c r="W1028" s="31"/>
      <c r="X1028" s="31"/>
      <c r="Y1028" s="31"/>
      <c r="Z1028" s="31"/>
      <c r="AA1028" s="31"/>
      <c r="AB1028" s="31"/>
      <c r="AC1028" s="31"/>
      <c r="AD1028" s="31"/>
    </row>
    <row r="1029" spans="1:30">
      <c r="A1029" s="31"/>
      <c r="B1029" s="31"/>
      <c r="C1029" s="31"/>
      <c r="D1029" s="31"/>
      <c r="E1029" s="31"/>
      <c r="F1029" s="31"/>
      <c r="G1029" s="31"/>
      <c r="H1029" s="31"/>
      <c r="I1029" s="31"/>
      <c r="J1029" s="31"/>
      <c r="K1029" s="31"/>
      <c r="L1029" s="31"/>
      <c r="M1029" s="31"/>
      <c r="N1029" s="31"/>
      <c r="O1029" s="31"/>
      <c r="P1029" s="31"/>
      <c r="Q1029" s="31"/>
      <c r="R1029" s="31"/>
      <c r="S1029" s="31"/>
      <c r="T1029" s="31"/>
      <c r="U1029" s="31"/>
      <c r="V1029" s="31"/>
      <c r="W1029" s="31"/>
      <c r="X1029" s="31"/>
      <c r="Y1029" s="31"/>
      <c r="Z1029" s="31"/>
      <c r="AA1029" s="31"/>
      <c r="AB1029" s="31"/>
      <c r="AC1029" s="31"/>
      <c r="AD1029" s="31"/>
    </row>
    <row r="1030" spans="1:30">
      <c r="A1030" s="31"/>
      <c r="B1030" s="31"/>
      <c r="C1030" s="31"/>
      <c r="D1030" s="31"/>
      <c r="E1030" s="31"/>
      <c r="F1030" s="31"/>
      <c r="G1030" s="31"/>
      <c r="H1030" s="31"/>
      <c r="I1030" s="31"/>
      <c r="J1030" s="31"/>
      <c r="K1030" s="31"/>
      <c r="L1030" s="31"/>
      <c r="M1030" s="31"/>
      <c r="N1030" s="31"/>
      <c r="O1030" s="31"/>
      <c r="P1030" s="31"/>
      <c r="Q1030" s="31"/>
      <c r="R1030" s="31"/>
      <c r="S1030" s="31"/>
      <c r="T1030" s="31"/>
      <c r="U1030" s="31"/>
      <c r="V1030" s="31"/>
      <c r="W1030" s="31"/>
      <c r="X1030" s="31"/>
      <c r="Y1030" s="31"/>
      <c r="Z1030" s="31"/>
      <c r="AA1030" s="31"/>
      <c r="AB1030" s="31"/>
      <c r="AC1030" s="31"/>
      <c r="AD1030" s="31"/>
    </row>
  </sheetData>
  <mergeCells count="13">
    <mergeCell ref="E43:E44"/>
    <mergeCell ref="B1:E1"/>
    <mergeCell ref="B8:B15"/>
    <mergeCell ref="E12:E15"/>
    <mergeCell ref="B16:B39"/>
    <mergeCell ref="C16:C17"/>
    <mergeCell ref="E16:E39"/>
    <mergeCell ref="C18:C19"/>
    <mergeCell ref="C21:C27"/>
    <mergeCell ref="C31:C39"/>
    <mergeCell ref="B40:B47"/>
    <mergeCell ref="C40:C41"/>
    <mergeCell ref="C42:C44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D1005"/>
  <sheetViews>
    <sheetView topLeftCell="A4" workbookViewId="0">
      <selection activeCell="B37" sqref="B37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46.33203125" customWidth="1"/>
    <col min="5" max="5" width="25.33203125" customWidth="1"/>
    <col min="6" max="6" width="40.6640625" customWidth="1"/>
    <col min="7" max="7" width="17.218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13" width="22.109375" customWidth="1"/>
    <col min="14" max="30" width="8.6640625" customWidth="1"/>
  </cols>
  <sheetData>
    <row r="1" spans="1:30" ht="27.6">
      <c r="A1" s="7" t="s">
        <v>38</v>
      </c>
      <c r="B1" s="57" t="s">
        <v>580</v>
      </c>
      <c r="C1" s="58"/>
      <c r="D1" s="58"/>
      <c r="E1" s="59"/>
      <c r="F1" s="12"/>
      <c r="G1" s="20"/>
      <c r="H1" s="20"/>
      <c r="I1" s="12"/>
      <c r="J1" s="12"/>
      <c r="K1" s="12"/>
      <c r="L1" s="12"/>
      <c r="M1" s="46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15" t="s">
        <v>40</v>
      </c>
      <c r="B2" s="16" t="s">
        <v>41</v>
      </c>
      <c r="C2" s="17"/>
      <c r="D2" s="18"/>
      <c r="E2" s="19"/>
      <c r="F2" s="12"/>
      <c r="G2" s="20"/>
      <c r="H2" s="20"/>
      <c r="I2" s="12"/>
      <c r="J2" s="12"/>
      <c r="K2" s="12"/>
      <c r="L2" s="12"/>
      <c r="M2" s="46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20"/>
      <c r="H3" s="20"/>
      <c r="I3" s="12"/>
      <c r="J3" s="12"/>
      <c r="K3" s="12"/>
      <c r="L3" s="12"/>
      <c r="M3" s="4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20"/>
      <c r="H4" s="20"/>
      <c r="I4" s="12"/>
      <c r="J4" s="12"/>
      <c r="K4" s="12"/>
      <c r="L4" s="12"/>
      <c r="M4" s="46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COUNTIF(I6:I997,"Pass")</f>
        <v>16</v>
      </c>
      <c r="B5" s="26">
        <f>COUNTIF(I6:I997,"Fail")</f>
        <v>0</v>
      </c>
      <c r="C5" s="26">
        <f>E5-D5-A5-B5</f>
        <v>1</v>
      </c>
      <c r="D5" s="27">
        <f>COUNTIF(H$6:I$998,"N/A")</f>
        <v>0</v>
      </c>
      <c r="E5" s="28">
        <f>COUNTA(A6:A1001)</f>
        <v>17</v>
      </c>
      <c r="F5" s="12"/>
      <c r="G5" s="20"/>
      <c r="H5" s="20"/>
      <c r="I5" s="12"/>
      <c r="J5" s="12"/>
      <c r="K5" s="12"/>
      <c r="L5" s="12"/>
      <c r="M5" s="4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93" t="s">
        <v>53</v>
      </c>
      <c r="H6" s="9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45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42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TC-199</v>
      </c>
      <c r="B7" s="65" t="s">
        <v>56</v>
      </c>
      <c r="C7" s="65"/>
      <c r="D7" s="65" t="s">
        <v>581</v>
      </c>
      <c r="E7" s="65" t="s">
        <v>366</v>
      </c>
      <c r="F7" s="65" t="s">
        <v>582</v>
      </c>
      <c r="G7" s="65"/>
      <c r="H7" s="65" t="s">
        <v>583</v>
      </c>
      <c r="I7" s="66" t="s">
        <v>43</v>
      </c>
      <c r="J7" s="64" t="s">
        <v>61</v>
      </c>
      <c r="K7" s="64" t="s">
        <v>14</v>
      </c>
      <c r="L7" s="64" t="s">
        <v>15</v>
      </c>
      <c r="M7" s="45" t="s">
        <v>349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42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TC-200</v>
      </c>
      <c r="B8" s="67" t="s">
        <v>62</v>
      </c>
      <c r="C8" s="65"/>
      <c r="D8" s="104" t="s">
        <v>63</v>
      </c>
      <c r="E8" s="104"/>
      <c r="F8" s="104" t="s">
        <v>64</v>
      </c>
      <c r="G8" s="104"/>
      <c r="H8" s="104" t="s">
        <v>369</v>
      </c>
      <c r="I8" s="66" t="s">
        <v>43</v>
      </c>
      <c r="J8" s="89" t="s">
        <v>61</v>
      </c>
      <c r="K8" s="89" t="s">
        <v>14</v>
      </c>
      <c r="L8" s="89" t="s">
        <v>15</v>
      </c>
      <c r="M8" s="45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TC-201</v>
      </c>
      <c r="B9" s="69"/>
      <c r="C9" s="65"/>
      <c r="D9" s="104" t="s">
        <v>66</v>
      </c>
      <c r="E9" s="104"/>
      <c r="F9" s="104" t="s">
        <v>370</v>
      </c>
      <c r="G9" s="104"/>
      <c r="H9" s="104" t="s">
        <v>68</v>
      </c>
      <c r="I9" s="66" t="s">
        <v>43</v>
      </c>
      <c r="J9" s="64" t="s">
        <v>61</v>
      </c>
      <c r="K9" s="64" t="s">
        <v>14</v>
      </c>
      <c r="L9" s="64" t="s">
        <v>15</v>
      </c>
      <c r="M9" s="45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TC-202</v>
      </c>
      <c r="B10" s="69"/>
      <c r="C10" s="65"/>
      <c r="D10" s="104" t="s">
        <v>371</v>
      </c>
      <c r="E10" s="104"/>
      <c r="F10" s="104" t="s">
        <v>370</v>
      </c>
      <c r="G10" s="104"/>
      <c r="H10" s="104" t="s">
        <v>372</v>
      </c>
      <c r="I10" s="66" t="s">
        <v>43</v>
      </c>
      <c r="J10" s="64" t="s">
        <v>61</v>
      </c>
      <c r="K10" s="64" t="s">
        <v>21</v>
      </c>
      <c r="L10" s="64" t="s">
        <v>15</v>
      </c>
      <c r="M10" s="45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TC-203</v>
      </c>
      <c r="B11" s="69"/>
      <c r="C11" s="65"/>
      <c r="D11" s="104" t="s">
        <v>373</v>
      </c>
      <c r="E11" s="104"/>
      <c r="F11" s="104" t="s">
        <v>73</v>
      </c>
      <c r="G11" s="104"/>
      <c r="H11" s="104" t="s">
        <v>74</v>
      </c>
      <c r="I11" s="66" t="s">
        <v>43</v>
      </c>
      <c r="J11" s="64" t="s">
        <v>61</v>
      </c>
      <c r="K11" s="64" t="s">
        <v>21</v>
      </c>
      <c r="L11" s="64" t="s">
        <v>15</v>
      </c>
      <c r="M11" s="45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TC-204</v>
      </c>
      <c r="B12" s="69"/>
      <c r="C12" s="65"/>
      <c r="D12" s="65" t="s">
        <v>584</v>
      </c>
      <c r="E12" s="67" t="s">
        <v>585</v>
      </c>
      <c r="F12" s="65" t="s">
        <v>305</v>
      </c>
      <c r="G12" s="65"/>
      <c r="H12" s="65" t="s">
        <v>586</v>
      </c>
      <c r="I12" s="66" t="s">
        <v>43</v>
      </c>
      <c r="J12" s="64" t="s">
        <v>61</v>
      </c>
      <c r="K12" s="64" t="s">
        <v>14</v>
      </c>
      <c r="L12" s="64" t="s">
        <v>15</v>
      </c>
      <c r="M12" s="45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42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TC-205</v>
      </c>
      <c r="B13" s="70"/>
      <c r="C13" s="65"/>
      <c r="D13" s="65" t="s">
        <v>587</v>
      </c>
      <c r="E13" s="70"/>
      <c r="F13" s="65" t="s">
        <v>305</v>
      </c>
      <c r="G13" s="65"/>
      <c r="H13" s="65" t="s">
        <v>588</v>
      </c>
      <c r="I13" s="66" t="s">
        <v>43</v>
      </c>
      <c r="J13" s="64" t="s">
        <v>61</v>
      </c>
      <c r="K13" s="64" t="s">
        <v>21</v>
      </c>
      <c r="L13" s="64" t="s">
        <v>15</v>
      </c>
      <c r="M13" s="45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105">
      <c r="A1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TC-206</v>
      </c>
      <c r="B14" s="65" t="s">
        <v>75</v>
      </c>
      <c r="C14" s="65" t="s">
        <v>589</v>
      </c>
      <c r="D14" s="65" t="s">
        <v>590</v>
      </c>
      <c r="E14" s="65" t="s">
        <v>585</v>
      </c>
      <c r="F14" s="65" t="s">
        <v>591</v>
      </c>
      <c r="G14" s="65"/>
      <c r="H14" s="65" t="s">
        <v>592</v>
      </c>
      <c r="I14" s="66" t="s">
        <v>43</v>
      </c>
      <c r="J14" s="89" t="s">
        <v>61</v>
      </c>
      <c r="K14" s="89" t="s">
        <v>14</v>
      </c>
      <c r="L14" s="89" t="s">
        <v>15</v>
      </c>
      <c r="M14" s="45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63">
      <c r="A1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TC-207</v>
      </c>
      <c r="B15" s="67" t="s">
        <v>118</v>
      </c>
      <c r="C15" s="67" t="s">
        <v>593</v>
      </c>
      <c r="D15" s="65" t="s">
        <v>388</v>
      </c>
      <c r="E15" s="67" t="s">
        <v>585</v>
      </c>
      <c r="F15" s="65" t="s">
        <v>569</v>
      </c>
      <c r="G15" s="65"/>
      <c r="H15" s="65" t="s">
        <v>390</v>
      </c>
      <c r="I15" s="66" t="s">
        <v>43</v>
      </c>
      <c r="J15" s="89" t="s">
        <v>61</v>
      </c>
      <c r="K15" s="89" t="s">
        <v>14</v>
      </c>
      <c r="L15" s="89" t="s">
        <v>15</v>
      </c>
      <c r="M15" s="45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84">
      <c r="A1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TC-208</v>
      </c>
      <c r="B16" s="69"/>
      <c r="C16" s="70"/>
      <c r="D16" s="65" t="s">
        <v>594</v>
      </c>
      <c r="E16" s="70"/>
      <c r="F16" s="65" t="s">
        <v>392</v>
      </c>
      <c r="G16" s="65"/>
      <c r="H16" s="65" t="s">
        <v>595</v>
      </c>
      <c r="I16" s="66" t="s">
        <v>43</v>
      </c>
      <c r="J16" s="89" t="s">
        <v>61</v>
      </c>
      <c r="K16" s="89" t="s">
        <v>14</v>
      </c>
      <c r="L16" s="89" t="s">
        <v>15</v>
      </c>
      <c r="M16" s="45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42">
      <c r="A1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TC-209</v>
      </c>
      <c r="B17" s="69"/>
      <c r="C17" s="67" t="s">
        <v>393</v>
      </c>
      <c r="D17" s="65" t="s">
        <v>394</v>
      </c>
      <c r="E17" s="65" t="s">
        <v>596</v>
      </c>
      <c r="F17" s="65" t="s">
        <v>396</v>
      </c>
      <c r="G17" s="65"/>
      <c r="H17" s="65" t="s">
        <v>574</v>
      </c>
      <c r="I17" s="66" t="s">
        <v>43</v>
      </c>
      <c r="J17" s="89" t="s">
        <v>61</v>
      </c>
      <c r="K17" s="89" t="s">
        <v>21</v>
      </c>
      <c r="L17" s="89" t="s">
        <v>15</v>
      </c>
      <c r="M17" s="45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84">
      <c r="A1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TC-210</v>
      </c>
      <c r="B18" s="69"/>
      <c r="C18" s="69"/>
      <c r="D18" s="105" t="s">
        <v>597</v>
      </c>
      <c r="E18" s="106" t="s">
        <v>576</v>
      </c>
      <c r="F18" s="105" t="s">
        <v>577</v>
      </c>
      <c r="G18" s="107"/>
      <c r="H18" s="105" t="s">
        <v>578</v>
      </c>
      <c r="I18" s="66" t="s">
        <v>43</v>
      </c>
      <c r="J18" s="89" t="s">
        <v>61</v>
      </c>
      <c r="K18" s="89" t="s">
        <v>14</v>
      </c>
      <c r="L18" s="89" t="s">
        <v>15</v>
      </c>
      <c r="M18" s="45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84">
      <c r="A1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TC-211</v>
      </c>
      <c r="B19" s="69"/>
      <c r="C19" s="70"/>
      <c r="D19" s="65" t="s">
        <v>398</v>
      </c>
      <c r="E19" s="108"/>
      <c r="F19" s="65" t="s">
        <v>400</v>
      </c>
      <c r="G19" s="65"/>
      <c r="H19" s="65" t="s">
        <v>598</v>
      </c>
      <c r="I19" s="66" t="s">
        <v>43</v>
      </c>
      <c r="J19" s="89" t="s">
        <v>61</v>
      </c>
      <c r="K19" s="89" t="s">
        <v>402</v>
      </c>
      <c r="L19" s="89" t="s">
        <v>15</v>
      </c>
      <c r="M19" s="45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63">
      <c r="A2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TC-212</v>
      </c>
      <c r="B20" s="69"/>
      <c r="C20" s="65" t="s">
        <v>406</v>
      </c>
      <c r="D20" s="65" t="s">
        <v>407</v>
      </c>
      <c r="E20" s="65" t="s">
        <v>596</v>
      </c>
      <c r="F20" s="65" t="s">
        <v>409</v>
      </c>
      <c r="G20" s="65"/>
      <c r="H20" s="65" t="s">
        <v>473</v>
      </c>
      <c r="I20" s="66" t="s">
        <v>43</v>
      </c>
      <c r="J20" s="89" t="s">
        <v>61</v>
      </c>
      <c r="K20" s="89" t="s">
        <v>14</v>
      </c>
      <c r="L20" s="89" t="s">
        <v>15</v>
      </c>
      <c r="M20" s="45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42">
      <c r="A2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TC-213</v>
      </c>
      <c r="B21" s="69"/>
      <c r="C21" s="65" t="s">
        <v>411</v>
      </c>
      <c r="D21" s="65" t="s">
        <v>412</v>
      </c>
      <c r="E21" s="65"/>
      <c r="F21" s="65" t="s">
        <v>413</v>
      </c>
      <c r="G21" s="65"/>
      <c r="H21" s="65" t="s">
        <v>599</v>
      </c>
      <c r="I21" s="66" t="s">
        <v>43</v>
      </c>
      <c r="J21" s="89" t="s">
        <v>61</v>
      </c>
      <c r="K21" s="89" t="s">
        <v>14</v>
      </c>
      <c r="L21" s="89" t="s">
        <v>15</v>
      </c>
      <c r="M21" s="45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42">
      <c r="A2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tàu'!A:A,"TC-*"),"000")</f>
        <v>TC-214</v>
      </c>
      <c r="B22" s="70"/>
      <c r="C22" s="65" t="s">
        <v>7</v>
      </c>
      <c r="D22" s="65" t="s">
        <v>416</v>
      </c>
      <c r="E22" s="65" t="s">
        <v>596</v>
      </c>
      <c r="F22" s="65" t="s">
        <v>417</v>
      </c>
      <c r="G22" s="65"/>
      <c r="H22" s="65" t="s">
        <v>418</v>
      </c>
      <c r="I22" s="66" t="s">
        <v>43</v>
      </c>
      <c r="J22" s="89" t="s">
        <v>61</v>
      </c>
      <c r="K22" s="89" t="s">
        <v>21</v>
      </c>
      <c r="L22" s="89" t="s">
        <v>15</v>
      </c>
      <c r="M22" s="45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15.6">
      <c r="A23" s="31"/>
      <c r="B23" s="31"/>
      <c r="C23" s="31"/>
      <c r="D23" s="31"/>
      <c r="E23" s="42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  <row r="999" spans="1:30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  <c r="AA999" s="31"/>
      <c r="AB999" s="31"/>
      <c r="AC999" s="31"/>
      <c r="AD999" s="31"/>
    </row>
    <row r="1000" spans="1:3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  <c r="AA1000" s="31"/>
      <c r="AB1000" s="31"/>
      <c r="AC1000" s="31"/>
      <c r="AD1000" s="31"/>
    </row>
    <row r="1001" spans="1:30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  <c r="AA1001" s="31"/>
      <c r="AB1001" s="31"/>
      <c r="AC1001" s="31"/>
      <c r="AD1001" s="31"/>
    </row>
    <row r="1002" spans="1:30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  <c r="AA1002" s="31"/>
      <c r="AB1002" s="31"/>
      <c r="AC1002" s="31"/>
      <c r="AD1002" s="31"/>
    </row>
    <row r="1003" spans="1:30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  <c r="AA1003" s="31"/>
      <c r="AB1003" s="31"/>
      <c r="AC1003" s="31"/>
      <c r="AD1003" s="31"/>
    </row>
    <row r="1004" spans="1:30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  <c r="AA1004" s="31"/>
      <c r="AB1004" s="31"/>
      <c r="AC1004" s="31"/>
      <c r="AD1004" s="31"/>
    </row>
    <row r="1005" spans="1:30">
      <c r="A1005" s="31"/>
      <c r="B1005" s="31"/>
      <c r="C1005" s="31"/>
      <c r="D1005" s="31"/>
      <c r="E1005" s="31"/>
      <c r="F1005" s="31"/>
      <c r="G1005" s="31"/>
      <c r="H1005" s="31"/>
      <c r="I1005" s="31"/>
      <c r="J1005" s="31"/>
      <c r="K1005" s="31"/>
      <c r="L1005" s="31"/>
      <c r="M1005" s="31"/>
      <c r="N1005" s="31"/>
      <c r="O1005" s="31"/>
      <c r="P1005" s="31"/>
      <c r="Q1005" s="31"/>
      <c r="R1005" s="31"/>
      <c r="S1005" s="31"/>
      <c r="T1005" s="31"/>
      <c r="U1005" s="31"/>
      <c r="V1005" s="31"/>
      <c r="W1005" s="31"/>
      <c r="X1005" s="31"/>
      <c r="Y1005" s="31"/>
      <c r="Z1005" s="31"/>
      <c r="AA1005" s="31"/>
      <c r="AB1005" s="31"/>
      <c r="AC1005" s="31"/>
      <c r="AD1005" s="31"/>
    </row>
  </sheetData>
  <mergeCells count="8">
    <mergeCell ref="B1:E1"/>
    <mergeCell ref="B8:B13"/>
    <mergeCell ref="E12:E13"/>
    <mergeCell ref="B15:B22"/>
    <mergeCell ref="C15:C16"/>
    <mergeCell ref="E15:E16"/>
    <mergeCell ref="C17:C19"/>
    <mergeCell ref="E18:E19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D998"/>
  <sheetViews>
    <sheetView topLeftCell="A16" workbookViewId="0">
      <selection activeCell="C9" sqref="C9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40.6640625" customWidth="1"/>
    <col min="7" max="7" width="9.88671875" bestFit="1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13" width="22.109375" customWidth="1"/>
    <col min="14" max="30" width="8.6640625" customWidth="1"/>
  </cols>
  <sheetData>
    <row r="1" spans="1:30" ht="27.6">
      <c r="A1" s="7" t="s">
        <v>38</v>
      </c>
      <c r="B1" s="57" t="s">
        <v>600</v>
      </c>
      <c r="C1" s="58"/>
      <c r="D1" s="58"/>
      <c r="E1" s="59"/>
      <c r="F1" s="12"/>
      <c r="G1" s="20"/>
      <c r="H1" s="20"/>
      <c r="I1" s="12"/>
      <c r="J1" s="12"/>
      <c r="K1" s="12"/>
      <c r="L1" s="12"/>
      <c r="M1" s="46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15" t="s">
        <v>40</v>
      </c>
      <c r="B2" s="16" t="s">
        <v>41</v>
      </c>
      <c r="C2" s="17"/>
      <c r="D2" s="18"/>
      <c r="E2" s="19"/>
      <c r="F2" s="12"/>
      <c r="G2" s="20"/>
      <c r="H2" s="20"/>
      <c r="I2" s="12"/>
      <c r="J2" s="12"/>
      <c r="K2" s="12"/>
      <c r="L2" s="12"/>
      <c r="M2" s="46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20"/>
      <c r="H3" s="20"/>
      <c r="I3" s="12"/>
      <c r="J3" s="12"/>
      <c r="K3" s="12"/>
      <c r="L3" s="12"/>
      <c r="M3" s="4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20"/>
      <c r="H4" s="20"/>
      <c r="I4" s="12"/>
      <c r="J4" s="12"/>
      <c r="K4" s="12"/>
      <c r="L4" s="12"/>
      <c r="M4" s="46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COUNTIF(I6:I990,"Pass")</f>
        <v>10</v>
      </c>
      <c r="B5" s="26">
        <f>COUNTIF(I6:I990,"Fail")</f>
        <v>0</v>
      </c>
      <c r="C5" s="26">
        <f>E5-D5-A5-B5</f>
        <v>0</v>
      </c>
      <c r="D5" s="27">
        <f>COUNTIF(H$6:I$991,"N/A")</f>
        <v>0</v>
      </c>
      <c r="E5" s="28">
        <f>COUNTA(A6:A994)</f>
        <v>10</v>
      </c>
      <c r="F5" s="12"/>
      <c r="G5" s="20"/>
      <c r="H5" s="20"/>
      <c r="I5" s="12"/>
      <c r="J5" s="12"/>
      <c r="K5" s="12"/>
      <c r="L5" s="12"/>
      <c r="M5" s="4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93" t="s">
        <v>53</v>
      </c>
      <c r="H6" s="9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45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63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tàu'!A:A,"TC-*"),"000")</f>
        <v>TC-215</v>
      </c>
      <c r="B7" s="65" t="s">
        <v>56</v>
      </c>
      <c r="C7" s="65"/>
      <c r="D7" s="65" t="s">
        <v>601</v>
      </c>
      <c r="E7" s="67" t="s">
        <v>366</v>
      </c>
      <c r="F7" s="65" t="s">
        <v>602</v>
      </c>
      <c r="G7" s="65"/>
      <c r="H7" s="65" t="s">
        <v>603</v>
      </c>
      <c r="I7" s="66" t="s">
        <v>43</v>
      </c>
      <c r="J7" s="64" t="s">
        <v>61</v>
      </c>
      <c r="K7" s="64" t="s">
        <v>14</v>
      </c>
      <c r="L7" s="64" t="s">
        <v>15</v>
      </c>
      <c r="M7" s="45" t="s">
        <v>349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42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tàu'!A:A,"TC-*"),"000")</f>
        <v>TC-216</v>
      </c>
      <c r="B8" s="67" t="s">
        <v>62</v>
      </c>
      <c r="C8" s="65"/>
      <c r="D8" s="104" t="s">
        <v>63</v>
      </c>
      <c r="E8" s="69"/>
      <c r="F8" s="104" t="s">
        <v>64</v>
      </c>
      <c r="G8" s="104"/>
      <c r="H8" s="104" t="s">
        <v>369</v>
      </c>
      <c r="I8" s="66" t="s">
        <v>43</v>
      </c>
      <c r="J8" s="89" t="s">
        <v>61</v>
      </c>
      <c r="K8" s="89" t="s">
        <v>14</v>
      </c>
      <c r="L8" s="89" t="s">
        <v>15</v>
      </c>
      <c r="M8" s="45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tàu'!A:A,"TC-*"),"000")</f>
        <v>TC-217</v>
      </c>
      <c r="B9" s="69"/>
      <c r="C9" s="65"/>
      <c r="D9" s="104" t="s">
        <v>66</v>
      </c>
      <c r="E9" s="69"/>
      <c r="F9" s="104" t="s">
        <v>370</v>
      </c>
      <c r="G9" s="104"/>
      <c r="H9" s="104" t="s">
        <v>68</v>
      </c>
      <c r="I9" s="66" t="s">
        <v>43</v>
      </c>
      <c r="J9" s="64" t="s">
        <v>61</v>
      </c>
      <c r="K9" s="64" t="s">
        <v>14</v>
      </c>
      <c r="L9" s="64" t="s">
        <v>15</v>
      </c>
      <c r="M9" s="45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tàu'!A:A,"TC-*"),"000")</f>
        <v>TC-218</v>
      </c>
      <c r="B10" s="69"/>
      <c r="C10" s="65"/>
      <c r="D10" s="104" t="s">
        <v>371</v>
      </c>
      <c r="E10" s="69"/>
      <c r="F10" s="104" t="s">
        <v>370</v>
      </c>
      <c r="G10" s="104"/>
      <c r="H10" s="104" t="s">
        <v>372</v>
      </c>
      <c r="I10" s="66" t="s">
        <v>43</v>
      </c>
      <c r="J10" s="64" t="s">
        <v>61</v>
      </c>
      <c r="K10" s="64" t="s">
        <v>21</v>
      </c>
      <c r="L10" s="64" t="s">
        <v>15</v>
      </c>
      <c r="M10" s="45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tàu'!A:A,"TC-*"),"000")</f>
        <v>TC-219</v>
      </c>
      <c r="B11" s="69"/>
      <c r="C11" s="65"/>
      <c r="D11" s="104" t="s">
        <v>373</v>
      </c>
      <c r="E11" s="69"/>
      <c r="F11" s="104" t="s">
        <v>73</v>
      </c>
      <c r="G11" s="104"/>
      <c r="H11" s="104" t="s">
        <v>74</v>
      </c>
      <c r="I11" s="66" t="s">
        <v>43</v>
      </c>
      <c r="J11" s="64" t="s">
        <v>61</v>
      </c>
      <c r="K11" s="64" t="s">
        <v>21</v>
      </c>
      <c r="L11" s="64" t="s">
        <v>15</v>
      </c>
      <c r="M11" s="45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tàu'!A:A,"TC-*"),"000")</f>
        <v>TC-220</v>
      </c>
      <c r="B12" s="70"/>
      <c r="C12" s="65"/>
      <c r="D12" s="65" t="s">
        <v>328</v>
      </c>
      <c r="E12" s="70"/>
      <c r="F12" s="65" t="s">
        <v>604</v>
      </c>
      <c r="G12" s="65"/>
      <c r="H12" s="65" t="s">
        <v>605</v>
      </c>
      <c r="I12" s="66" t="s">
        <v>43</v>
      </c>
      <c r="J12" s="64" t="s">
        <v>61</v>
      </c>
      <c r="K12" s="64" t="s">
        <v>14</v>
      </c>
      <c r="L12" s="64" t="s">
        <v>15</v>
      </c>
      <c r="M12" s="45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42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tàu'!A:A,"TC-*"),"000")</f>
        <v>TC-221</v>
      </c>
      <c r="B13" s="67"/>
      <c r="C13" s="65" t="s">
        <v>606</v>
      </c>
      <c r="D13" s="65" t="s">
        <v>607</v>
      </c>
      <c r="E13" s="67" t="s">
        <v>608</v>
      </c>
      <c r="F13" s="65" t="s">
        <v>609</v>
      </c>
      <c r="G13" s="65"/>
      <c r="H13" s="65" t="s">
        <v>610</v>
      </c>
      <c r="I13" s="66" t="s">
        <v>43</v>
      </c>
      <c r="J13" s="89" t="s">
        <v>61</v>
      </c>
      <c r="K13" s="89" t="s">
        <v>21</v>
      </c>
      <c r="L13" s="89" t="s">
        <v>15</v>
      </c>
      <c r="M13" s="45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63">
      <c r="A1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tàu'!A:A,"TC-*"),"000")</f>
        <v>TC-222</v>
      </c>
      <c r="B14" s="69"/>
      <c r="C14" s="65" t="s">
        <v>611</v>
      </c>
      <c r="D14" s="65" t="s">
        <v>612</v>
      </c>
      <c r="E14" s="69"/>
      <c r="F14" s="65" t="s">
        <v>613</v>
      </c>
      <c r="G14" s="65"/>
      <c r="H14" s="65" t="s">
        <v>614</v>
      </c>
      <c r="I14" s="66" t="s">
        <v>43</v>
      </c>
      <c r="J14" s="89" t="s">
        <v>61</v>
      </c>
      <c r="K14" s="89" t="s">
        <v>14</v>
      </c>
      <c r="L14" s="89" t="s">
        <v>15</v>
      </c>
      <c r="M14" s="45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42">
      <c r="A1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tàu'!A:A,"TC-*"),"000")</f>
        <v>TC-223</v>
      </c>
      <c r="B15" s="70"/>
      <c r="C15" s="65" t="s">
        <v>415</v>
      </c>
      <c r="D15" s="65" t="s">
        <v>416</v>
      </c>
      <c r="E15" s="70"/>
      <c r="F15" s="65" t="s">
        <v>417</v>
      </c>
      <c r="G15" s="65"/>
      <c r="H15" s="65" t="s">
        <v>418</v>
      </c>
      <c r="I15" s="66" t="s">
        <v>43</v>
      </c>
      <c r="J15" s="89" t="s">
        <v>61</v>
      </c>
      <c r="K15" s="89" t="s">
        <v>21</v>
      </c>
      <c r="L15" s="89" t="s">
        <v>15</v>
      </c>
      <c r="M15" s="45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15.6">
      <c r="A16" s="31"/>
      <c r="B16" s="31"/>
      <c r="C16" s="31"/>
      <c r="D16" s="31"/>
      <c r="E16" s="42"/>
      <c r="F16" s="31"/>
      <c r="G16" s="31"/>
      <c r="H16" s="31"/>
      <c r="I16" s="34" t="s">
        <v>43</v>
      </c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>
      <c r="A17" s="31"/>
      <c r="B17" s="31"/>
      <c r="C17" s="31"/>
      <c r="D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  <row r="989" spans="1:30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  <c r="AA989" s="31"/>
      <c r="AB989" s="31"/>
      <c r="AC989" s="31"/>
      <c r="AD989" s="31"/>
    </row>
    <row r="990" spans="1:3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  <c r="AA990" s="31"/>
      <c r="AB990" s="31"/>
      <c r="AC990" s="31"/>
      <c r="AD990" s="31"/>
    </row>
    <row r="991" spans="1:30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  <c r="AA991" s="31"/>
      <c r="AB991" s="31"/>
      <c r="AC991" s="31"/>
      <c r="AD991" s="31"/>
    </row>
    <row r="992" spans="1:30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  <c r="AA992" s="31"/>
      <c r="AB992" s="31"/>
      <c r="AC992" s="31"/>
      <c r="AD992" s="31"/>
    </row>
    <row r="993" spans="1:30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  <c r="AA993" s="31"/>
      <c r="AB993" s="31"/>
      <c r="AC993" s="31"/>
      <c r="AD993" s="31"/>
    </row>
    <row r="994" spans="1:30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  <c r="AA994" s="31"/>
      <c r="AB994" s="31"/>
      <c r="AC994" s="31"/>
      <c r="AD994" s="31"/>
    </row>
    <row r="995" spans="1:30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  <c r="AA995" s="31"/>
      <c r="AB995" s="31"/>
      <c r="AC995" s="31"/>
      <c r="AD995" s="31"/>
    </row>
    <row r="996" spans="1:30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  <c r="AA996" s="31"/>
      <c r="AB996" s="31"/>
      <c r="AC996" s="31"/>
      <c r="AD996" s="31"/>
    </row>
    <row r="997" spans="1:30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  <c r="AA997" s="31"/>
      <c r="AB997" s="31"/>
      <c r="AC997" s="31"/>
      <c r="AD997" s="31"/>
    </row>
    <row r="998" spans="1:30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  <c r="AA998" s="31"/>
      <c r="AB998" s="31"/>
      <c r="AC998" s="31"/>
      <c r="AD998" s="31"/>
    </row>
  </sheetData>
  <mergeCells count="5">
    <mergeCell ref="B1:E1"/>
    <mergeCell ref="E7:E12"/>
    <mergeCell ref="B8:B12"/>
    <mergeCell ref="B13:B15"/>
    <mergeCell ref="E13:E15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D988"/>
  <sheetViews>
    <sheetView tabSelected="1" workbookViewId="0">
      <selection activeCell="D9" sqref="D9"/>
    </sheetView>
  </sheetViews>
  <sheetFormatPr defaultColWidth="14.44140625" defaultRowHeight="14.4"/>
  <cols>
    <col min="1" max="1" width="11" customWidth="1"/>
    <col min="2" max="2" width="18.88671875" customWidth="1"/>
    <col min="3" max="3" width="19.5546875" customWidth="1"/>
    <col min="4" max="4" width="37" customWidth="1"/>
    <col min="5" max="5" width="25.33203125" customWidth="1"/>
    <col min="6" max="6" width="40.6640625" customWidth="1"/>
    <col min="7" max="7" width="23.77734375" customWidth="1"/>
    <col min="8" max="8" width="30.109375" customWidth="1"/>
    <col min="9" max="9" width="17.5546875" customWidth="1"/>
    <col min="10" max="10" width="21" customWidth="1"/>
    <col min="11" max="11" width="13.109375" customWidth="1"/>
    <col min="12" max="12" width="11.44140625" customWidth="1"/>
    <col min="13" max="13" width="22.109375" customWidth="1"/>
    <col min="14" max="30" width="8.6640625" customWidth="1"/>
  </cols>
  <sheetData>
    <row r="1" spans="1:30" ht="27.6">
      <c r="A1" s="7" t="s">
        <v>38</v>
      </c>
      <c r="B1" s="57" t="s">
        <v>615</v>
      </c>
      <c r="C1" s="58"/>
      <c r="D1" s="58"/>
      <c r="E1" s="59"/>
      <c r="F1" s="12"/>
      <c r="G1" s="20"/>
      <c r="H1" s="20"/>
      <c r="I1" s="12"/>
      <c r="J1" s="12"/>
      <c r="K1" s="12"/>
      <c r="L1" s="12"/>
      <c r="M1" s="46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ht="69">
      <c r="A2" s="15" t="s">
        <v>40</v>
      </c>
      <c r="B2" s="16" t="s">
        <v>41</v>
      </c>
      <c r="C2" s="17"/>
      <c r="D2" s="18"/>
      <c r="E2" s="19"/>
      <c r="F2" s="12"/>
      <c r="G2" s="20"/>
      <c r="H2" s="20"/>
      <c r="I2" s="12"/>
      <c r="J2" s="12"/>
      <c r="K2" s="12"/>
      <c r="L2" s="12"/>
      <c r="M2" s="46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ht="15.6">
      <c r="A3" s="7" t="s">
        <v>5</v>
      </c>
      <c r="B3" s="21"/>
      <c r="C3" s="18"/>
      <c r="D3" s="18"/>
      <c r="E3" s="19"/>
      <c r="F3" s="12"/>
      <c r="G3" s="20"/>
      <c r="H3" s="20"/>
      <c r="I3" s="12"/>
      <c r="J3" s="12"/>
      <c r="K3" s="12"/>
      <c r="L3" s="12"/>
      <c r="M3" s="46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ht="15.6">
      <c r="A4" s="22" t="s">
        <v>43</v>
      </c>
      <c r="B4" s="23" t="s">
        <v>44</v>
      </c>
      <c r="C4" s="23" t="s">
        <v>45</v>
      </c>
      <c r="D4" s="23" t="s">
        <v>46</v>
      </c>
      <c r="E4" s="24" t="s">
        <v>47</v>
      </c>
      <c r="F4" s="12"/>
      <c r="G4" s="20"/>
      <c r="H4" s="20"/>
      <c r="I4" s="12"/>
      <c r="J4" s="12"/>
      <c r="K4" s="12"/>
      <c r="L4" s="12"/>
      <c r="M4" s="46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ht="15.6">
      <c r="A5" s="25">
        <f>COUNTIF(I6:I980,"Pass")</f>
        <v>24</v>
      </c>
      <c r="B5" s="26">
        <f>COUNTIF(I6:I980,"Fail")</f>
        <v>0</v>
      </c>
      <c r="C5" s="26">
        <f>E5-D5-A5-B5</f>
        <v>1</v>
      </c>
      <c r="D5" s="27">
        <f>COUNTIF(H$6:I$981,"N/A")</f>
        <v>0</v>
      </c>
      <c r="E5" s="28">
        <f>COUNTA(A6:A984)</f>
        <v>25</v>
      </c>
      <c r="F5" s="12"/>
      <c r="G5" s="20"/>
      <c r="H5" s="20"/>
      <c r="I5" s="12"/>
      <c r="J5" s="12"/>
      <c r="K5" s="12"/>
      <c r="L5" s="12"/>
      <c r="M5" s="46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ht="61.2">
      <c r="A6" s="63" t="s">
        <v>0</v>
      </c>
      <c r="B6" s="63" t="s">
        <v>48</v>
      </c>
      <c r="C6" s="63" t="s">
        <v>49</v>
      </c>
      <c r="D6" s="63" t="s">
        <v>50</v>
      </c>
      <c r="E6" s="63" t="s">
        <v>51</v>
      </c>
      <c r="F6" s="63" t="s">
        <v>52</v>
      </c>
      <c r="G6" s="93" t="s">
        <v>53</v>
      </c>
      <c r="H6" s="93" t="s">
        <v>54</v>
      </c>
      <c r="I6" s="63" t="s">
        <v>55</v>
      </c>
      <c r="J6" s="63" t="s">
        <v>5</v>
      </c>
      <c r="K6" s="63" t="s">
        <v>6</v>
      </c>
      <c r="L6" s="63" t="s">
        <v>7</v>
      </c>
      <c r="M6" s="45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</row>
    <row r="7" spans="1:30" ht="42">
      <c r="A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TC-224</v>
      </c>
      <c r="B7" s="65" t="s">
        <v>56</v>
      </c>
      <c r="C7" s="65"/>
      <c r="D7" s="65" t="s">
        <v>616</v>
      </c>
      <c r="E7" s="65" t="s">
        <v>366</v>
      </c>
      <c r="F7" s="65" t="s">
        <v>617</v>
      </c>
      <c r="G7" s="65"/>
      <c r="H7" s="65" t="s">
        <v>618</v>
      </c>
      <c r="I7" s="66" t="s">
        <v>43</v>
      </c>
      <c r="J7" s="64" t="s">
        <v>61</v>
      </c>
      <c r="K7" s="64" t="s">
        <v>14</v>
      </c>
      <c r="L7" s="64" t="s">
        <v>15</v>
      </c>
      <c r="M7" s="45" t="s">
        <v>349</v>
      </c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</row>
    <row r="8" spans="1:30" ht="42">
      <c r="A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TC-225</v>
      </c>
      <c r="B8" s="67" t="s">
        <v>62</v>
      </c>
      <c r="C8" s="65"/>
      <c r="D8" s="104" t="s">
        <v>63</v>
      </c>
      <c r="E8" s="104"/>
      <c r="F8" s="104" t="s">
        <v>64</v>
      </c>
      <c r="G8" s="104"/>
      <c r="H8" s="104" t="s">
        <v>369</v>
      </c>
      <c r="I8" s="66" t="s">
        <v>43</v>
      </c>
      <c r="J8" s="89" t="s">
        <v>61</v>
      </c>
      <c r="K8" s="89" t="s">
        <v>14</v>
      </c>
      <c r="L8" s="89" t="s">
        <v>15</v>
      </c>
      <c r="M8" s="45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</row>
    <row r="9" spans="1:30" ht="42">
      <c r="A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TC-226</v>
      </c>
      <c r="B9" s="69"/>
      <c r="C9" s="65"/>
      <c r="D9" s="104" t="s">
        <v>66</v>
      </c>
      <c r="E9" s="104"/>
      <c r="F9" s="104" t="s">
        <v>370</v>
      </c>
      <c r="G9" s="104"/>
      <c r="H9" s="104" t="s">
        <v>68</v>
      </c>
      <c r="I9" s="66" t="s">
        <v>43</v>
      </c>
      <c r="J9" s="64" t="s">
        <v>61</v>
      </c>
      <c r="K9" s="64" t="s">
        <v>14</v>
      </c>
      <c r="L9" s="64" t="s">
        <v>15</v>
      </c>
      <c r="M9" s="45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</row>
    <row r="10" spans="1:30" ht="42">
      <c r="A1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TC-227</v>
      </c>
      <c r="B10" s="69"/>
      <c r="C10" s="65"/>
      <c r="D10" s="104" t="s">
        <v>371</v>
      </c>
      <c r="E10" s="104"/>
      <c r="F10" s="104" t="s">
        <v>370</v>
      </c>
      <c r="G10" s="104"/>
      <c r="H10" s="104" t="s">
        <v>372</v>
      </c>
      <c r="I10" s="66" t="s">
        <v>43</v>
      </c>
      <c r="J10" s="64" t="s">
        <v>61</v>
      </c>
      <c r="K10" s="64" t="s">
        <v>21</v>
      </c>
      <c r="L10" s="64" t="s">
        <v>15</v>
      </c>
      <c r="M10" s="45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</row>
    <row r="11" spans="1:30" ht="42">
      <c r="A1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TC-228</v>
      </c>
      <c r="B11" s="69"/>
      <c r="C11" s="65"/>
      <c r="D11" s="104" t="s">
        <v>373</v>
      </c>
      <c r="E11" s="104"/>
      <c r="F11" s="104" t="s">
        <v>73</v>
      </c>
      <c r="G11" s="104"/>
      <c r="H11" s="104" t="s">
        <v>74</v>
      </c>
      <c r="I11" s="66" t="s">
        <v>43</v>
      </c>
      <c r="J11" s="64" t="s">
        <v>61</v>
      </c>
      <c r="K11" s="64" t="s">
        <v>21</v>
      </c>
      <c r="L11" s="64" t="s">
        <v>15</v>
      </c>
      <c r="M11" s="45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ht="42">
      <c r="A1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TC-229</v>
      </c>
      <c r="B12" s="69"/>
      <c r="C12" s="65"/>
      <c r="D12" s="65" t="s">
        <v>304</v>
      </c>
      <c r="E12" s="67" t="s">
        <v>619</v>
      </c>
      <c r="F12" s="65" t="s">
        <v>305</v>
      </c>
      <c r="G12" s="65"/>
      <c r="H12" s="65" t="s">
        <v>620</v>
      </c>
      <c r="I12" s="66" t="s">
        <v>43</v>
      </c>
      <c r="J12" s="64" t="s">
        <v>61</v>
      </c>
      <c r="K12" s="64" t="s">
        <v>21</v>
      </c>
      <c r="L12" s="64" t="s">
        <v>15</v>
      </c>
      <c r="M12" s="45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ht="42">
      <c r="A1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TC-230</v>
      </c>
      <c r="B13" s="69"/>
      <c r="C13" s="65"/>
      <c r="D13" s="65" t="s">
        <v>587</v>
      </c>
      <c r="E13" s="69"/>
      <c r="F13" s="65" t="s">
        <v>305</v>
      </c>
      <c r="G13" s="65"/>
      <c r="H13" s="65" t="s">
        <v>621</v>
      </c>
      <c r="I13" s="66" t="s">
        <v>43</v>
      </c>
      <c r="J13" s="64"/>
      <c r="K13" s="64"/>
      <c r="L13" s="64"/>
      <c r="M13" s="45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ht="42">
      <c r="A1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TC-231</v>
      </c>
      <c r="B14" s="70"/>
      <c r="C14" s="65"/>
      <c r="D14" s="65" t="s">
        <v>622</v>
      </c>
      <c r="E14" s="70"/>
      <c r="F14" s="65" t="s">
        <v>305</v>
      </c>
      <c r="G14" s="65"/>
      <c r="H14" s="65" t="s">
        <v>623</v>
      </c>
      <c r="I14" s="66" t="s">
        <v>43</v>
      </c>
      <c r="J14" s="64" t="s">
        <v>61</v>
      </c>
      <c r="K14" s="64" t="s">
        <v>21</v>
      </c>
      <c r="L14" s="64" t="s">
        <v>15</v>
      </c>
      <c r="M14" s="45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ht="105">
      <c r="A1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TC-232</v>
      </c>
      <c r="B15" s="67" t="s">
        <v>75</v>
      </c>
      <c r="C15" s="65" t="s">
        <v>309</v>
      </c>
      <c r="D15" s="65" t="s">
        <v>624</v>
      </c>
      <c r="E15" s="67" t="s">
        <v>619</v>
      </c>
      <c r="F15" s="65" t="s">
        <v>625</v>
      </c>
      <c r="G15" s="65"/>
      <c r="H15" s="65" t="s">
        <v>626</v>
      </c>
      <c r="I15" s="66" t="s">
        <v>43</v>
      </c>
      <c r="J15" s="89" t="s">
        <v>61</v>
      </c>
      <c r="K15" s="89" t="s">
        <v>14</v>
      </c>
      <c r="L15" s="89" t="s">
        <v>15</v>
      </c>
      <c r="M15" s="45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ht="105">
      <c r="A1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TC-233</v>
      </c>
      <c r="B16" s="69"/>
      <c r="C16" s="65" t="s">
        <v>627</v>
      </c>
      <c r="D16" s="65" t="s">
        <v>628</v>
      </c>
      <c r="E16" s="69"/>
      <c r="F16" s="65" t="s">
        <v>629</v>
      </c>
      <c r="G16" s="65"/>
      <c r="H16" s="65" t="s">
        <v>630</v>
      </c>
      <c r="I16" s="66" t="s">
        <v>43</v>
      </c>
      <c r="J16" s="89" t="s">
        <v>61</v>
      </c>
      <c r="K16" s="89" t="s">
        <v>14</v>
      </c>
      <c r="L16" s="89" t="s">
        <v>15</v>
      </c>
      <c r="M16" s="45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ht="105">
      <c r="A1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TC-234</v>
      </c>
      <c r="B17" s="69"/>
      <c r="C17" s="67" t="s">
        <v>102</v>
      </c>
      <c r="D17" s="65" t="s">
        <v>103</v>
      </c>
      <c r="E17" s="69"/>
      <c r="F17" s="65" t="s">
        <v>631</v>
      </c>
      <c r="G17" s="65"/>
      <c r="H17" s="65" t="s">
        <v>80</v>
      </c>
      <c r="I17" s="66" t="s">
        <v>43</v>
      </c>
      <c r="J17" s="89" t="s">
        <v>61</v>
      </c>
      <c r="K17" s="89" t="s">
        <v>14</v>
      </c>
      <c r="L17" s="89" t="s">
        <v>15</v>
      </c>
      <c r="M17" s="45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ht="105">
      <c r="A1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TC-235</v>
      </c>
      <c r="B18" s="69"/>
      <c r="C18" s="70"/>
      <c r="D18" s="65" t="s">
        <v>105</v>
      </c>
      <c r="E18" s="69"/>
      <c r="F18" s="71" t="s">
        <v>660</v>
      </c>
      <c r="G18" s="65" t="s">
        <v>106</v>
      </c>
      <c r="H18" s="65" t="s">
        <v>632</v>
      </c>
      <c r="I18" s="66" t="s">
        <v>43</v>
      </c>
      <c r="J18" s="89" t="s">
        <v>61</v>
      </c>
      <c r="K18" s="89" t="s">
        <v>14</v>
      </c>
      <c r="L18" s="89" t="s">
        <v>15</v>
      </c>
      <c r="M18" s="45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ht="105">
      <c r="A1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TC-236</v>
      </c>
      <c r="B19" s="69"/>
      <c r="C19" s="65" t="s">
        <v>87</v>
      </c>
      <c r="D19" s="65" t="s">
        <v>633</v>
      </c>
      <c r="E19" s="69"/>
      <c r="F19" s="65" t="s">
        <v>634</v>
      </c>
      <c r="G19" s="65"/>
      <c r="H19" s="65" t="s">
        <v>632</v>
      </c>
      <c r="I19" s="66" t="s">
        <v>43</v>
      </c>
      <c r="J19" s="89"/>
      <c r="K19" s="89"/>
      <c r="L19" s="89"/>
      <c r="M19" s="45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ht="147">
      <c r="A2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TC-237</v>
      </c>
      <c r="B20" s="69"/>
      <c r="C20" s="67" t="s">
        <v>108</v>
      </c>
      <c r="D20" s="65" t="s">
        <v>109</v>
      </c>
      <c r="E20" s="69"/>
      <c r="F20" s="65" t="s">
        <v>635</v>
      </c>
      <c r="G20" s="65" t="s">
        <v>111</v>
      </c>
      <c r="H20" s="65" t="s">
        <v>636</v>
      </c>
      <c r="I20" s="66" t="s">
        <v>43</v>
      </c>
      <c r="J20" s="89" t="s">
        <v>61</v>
      </c>
      <c r="K20" s="89" t="s">
        <v>14</v>
      </c>
      <c r="L20" s="89" t="s">
        <v>15</v>
      </c>
      <c r="M20" s="45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ht="105">
      <c r="A21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TC-238</v>
      </c>
      <c r="B21" s="69"/>
      <c r="C21" s="70"/>
      <c r="D21" s="65" t="s">
        <v>113</v>
      </c>
      <c r="E21" s="69"/>
      <c r="F21" s="65" t="s">
        <v>637</v>
      </c>
      <c r="G21" s="65"/>
      <c r="H21" s="65" t="s">
        <v>638</v>
      </c>
      <c r="I21" s="66" t="s">
        <v>43</v>
      </c>
      <c r="J21" s="89" t="s">
        <v>61</v>
      </c>
      <c r="K21" s="89" t="s">
        <v>14</v>
      </c>
      <c r="L21" s="89" t="s">
        <v>15</v>
      </c>
      <c r="M21" s="45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ht="126">
      <c r="A22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TC-239</v>
      </c>
      <c r="B22" s="70"/>
      <c r="C22" s="109" t="s">
        <v>115</v>
      </c>
      <c r="D22" s="65" t="s">
        <v>116</v>
      </c>
      <c r="E22" s="69"/>
      <c r="F22" s="65" t="s">
        <v>639</v>
      </c>
      <c r="G22" s="65"/>
      <c r="H22" s="65" t="s">
        <v>80</v>
      </c>
      <c r="I22" s="66" t="s">
        <v>43</v>
      </c>
      <c r="J22" s="89" t="s">
        <v>61</v>
      </c>
      <c r="K22" s="89" t="s">
        <v>14</v>
      </c>
      <c r="L22" s="89" t="s">
        <v>15</v>
      </c>
      <c r="M22" s="45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ht="63">
      <c r="A23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TC-240</v>
      </c>
      <c r="B23" s="67" t="s">
        <v>118</v>
      </c>
      <c r="C23" s="67" t="s">
        <v>640</v>
      </c>
      <c r="D23" s="65" t="s">
        <v>388</v>
      </c>
      <c r="E23" s="65" t="s">
        <v>619</v>
      </c>
      <c r="F23" s="65" t="s">
        <v>641</v>
      </c>
      <c r="G23" s="65"/>
      <c r="H23" s="65" t="s">
        <v>390</v>
      </c>
      <c r="I23" s="66" t="s">
        <v>43</v>
      </c>
      <c r="J23" s="89" t="s">
        <v>61</v>
      </c>
      <c r="K23" s="89" t="s">
        <v>14</v>
      </c>
      <c r="L23" s="89" t="s">
        <v>15</v>
      </c>
      <c r="M23" s="45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ht="315">
      <c r="A24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TC-241</v>
      </c>
      <c r="B24" s="69"/>
      <c r="C24" s="70"/>
      <c r="D24" s="65" t="s">
        <v>642</v>
      </c>
      <c r="E24" s="65" t="s">
        <v>480</v>
      </c>
      <c r="F24" s="65" t="s">
        <v>392</v>
      </c>
      <c r="G24" s="65" t="s">
        <v>643</v>
      </c>
      <c r="H24" s="65" t="s">
        <v>644</v>
      </c>
      <c r="I24" s="66" t="s">
        <v>43</v>
      </c>
      <c r="J24" s="89" t="s">
        <v>61</v>
      </c>
      <c r="K24" s="89" t="s">
        <v>14</v>
      </c>
      <c r="L24" s="89" t="s">
        <v>15</v>
      </c>
      <c r="M24" s="45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</row>
    <row r="25" spans="1:30" ht="42">
      <c r="A25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TC-242</v>
      </c>
      <c r="B25" s="69"/>
      <c r="C25" s="67" t="s">
        <v>393</v>
      </c>
      <c r="D25" s="65" t="s">
        <v>394</v>
      </c>
      <c r="E25" s="65" t="s">
        <v>645</v>
      </c>
      <c r="F25" s="65" t="s">
        <v>396</v>
      </c>
      <c r="G25" s="65"/>
      <c r="H25" s="65" t="s">
        <v>574</v>
      </c>
      <c r="I25" s="66" t="s">
        <v>43</v>
      </c>
      <c r="J25" s="89" t="s">
        <v>61</v>
      </c>
      <c r="K25" s="89" t="s">
        <v>21</v>
      </c>
      <c r="L25" s="89" t="s">
        <v>15</v>
      </c>
      <c r="M25" s="45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</row>
    <row r="26" spans="1:30" ht="84">
      <c r="A26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TC-243</v>
      </c>
      <c r="B26" s="69"/>
      <c r="C26" s="69"/>
      <c r="D26" s="105" t="s">
        <v>646</v>
      </c>
      <c r="E26" s="106" t="s">
        <v>576</v>
      </c>
      <c r="F26" s="105" t="s">
        <v>577</v>
      </c>
      <c r="G26" s="107"/>
      <c r="H26" s="105" t="s">
        <v>578</v>
      </c>
      <c r="I26" s="66" t="s">
        <v>43</v>
      </c>
      <c r="J26" s="89" t="s">
        <v>61</v>
      </c>
      <c r="K26" s="89" t="s">
        <v>14</v>
      </c>
      <c r="L26" s="89" t="s">
        <v>15</v>
      </c>
      <c r="M26" s="45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</row>
    <row r="27" spans="1:30" ht="63">
      <c r="A27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TC-244</v>
      </c>
      <c r="B27" s="69"/>
      <c r="C27" s="70"/>
      <c r="D27" s="65" t="s">
        <v>398</v>
      </c>
      <c r="E27" s="108"/>
      <c r="F27" s="65" t="s">
        <v>400</v>
      </c>
      <c r="G27" s="65"/>
      <c r="H27" s="65" t="s">
        <v>647</v>
      </c>
      <c r="I27" s="66" t="s">
        <v>43</v>
      </c>
      <c r="J27" s="89" t="s">
        <v>61</v>
      </c>
      <c r="K27" s="89" t="s">
        <v>402</v>
      </c>
      <c r="L27" s="89" t="s">
        <v>15</v>
      </c>
      <c r="M27" s="45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</row>
    <row r="28" spans="1:30" ht="63">
      <c r="A28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TC-245</v>
      </c>
      <c r="B28" s="69"/>
      <c r="C28" s="65" t="s">
        <v>406</v>
      </c>
      <c r="D28" s="65" t="s">
        <v>407</v>
      </c>
      <c r="E28" s="65" t="s">
        <v>645</v>
      </c>
      <c r="F28" s="65" t="s">
        <v>409</v>
      </c>
      <c r="G28" s="65"/>
      <c r="H28" s="65" t="s">
        <v>648</v>
      </c>
      <c r="I28" s="66" t="s">
        <v>43</v>
      </c>
      <c r="J28" s="89" t="s">
        <v>61</v>
      </c>
      <c r="K28" s="89" t="s">
        <v>14</v>
      </c>
      <c r="L28" s="89" t="s">
        <v>15</v>
      </c>
      <c r="M28" s="45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</row>
    <row r="29" spans="1:30" ht="42">
      <c r="A29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TC-246</v>
      </c>
      <c r="B29" s="69"/>
      <c r="C29" s="65" t="s">
        <v>411</v>
      </c>
      <c r="D29" s="65" t="s">
        <v>412</v>
      </c>
      <c r="E29" s="65"/>
      <c r="F29" s="65" t="s">
        <v>413</v>
      </c>
      <c r="G29" s="65"/>
      <c r="H29" s="65" t="s">
        <v>649</v>
      </c>
      <c r="I29" s="66" t="s">
        <v>43</v>
      </c>
      <c r="J29" s="89" t="s">
        <v>61</v>
      </c>
      <c r="K29" s="89" t="s">
        <v>14</v>
      </c>
      <c r="L29" s="89" t="s">
        <v>15</v>
      </c>
      <c r="M29" s="45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</row>
    <row r="30" spans="1:30" ht="42">
      <c r="A30" s="64" t="str">
        <f>"TC-" &amp; TEXT(
ROW()-ROW($A$7)+1 +
COUNTIF('Đăng ký'!A:A,"TC-*") +
COUNTIF('Đăng nhập'!A:A,"TC-*") +
COUNTIF('Tìm kiếm bài viết'!A:A,"TC-*") +
COUNTIF('Xem chủ đề bài viết'!A:A,"TC-*") +
COUNTIF('Xem chi tiết bài viết'!A:A,"TC-*") +
COUNTIF('Tìm kiếm chuyến đi'!A:A,"TC-*") +
COUNTIF('Xem danh sách chuyến tàu'!A:A,"TC-*") +
COUNTIF('Xem chi tiết chuyến tàu'!A:A,"TC-*") +
COUNTIF('Đặt vé'!A:A,"TC-*") +
COUNTIF('Xem lịch sử đặt vé'!A:A,"TC-*") +
COUNTIF('Hủy vé'!A:A,"TC-*") +
COUNTIF('Bảo trì chủ đề bài viết'!A:A,"TC-*") +
COUNTIF('Bảo trì bài viết'!A:A,"TC-*") +
COUNTIF('Bảo trì chuyến tàu'!A:A,"TC-*") +
COUNTIF('Bảo trì ga tàu'!A:A,"TC-*") +
COUNTIF('Quản lý vé đặt'!A:A,"TC-*"),"000")</f>
        <v>TC-247</v>
      </c>
      <c r="B30" s="70"/>
      <c r="C30" s="65" t="s">
        <v>7</v>
      </c>
      <c r="D30" s="65" t="s">
        <v>416</v>
      </c>
      <c r="E30" s="65" t="s">
        <v>645</v>
      </c>
      <c r="F30" s="65" t="s">
        <v>417</v>
      </c>
      <c r="G30" s="65"/>
      <c r="H30" s="65" t="s">
        <v>418</v>
      </c>
      <c r="I30" s="66" t="s">
        <v>43</v>
      </c>
      <c r="J30" s="89" t="s">
        <v>61</v>
      </c>
      <c r="K30" s="89" t="s">
        <v>14</v>
      </c>
      <c r="L30" s="89" t="s">
        <v>15</v>
      </c>
      <c r="M30" s="45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</row>
    <row r="31" spans="1:30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</row>
    <row r="32" spans="1:30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</row>
    <row r="33" spans="1:30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</row>
    <row r="34" spans="1:30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</row>
    <row r="36" spans="1:30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</row>
    <row r="37" spans="1:30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</row>
    <row r="38" spans="1:30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</row>
    <row r="39" spans="1:30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</row>
    <row r="40" spans="1:30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</row>
    <row r="41" spans="1:30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</row>
    <row r="42" spans="1:30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</row>
    <row r="43" spans="1:30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</row>
    <row r="44" spans="1:30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</row>
    <row r="45" spans="1:30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</row>
    <row r="46" spans="1:30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</row>
    <row r="47" spans="1:30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</row>
    <row r="48" spans="1:30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</row>
    <row r="49" spans="1:30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</row>
    <row r="50" spans="1:30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</row>
    <row r="51" spans="1:30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</row>
    <row r="52" spans="1:30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</row>
    <row r="53" spans="1:30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</row>
    <row r="54" spans="1:30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</row>
    <row r="55" spans="1:30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</row>
    <row r="56" spans="1:30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</row>
    <row r="57" spans="1:30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</row>
    <row r="58" spans="1:30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</row>
    <row r="59" spans="1:30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</row>
    <row r="60" spans="1:30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</row>
    <row r="61" spans="1:30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</row>
    <row r="62" spans="1:30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</row>
    <row r="63" spans="1:30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</row>
    <row r="64" spans="1:30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</row>
    <row r="65" spans="1:30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</row>
    <row r="66" spans="1:30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</row>
    <row r="67" spans="1:30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</row>
    <row r="68" spans="1:30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</row>
    <row r="69" spans="1:30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</row>
    <row r="70" spans="1:30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</row>
    <row r="71" spans="1:30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</row>
    <row r="72" spans="1:30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</row>
    <row r="73" spans="1:30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</row>
    <row r="74" spans="1:30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</row>
    <row r="75" spans="1:30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</row>
    <row r="76" spans="1:30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</row>
    <row r="77" spans="1:30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</row>
    <row r="78" spans="1:30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</row>
    <row r="79" spans="1:30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</row>
    <row r="80" spans="1:30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</row>
    <row r="81" spans="1:30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</row>
    <row r="82" spans="1:30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</row>
    <row r="83" spans="1:30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</row>
    <row r="84" spans="1:30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  <c r="AA84" s="31"/>
      <c r="AB84" s="31"/>
      <c r="AC84" s="31"/>
      <c r="AD84" s="31"/>
    </row>
    <row r="85" spans="1:30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  <c r="AA85" s="31"/>
      <c r="AB85" s="31"/>
      <c r="AC85" s="31"/>
      <c r="AD85" s="31"/>
    </row>
    <row r="86" spans="1:30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  <c r="AA86" s="31"/>
      <c r="AB86" s="31"/>
      <c r="AC86" s="31"/>
      <c r="AD86" s="31"/>
    </row>
    <row r="87" spans="1:30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  <c r="AA87" s="31"/>
      <c r="AB87" s="31"/>
      <c r="AC87" s="31"/>
      <c r="AD87" s="31"/>
    </row>
    <row r="88" spans="1:30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  <c r="AA88" s="31"/>
      <c r="AB88" s="31"/>
      <c r="AC88" s="31"/>
      <c r="AD88" s="31"/>
    </row>
    <row r="89" spans="1:30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  <c r="AA89" s="31"/>
      <c r="AB89" s="31"/>
      <c r="AC89" s="31"/>
      <c r="AD89" s="31"/>
    </row>
    <row r="90" spans="1:3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  <c r="AA90" s="31"/>
      <c r="AB90" s="31"/>
      <c r="AC90" s="31"/>
      <c r="AD90" s="31"/>
    </row>
    <row r="91" spans="1:30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  <c r="AA91" s="31"/>
      <c r="AB91" s="31"/>
      <c r="AC91" s="31"/>
      <c r="AD91" s="31"/>
    </row>
    <row r="92" spans="1:30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</row>
    <row r="93" spans="1:30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31"/>
      <c r="AC93" s="31"/>
      <c r="AD93" s="31"/>
    </row>
    <row r="94" spans="1:30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  <c r="AA94" s="31"/>
      <c r="AB94" s="31"/>
      <c r="AC94" s="31"/>
      <c r="AD94" s="31"/>
    </row>
    <row r="95" spans="1:30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  <c r="AA95" s="31"/>
      <c r="AB95" s="31"/>
      <c r="AC95" s="31"/>
      <c r="AD95" s="31"/>
    </row>
    <row r="96" spans="1:30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  <c r="AA96" s="31"/>
      <c r="AB96" s="31"/>
      <c r="AC96" s="31"/>
      <c r="AD96" s="31"/>
    </row>
    <row r="97" spans="1:30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</row>
    <row r="98" spans="1:30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</row>
    <row r="99" spans="1:30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</row>
    <row r="100" spans="1:30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</row>
    <row r="101" spans="1:30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</row>
    <row r="102" spans="1:30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</row>
    <row r="103" spans="1:30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</row>
    <row r="104" spans="1:30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</row>
    <row r="105" spans="1:30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</row>
    <row r="106" spans="1:30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</row>
    <row r="107" spans="1:30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</row>
    <row r="108" spans="1:30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</row>
    <row r="109" spans="1:30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</row>
    <row r="110" spans="1:30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</row>
    <row r="111" spans="1:30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</row>
    <row r="112" spans="1:30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</row>
    <row r="113" spans="1:30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</row>
    <row r="114" spans="1:30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</row>
    <row r="115" spans="1:30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</row>
    <row r="116" spans="1:30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</row>
    <row r="117" spans="1:30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</row>
    <row r="118" spans="1:30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</row>
    <row r="119" spans="1:30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</row>
    <row r="120" spans="1:30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</row>
    <row r="121" spans="1:30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</row>
    <row r="122" spans="1:30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</row>
    <row r="123" spans="1:30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</row>
    <row r="124" spans="1:30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</row>
    <row r="125" spans="1:30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</row>
    <row r="126" spans="1:30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</row>
    <row r="127" spans="1:30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</row>
    <row r="128" spans="1:30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</row>
    <row r="129" spans="1:30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</row>
    <row r="130" spans="1:30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</row>
    <row r="131" spans="1:30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</row>
    <row r="132" spans="1:30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</row>
    <row r="133" spans="1:30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</row>
    <row r="134" spans="1:30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</row>
    <row r="135" spans="1:30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</row>
    <row r="136" spans="1:30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</row>
    <row r="137" spans="1:30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</row>
    <row r="138" spans="1:30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</row>
    <row r="139" spans="1:30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</row>
    <row r="140" spans="1:30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</row>
    <row r="141" spans="1:30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</row>
    <row r="142" spans="1:30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</row>
    <row r="143" spans="1:30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</row>
    <row r="144" spans="1:30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</row>
    <row r="145" spans="1:30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</row>
    <row r="146" spans="1:30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</row>
    <row r="147" spans="1:30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</row>
    <row r="148" spans="1:30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</row>
    <row r="149" spans="1:30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</row>
    <row r="150" spans="1:30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</row>
    <row r="151" spans="1:30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</row>
    <row r="152" spans="1:30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</row>
    <row r="153" spans="1:30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</row>
    <row r="154" spans="1:30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</row>
    <row r="155" spans="1:30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</row>
    <row r="156" spans="1:30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</row>
    <row r="157" spans="1:30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</row>
    <row r="158" spans="1:30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</row>
    <row r="159" spans="1:30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</row>
    <row r="160" spans="1:30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</row>
    <row r="161" spans="1:30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</row>
    <row r="162" spans="1:30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</row>
    <row r="163" spans="1:30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</row>
    <row r="164" spans="1:30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</row>
    <row r="165" spans="1:30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</row>
    <row r="166" spans="1:30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</row>
    <row r="167" spans="1:30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</row>
    <row r="168" spans="1:30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</row>
    <row r="169" spans="1:30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</row>
    <row r="170" spans="1:30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</row>
    <row r="171" spans="1:30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</row>
    <row r="172" spans="1:30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</row>
    <row r="173" spans="1:30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</row>
    <row r="174" spans="1:30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</row>
    <row r="175" spans="1:30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</row>
    <row r="176" spans="1:30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</row>
    <row r="177" spans="1:30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</row>
    <row r="178" spans="1:30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</row>
    <row r="179" spans="1:30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</row>
    <row r="180" spans="1:30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</row>
    <row r="181" spans="1:30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</row>
    <row r="182" spans="1:30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</row>
    <row r="183" spans="1:30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</row>
    <row r="184" spans="1:30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</row>
    <row r="185" spans="1:30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</row>
    <row r="186" spans="1:30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</row>
    <row r="187" spans="1:30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</row>
    <row r="188" spans="1:30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</row>
    <row r="189" spans="1:30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</row>
    <row r="190" spans="1:30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</row>
    <row r="191" spans="1:30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</row>
    <row r="192" spans="1:30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</row>
    <row r="193" spans="1:30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</row>
    <row r="194" spans="1:30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</row>
    <row r="195" spans="1:30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</row>
    <row r="196" spans="1:30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</row>
    <row r="197" spans="1:30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</row>
    <row r="198" spans="1:30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</row>
    <row r="199" spans="1:30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</row>
    <row r="200" spans="1:30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</row>
    <row r="201" spans="1:30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</row>
    <row r="202" spans="1:30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</row>
    <row r="203" spans="1:30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</row>
    <row r="204" spans="1:30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</row>
    <row r="205" spans="1:30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</row>
    <row r="206" spans="1:30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</row>
    <row r="207" spans="1:30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</row>
    <row r="208" spans="1:30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</row>
    <row r="209" spans="1:30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</row>
    <row r="210" spans="1:30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</row>
    <row r="211" spans="1:30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</row>
    <row r="212" spans="1:30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</row>
    <row r="213" spans="1:30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</row>
    <row r="214" spans="1:30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</row>
    <row r="215" spans="1:30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</row>
    <row r="216" spans="1:30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</row>
    <row r="217" spans="1:30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</row>
    <row r="218" spans="1:30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</row>
    <row r="219" spans="1:30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</row>
    <row r="220" spans="1:30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</row>
    <row r="221" spans="1:30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</row>
    <row r="222" spans="1:30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</row>
    <row r="223" spans="1:30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</row>
    <row r="224" spans="1:30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</row>
    <row r="225" spans="1:30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</row>
    <row r="226" spans="1:30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</row>
    <row r="227" spans="1:30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</row>
    <row r="228" spans="1:30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</row>
    <row r="229" spans="1:30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</row>
    <row r="230" spans="1:30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</row>
    <row r="231" spans="1:30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</row>
    <row r="232" spans="1:30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</row>
    <row r="233" spans="1:30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</row>
    <row r="234" spans="1:30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</row>
    <row r="235" spans="1:30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</row>
    <row r="236" spans="1:30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</row>
    <row r="237" spans="1:30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</row>
    <row r="238" spans="1:30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</row>
    <row r="239" spans="1:30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</row>
    <row r="240" spans="1:30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</row>
    <row r="241" spans="1:30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</row>
    <row r="242" spans="1:30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</row>
    <row r="243" spans="1:30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</row>
    <row r="244" spans="1:30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</row>
    <row r="245" spans="1:30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</row>
    <row r="246" spans="1:30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</row>
    <row r="247" spans="1:30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</row>
    <row r="248" spans="1:30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</row>
    <row r="249" spans="1:30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</row>
    <row r="250" spans="1:30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</row>
    <row r="251" spans="1:30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</row>
    <row r="252" spans="1:30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</row>
    <row r="253" spans="1:30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</row>
    <row r="254" spans="1:30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</row>
    <row r="255" spans="1:30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</row>
    <row r="256" spans="1:30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</row>
    <row r="257" spans="1:30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</row>
    <row r="258" spans="1:30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</row>
    <row r="259" spans="1:30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</row>
    <row r="260" spans="1:30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</row>
    <row r="261" spans="1:30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</row>
    <row r="262" spans="1:30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</row>
    <row r="263" spans="1:30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</row>
    <row r="264" spans="1:30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</row>
    <row r="265" spans="1:30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</row>
    <row r="266" spans="1:30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</row>
    <row r="267" spans="1:30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</row>
    <row r="268" spans="1:30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</row>
    <row r="269" spans="1:30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</row>
    <row r="270" spans="1:30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</row>
    <row r="271" spans="1:30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</row>
    <row r="272" spans="1:30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</row>
    <row r="273" spans="1:30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</row>
    <row r="274" spans="1:30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</row>
    <row r="275" spans="1:30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</row>
    <row r="276" spans="1:30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</row>
    <row r="277" spans="1:30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</row>
    <row r="278" spans="1:30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</row>
    <row r="279" spans="1:30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</row>
    <row r="280" spans="1:30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</row>
    <row r="281" spans="1:30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</row>
    <row r="282" spans="1:30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</row>
    <row r="283" spans="1:30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</row>
    <row r="284" spans="1:30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</row>
    <row r="285" spans="1:30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</row>
    <row r="286" spans="1:30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</row>
    <row r="287" spans="1:30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</row>
    <row r="288" spans="1:30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</row>
    <row r="289" spans="1:30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</row>
    <row r="290" spans="1:30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</row>
    <row r="291" spans="1:30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</row>
    <row r="292" spans="1:30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</row>
    <row r="293" spans="1:30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</row>
    <row r="294" spans="1:30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</row>
    <row r="295" spans="1:30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</row>
    <row r="296" spans="1:30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</row>
    <row r="297" spans="1:30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</row>
    <row r="298" spans="1:30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</row>
    <row r="299" spans="1:30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</row>
    <row r="300" spans="1:3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</row>
    <row r="301" spans="1:30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</row>
    <row r="302" spans="1:30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</row>
    <row r="303" spans="1:30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</row>
    <row r="304" spans="1:30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</row>
    <row r="305" spans="1:30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</row>
    <row r="306" spans="1:30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</row>
    <row r="307" spans="1:30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</row>
    <row r="308" spans="1:30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</row>
    <row r="309" spans="1:30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</row>
    <row r="310" spans="1:3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</row>
    <row r="311" spans="1:30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</row>
    <row r="312" spans="1:30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</row>
    <row r="313" spans="1:30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</row>
    <row r="314" spans="1:30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</row>
    <row r="315" spans="1:30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</row>
    <row r="316" spans="1:30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</row>
    <row r="317" spans="1:30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</row>
    <row r="318" spans="1:30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</row>
    <row r="319" spans="1:30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</row>
    <row r="320" spans="1:3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</row>
    <row r="321" spans="1:30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</row>
    <row r="322" spans="1:30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</row>
    <row r="323" spans="1:30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</row>
    <row r="324" spans="1:30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</row>
    <row r="325" spans="1:30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</row>
    <row r="326" spans="1:30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</row>
    <row r="327" spans="1:30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</row>
    <row r="328" spans="1:30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</row>
    <row r="329" spans="1:30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</row>
    <row r="330" spans="1: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</row>
    <row r="331" spans="1:30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</row>
    <row r="332" spans="1:30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</row>
    <row r="333" spans="1:30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</row>
    <row r="334" spans="1:30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</row>
    <row r="335" spans="1:30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</row>
    <row r="336" spans="1:30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</row>
    <row r="337" spans="1:30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</row>
    <row r="338" spans="1:30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</row>
    <row r="339" spans="1:30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</row>
    <row r="340" spans="1:3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</row>
    <row r="341" spans="1:30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</row>
    <row r="342" spans="1:30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</row>
    <row r="343" spans="1:30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</row>
    <row r="344" spans="1:30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</row>
    <row r="345" spans="1:30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</row>
    <row r="346" spans="1:30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</row>
    <row r="347" spans="1:30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</row>
    <row r="348" spans="1:30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</row>
    <row r="349" spans="1:30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</row>
    <row r="350" spans="1:3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</row>
    <row r="351" spans="1:30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</row>
    <row r="352" spans="1:30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</row>
    <row r="353" spans="1:30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</row>
    <row r="354" spans="1:30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</row>
    <row r="355" spans="1:30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</row>
    <row r="356" spans="1:30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</row>
    <row r="357" spans="1:30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</row>
    <row r="358" spans="1:30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</row>
    <row r="359" spans="1:30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</row>
    <row r="360" spans="1:3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</row>
    <row r="361" spans="1:30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</row>
    <row r="362" spans="1:30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</row>
    <row r="363" spans="1:30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</row>
    <row r="364" spans="1:30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</row>
    <row r="365" spans="1:30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</row>
    <row r="366" spans="1:30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</row>
    <row r="367" spans="1:30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</row>
    <row r="368" spans="1:30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</row>
    <row r="369" spans="1:30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</row>
    <row r="370" spans="1:30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</row>
    <row r="371" spans="1:30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</row>
    <row r="372" spans="1:30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</row>
    <row r="373" spans="1:30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</row>
    <row r="374" spans="1:30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</row>
    <row r="375" spans="1:30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</row>
    <row r="376" spans="1:30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</row>
    <row r="377" spans="1:30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</row>
    <row r="378" spans="1:30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</row>
    <row r="379" spans="1:30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</row>
    <row r="380" spans="1:30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</row>
    <row r="381" spans="1:30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</row>
    <row r="382" spans="1:30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</row>
    <row r="383" spans="1:30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</row>
    <row r="384" spans="1:30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</row>
    <row r="385" spans="1:30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</row>
    <row r="386" spans="1:30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</row>
    <row r="387" spans="1:30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</row>
    <row r="388" spans="1:30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</row>
    <row r="389" spans="1:30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</row>
    <row r="390" spans="1:30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</row>
    <row r="391" spans="1:30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</row>
    <row r="392" spans="1:30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</row>
    <row r="393" spans="1:30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</row>
    <row r="394" spans="1:30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</row>
    <row r="395" spans="1:30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</row>
    <row r="396" spans="1:30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</row>
    <row r="397" spans="1:30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</row>
    <row r="398" spans="1:30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</row>
    <row r="399" spans="1:30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</row>
    <row r="400" spans="1:30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</row>
    <row r="401" spans="1:30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</row>
    <row r="402" spans="1:30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</row>
    <row r="403" spans="1:30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</row>
    <row r="404" spans="1:30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</row>
    <row r="405" spans="1:30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</row>
    <row r="406" spans="1:30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</row>
    <row r="407" spans="1:30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</row>
    <row r="408" spans="1:30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</row>
    <row r="409" spans="1:30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</row>
    <row r="410" spans="1:30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</row>
    <row r="411" spans="1:30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</row>
    <row r="412" spans="1:30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</row>
    <row r="413" spans="1:30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</row>
    <row r="414" spans="1:30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</row>
    <row r="415" spans="1:30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</row>
    <row r="416" spans="1:30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</row>
    <row r="417" spans="1:30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</row>
    <row r="418" spans="1:30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</row>
    <row r="419" spans="1:30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</row>
    <row r="420" spans="1:30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</row>
    <row r="421" spans="1:30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</row>
    <row r="422" spans="1:30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</row>
    <row r="423" spans="1:30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</row>
    <row r="424" spans="1:30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</row>
    <row r="425" spans="1:30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</row>
    <row r="426" spans="1:30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</row>
    <row r="427" spans="1:30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</row>
    <row r="428" spans="1:30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</row>
    <row r="429" spans="1:30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</row>
    <row r="430" spans="1:30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</row>
    <row r="431" spans="1:30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</row>
    <row r="432" spans="1:30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</row>
    <row r="433" spans="1:30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</row>
    <row r="434" spans="1:30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</row>
    <row r="435" spans="1:30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</row>
    <row r="436" spans="1:30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</row>
    <row r="437" spans="1:30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</row>
    <row r="438" spans="1:30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</row>
    <row r="439" spans="1:30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</row>
    <row r="440" spans="1:30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</row>
    <row r="441" spans="1:30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</row>
    <row r="442" spans="1:30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</row>
    <row r="443" spans="1:30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</row>
    <row r="444" spans="1:30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</row>
    <row r="445" spans="1:30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</row>
    <row r="446" spans="1:30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</row>
    <row r="447" spans="1:30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</row>
    <row r="448" spans="1:30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</row>
    <row r="449" spans="1:30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</row>
    <row r="450" spans="1:30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</row>
    <row r="451" spans="1:30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</row>
    <row r="452" spans="1:30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</row>
    <row r="453" spans="1:30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</row>
    <row r="454" spans="1:30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</row>
    <row r="455" spans="1:30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</row>
    <row r="456" spans="1:30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</row>
    <row r="457" spans="1:30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</row>
    <row r="458" spans="1:30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</row>
    <row r="459" spans="1:30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</row>
    <row r="460" spans="1:30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</row>
    <row r="461" spans="1:30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</row>
    <row r="462" spans="1:30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</row>
    <row r="463" spans="1:30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</row>
    <row r="464" spans="1:30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</row>
    <row r="465" spans="1:30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</row>
    <row r="466" spans="1:30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</row>
    <row r="467" spans="1:30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</row>
    <row r="468" spans="1:30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</row>
    <row r="469" spans="1:30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</row>
    <row r="470" spans="1:30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</row>
    <row r="471" spans="1:30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</row>
    <row r="472" spans="1:30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</row>
    <row r="473" spans="1:30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</row>
    <row r="474" spans="1:30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</row>
    <row r="475" spans="1:30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</row>
    <row r="476" spans="1:30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</row>
    <row r="477" spans="1:30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</row>
    <row r="478" spans="1:30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</row>
    <row r="479" spans="1:30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</row>
    <row r="480" spans="1:30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</row>
    <row r="481" spans="1:30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</row>
    <row r="482" spans="1:30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</row>
    <row r="483" spans="1:30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</row>
    <row r="484" spans="1:30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</row>
    <row r="485" spans="1:30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</row>
    <row r="486" spans="1:30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</row>
    <row r="487" spans="1:30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</row>
    <row r="488" spans="1:30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</row>
    <row r="489" spans="1:30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</row>
    <row r="490" spans="1:30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</row>
    <row r="491" spans="1:30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</row>
    <row r="492" spans="1:30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</row>
    <row r="493" spans="1:30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</row>
    <row r="494" spans="1:30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</row>
    <row r="495" spans="1:30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</row>
    <row r="496" spans="1:30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</row>
    <row r="497" spans="1:30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</row>
    <row r="498" spans="1:30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</row>
    <row r="499" spans="1:30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</row>
    <row r="500" spans="1:30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</row>
    <row r="501" spans="1:30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</row>
    <row r="502" spans="1:30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</row>
    <row r="503" spans="1:30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</row>
    <row r="504" spans="1:30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</row>
    <row r="505" spans="1:30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</row>
    <row r="506" spans="1:30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</row>
    <row r="507" spans="1:30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</row>
    <row r="508" spans="1:30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</row>
    <row r="509" spans="1:30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</row>
    <row r="510" spans="1:30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</row>
    <row r="511" spans="1:30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</row>
    <row r="512" spans="1:30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</row>
    <row r="513" spans="1:30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</row>
    <row r="514" spans="1:30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</row>
    <row r="515" spans="1:30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</row>
    <row r="516" spans="1:30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</row>
    <row r="517" spans="1:30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</row>
    <row r="518" spans="1:30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</row>
    <row r="519" spans="1:30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</row>
    <row r="520" spans="1:30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</row>
    <row r="521" spans="1:30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</row>
    <row r="522" spans="1:30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</row>
    <row r="523" spans="1:30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</row>
    <row r="524" spans="1:30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</row>
    <row r="525" spans="1:30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</row>
    <row r="526" spans="1:30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</row>
    <row r="527" spans="1:30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</row>
    <row r="528" spans="1:30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</row>
    <row r="529" spans="1:30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</row>
    <row r="530" spans="1:30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</row>
    <row r="531" spans="1:30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</row>
    <row r="532" spans="1:30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</row>
    <row r="533" spans="1:30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</row>
    <row r="534" spans="1:30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</row>
    <row r="535" spans="1:30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</row>
    <row r="536" spans="1:30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</row>
    <row r="537" spans="1:30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</row>
    <row r="538" spans="1:30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</row>
    <row r="539" spans="1:30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</row>
    <row r="540" spans="1:30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</row>
    <row r="541" spans="1:30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</row>
    <row r="542" spans="1:30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</row>
    <row r="543" spans="1:30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</row>
    <row r="544" spans="1:30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</row>
    <row r="545" spans="1:30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</row>
    <row r="546" spans="1:30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</row>
    <row r="547" spans="1:30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</row>
    <row r="548" spans="1:30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</row>
    <row r="549" spans="1:30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</row>
    <row r="550" spans="1:30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</row>
    <row r="551" spans="1:30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</row>
    <row r="552" spans="1:30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</row>
    <row r="553" spans="1:30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</row>
    <row r="554" spans="1:30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</row>
    <row r="555" spans="1:30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</row>
    <row r="556" spans="1:30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</row>
    <row r="557" spans="1:30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</row>
    <row r="558" spans="1:30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</row>
    <row r="559" spans="1:30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</row>
    <row r="560" spans="1:30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</row>
    <row r="561" spans="1:30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</row>
    <row r="562" spans="1:30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</row>
    <row r="563" spans="1:30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</row>
    <row r="564" spans="1:30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</row>
    <row r="565" spans="1:30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</row>
    <row r="566" spans="1:30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</row>
    <row r="567" spans="1:30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</row>
    <row r="568" spans="1:30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</row>
    <row r="569" spans="1:30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</row>
    <row r="570" spans="1:30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</row>
    <row r="571" spans="1:30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</row>
    <row r="572" spans="1:30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</row>
    <row r="573" spans="1:30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</row>
    <row r="574" spans="1:30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</row>
    <row r="575" spans="1:30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</row>
    <row r="576" spans="1:30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</row>
    <row r="577" spans="1:30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</row>
    <row r="578" spans="1:30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</row>
    <row r="579" spans="1:30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</row>
    <row r="580" spans="1:30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</row>
    <row r="581" spans="1:30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</row>
    <row r="582" spans="1:30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</row>
    <row r="583" spans="1:30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</row>
    <row r="584" spans="1:30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</row>
    <row r="585" spans="1:30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</row>
    <row r="586" spans="1:30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</row>
    <row r="587" spans="1:30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</row>
    <row r="588" spans="1:30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</row>
    <row r="589" spans="1:30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</row>
    <row r="590" spans="1:30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</row>
    <row r="591" spans="1:30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</row>
    <row r="592" spans="1:30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</row>
    <row r="593" spans="1:30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</row>
    <row r="594" spans="1:30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</row>
    <row r="595" spans="1:30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</row>
    <row r="596" spans="1:30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</row>
    <row r="597" spans="1:30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</row>
    <row r="598" spans="1:30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</row>
    <row r="599" spans="1:30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</row>
    <row r="600" spans="1:30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</row>
    <row r="601" spans="1:30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</row>
    <row r="602" spans="1:30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</row>
    <row r="603" spans="1:30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</row>
    <row r="604" spans="1:30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</row>
    <row r="605" spans="1:30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</row>
    <row r="606" spans="1:30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</row>
    <row r="607" spans="1:30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</row>
    <row r="608" spans="1:30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</row>
    <row r="609" spans="1:30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</row>
    <row r="610" spans="1:30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</row>
    <row r="611" spans="1:30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</row>
    <row r="612" spans="1:30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</row>
    <row r="613" spans="1:30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</row>
    <row r="614" spans="1:30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</row>
    <row r="615" spans="1:30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</row>
    <row r="616" spans="1:30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</row>
    <row r="617" spans="1:30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</row>
    <row r="618" spans="1:30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</row>
    <row r="619" spans="1:30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</row>
    <row r="620" spans="1:30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</row>
    <row r="621" spans="1:30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</row>
    <row r="622" spans="1:30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</row>
    <row r="623" spans="1:30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</row>
    <row r="624" spans="1:30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</row>
    <row r="625" spans="1:30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</row>
    <row r="626" spans="1:30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</row>
    <row r="627" spans="1:30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</row>
    <row r="628" spans="1:30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</row>
    <row r="629" spans="1:30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</row>
    <row r="630" spans="1:30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</row>
    <row r="631" spans="1:30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</row>
    <row r="632" spans="1:30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</row>
    <row r="633" spans="1:30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</row>
    <row r="634" spans="1:30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</row>
    <row r="635" spans="1:30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</row>
    <row r="636" spans="1:30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</row>
    <row r="637" spans="1:30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</row>
    <row r="638" spans="1:30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</row>
    <row r="639" spans="1:30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</row>
    <row r="640" spans="1:30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</row>
    <row r="641" spans="1:30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</row>
    <row r="642" spans="1:30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</row>
    <row r="643" spans="1:30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</row>
    <row r="644" spans="1:30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</row>
    <row r="645" spans="1:30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</row>
    <row r="646" spans="1:30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</row>
    <row r="647" spans="1:30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</row>
    <row r="648" spans="1:30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</row>
    <row r="649" spans="1:30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</row>
    <row r="650" spans="1:30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</row>
    <row r="651" spans="1:30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</row>
    <row r="652" spans="1:30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</row>
    <row r="653" spans="1:30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</row>
    <row r="654" spans="1:30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</row>
    <row r="655" spans="1:30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</row>
    <row r="656" spans="1:30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</row>
    <row r="657" spans="1:30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</row>
    <row r="658" spans="1:30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</row>
    <row r="659" spans="1:30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</row>
    <row r="660" spans="1:30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</row>
    <row r="661" spans="1:30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</row>
    <row r="662" spans="1:30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</row>
    <row r="663" spans="1:30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</row>
    <row r="664" spans="1:30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</row>
    <row r="665" spans="1:30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</row>
    <row r="666" spans="1:30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</row>
    <row r="667" spans="1:30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</row>
    <row r="668" spans="1:30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</row>
    <row r="669" spans="1:30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</row>
    <row r="670" spans="1:30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</row>
    <row r="671" spans="1:30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</row>
    <row r="672" spans="1:30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</row>
    <row r="673" spans="1:30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</row>
    <row r="674" spans="1:30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</row>
    <row r="675" spans="1:30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</row>
    <row r="676" spans="1:30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</row>
    <row r="677" spans="1:30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</row>
    <row r="678" spans="1:30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</row>
    <row r="679" spans="1:30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</row>
    <row r="680" spans="1:30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</row>
    <row r="681" spans="1:30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</row>
    <row r="682" spans="1:30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</row>
    <row r="683" spans="1:30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</row>
    <row r="684" spans="1:30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</row>
    <row r="685" spans="1:30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</row>
    <row r="686" spans="1:30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</row>
    <row r="687" spans="1:30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</row>
    <row r="688" spans="1:30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</row>
    <row r="689" spans="1:30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</row>
    <row r="690" spans="1:30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</row>
    <row r="691" spans="1:30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</row>
    <row r="692" spans="1:30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</row>
    <row r="693" spans="1:30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</row>
    <row r="694" spans="1:30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</row>
    <row r="695" spans="1:30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</row>
    <row r="696" spans="1:30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</row>
    <row r="697" spans="1:30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</row>
    <row r="698" spans="1:30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</row>
    <row r="699" spans="1:30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</row>
    <row r="700" spans="1:30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</row>
    <row r="701" spans="1:30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</row>
    <row r="702" spans="1:30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</row>
    <row r="703" spans="1:30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</row>
    <row r="704" spans="1:30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</row>
    <row r="705" spans="1:30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</row>
    <row r="706" spans="1:30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</row>
    <row r="707" spans="1:30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</row>
    <row r="708" spans="1:30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</row>
    <row r="709" spans="1:30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</row>
    <row r="710" spans="1:30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</row>
    <row r="711" spans="1:30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</row>
    <row r="712" spans="1:30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</row>
    <row r="713" spans="1:30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</row>
    <row r="714" spans="1:30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</row>
    <row r="715" spans="1:30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</row>
    <row r="716" spans="1:30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</row>
    <row r="717" spans="1:30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</row>
    <row r="718" spans="1:30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</row>
    <row r="719" spans="1:30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</row>
    <row r="720" spans="1:30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</row>
    <row r="721" spans="1:30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</row>
    <row r="722" spans="1:30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</row>
    <row r="723" spans="1:30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</row>
    <row r="724" spans="1:30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</row>
    <row r="725" spans="1:30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</row>
    <row r="726" spans="1:30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</row>
    <row r="727" spans="1:30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</row>
    <row r="728" spans="1:30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</row>
    <row r="729" spans="1:30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</row>
    <row r="730" spans="1:30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</row>
    <row r="731" spans="1:30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</row>
    <row r="732" spans="1:30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</row>
    <row r="733" spans="1:30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</row>
    <row r="734" spans="1:30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</row>
    <row r="735" spans="1:30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</row>
    <row r="736" spans="1:30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</row>
    <row r="737" spans="1:30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</row>
    <row r="738" spans="1:30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</row>
    <row r="739" spans="1:30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</row>
    <row r="740" spans="1:30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</row>
    <row r="741" spans="1:30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</row>
    <row r="742" spans="1:30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</row>
    <row r="743" spans="1:30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</row>
    <row r="744" spans="1:30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</row>
    <row r="745" spans="1:30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</row>
    <row r="746" spans="1:30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</row>
    <row r="747" spans="1:30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</row>
    <row r="748" spans="1:30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</row>
    <row r="749" spans="1:30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</row>
    <row r="750" spans="1:30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</row>
    <row r="751" spans="1:30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</row>
    <row r="752" spans="1:30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</row>
    <row r="753" spans="1:30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</row>
    <row r="754" spans="1:30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</row>
    <row r="755" spans="1:30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</row>
    <row r="756" spans="1:30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</row>
    <row r="757" spans="1:30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</row>
    <row r="758" spans="1:30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</row>
    <row r="759" spans="1:30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</row>
    <row r="760" spans="1:30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</row>
    <row r="761" spans="1:30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</row>
    <row r="762" spans="1:30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</row>
    <row r="763" spans="1:30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</row>
    <row r="764" spans="1:30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</row>
    <row r="765" spans="1:30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</row>
    <row r="766" spans="1:30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</row>
    <row r="767" spans="1:30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</row>
    <row r="768" spans="1:30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</row>
    <row r="769" spans="1:30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</row>
    <row r="770" spans="1:30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</row>
    <row r="771" spans="1:30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</row>
    <row r="772" spans="1:30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</row>
    <row r="773" spans="1:30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</row>
    <row r="774" spans="1:30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</row>
    <row r="775" spans="1:30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</row>
    <row r="776" spans="1:30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</row>
    <row r="777" spans="1:30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</row>
    <row r="778" spans="1:30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</row>
    <row r="779" spans="1:30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</row>
    <row r="780" spans="1:30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</row>
    <row r="781" spans="1:30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</row>
    <row r="782" spans="1:30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</row>
    <row r="783" spans="1:30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</row>
    <row r="784" spans="1:30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</row>
    <row r="785" spans="1:30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</row>
    <row r="786" spans="1:30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</row>
    <row r="787" spans="1:30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</row>
    <row r="788" spans="1:30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</row>
    <row r="789" spans="1:30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</row>
    <row r="790" spans="1:30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</row>
    <row r="791" spans="1:30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</row>
    <row r="792" spans="1:30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</row>
    <row r="793" spans="1:30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</row>
    <row r="794" spans="1:30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</row>
    <row r="795" spans="1:30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</row>
    <row r="796" spans="1:30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</row>
    <row r="797" spans="1:30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</row>
    <row r="798" spans="1:30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</row>
    <row r="799" spans="1:30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</row>
    <row r="800" spans="1:30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</row>
    <row r="801" spans="1:30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</row>
    <row r="802" spans="1:30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</row>
    <row r="803" spans="1:30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</row>
    <row r="804" spans="1:30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</row>
    <row r="805" spans="1:30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</row>
    <row r="806" spans="1:30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</row>
    <row r="807" spans="1:30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</row>
    <row r="808" spans="1:30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</row>
    <row r="809" spans="1:30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</row>
    <row r="810" spans="1:30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</row>
    <row r="811" spans="1:30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</row>
    <row r="812" spans="1:30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</row>
    <row r="813" spans="1:30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</row>
    <row r="814" spans="1:30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</row>
    <row r="815" spans="1:30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</row>
    <row r="816" spans="1:30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</row>
    <row r="817" spans="1:30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</row>
    <row r="818" spans="1:30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</row>
    <row r="819" spans="1:30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</row>
    <row r="820" spans="1:30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</row>
    <row r="821" spans="1:30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</row>
    <row r="822" spans="1:30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</row>
    <row r="823" spans="1:30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</row>
    <row r="824" spans="1:30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</row>
    <row r="825" spans="1:30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</row>
    <row r="826" spans="1:30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</row>
    <row r="827" spans="1:30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</row>
    <row r="828" spans="1:30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</row>
    <row r="829" spans="1:30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</row>
    <row r="830" spans="1:30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</row>
    <row r="831" spans="1:30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</row>
    <row r="832" spans="1:30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</row>
    <row r="833" spans="1:30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</row>
    <row r="834" spans="1:30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</row>
    <row r="835" spans="1:30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</row>
    <row r="836" spans="1:30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</row>
    <row r="837" spans="1:30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</row>
    <row r="838" spans="1:30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</row>
    <row r="839" spans="1:30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</row>
    <row r="840" spans="1:30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</row>
    <row r="841" spans="1:30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</row>
    <row r="842" spans="1:30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</row>
    <row r="843" spans="1:30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</row>
    <row r="844" spans="1:30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</row>
    <row r="845" spans="1:30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</row>
    <row r="846" spans="1:30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</row>
    <row r="847" spans="1:30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</row>
    <row r="848" spans="1:30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</row>
    <row r="849" spans="1:30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</row>
    <row r="850" spans="1:30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</row>
    <row r="851" spans="1:30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</row>
    <row r="852" spans="1:30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</row>
    <row r="853" spans="1:30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</row>
    <row r="854" spans="1:30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</row>
    <row r="855" spans="1:30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</row>
    <row r="856" spans="1:30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</row>
    <row r="857" spans="1:30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</row>
    <row r="858" spans="1:30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</row>
    <row r="859" spans="1:30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</row>
    <row r="860" spans="1:30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</row>
    <row r="861" spans="1:30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</row>
    <row r="862" spans="1:30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</row>
    <row r="863" spans="1:30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</row>
    <row r="864" spans="1:30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</row>
    <row r="865" spans="1:30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</row>
    <row r="866" spans="1:30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</row>
    <row r="867" spans="1:30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</row>
    <row r="868" spans="1:30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</row>
    <row r="869" spans="1:30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</row>
    <row r="870" spans="1:30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</row>
    <row r="871" spans="1:30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</row>
    <row r="872" spans="1:30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</row>
    <row r="873" spans="1:30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</row>
    <row r="874" spans="1:30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</row>
    <row r="875" spans="1:30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</row>
    <row r="876" spans="1:30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</row>
    <row r="877" spans="1:30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</row>
    <row r="878" spans="1:30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</row>
    <row r="879" spans="1:30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</row>
    <row r="880" spans="1:30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</row>
    <row r="881" spans="1:30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</row>
    <row r="882" spans="1:30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</row>
    <row r="883" spans="1:30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</row>
    <row r="884" spans="1:30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</row>
    <row r="885" spans="1:30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</row>
    <row r="886" spans="1:30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</row>
    <row r="887" spans="1:30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</row>
    <row r="888" spans="1:30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</row>
    <row r="889" spans="1:30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</row>
    <row r="890" spans="1:30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</row>
    <row r="891" spans="1:30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</row>
    <row r="892" spans="1:30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</row>
    <row r="893" spans="1:30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</row>
    <row r="894" spans="1:30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</row>
    <row r="895" spans="1:30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</row>
    <row r="896" spans="1:30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</row>
    <row r="897" spans="1:30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</row>
    <row r="898" spans="1:30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</row>
    <row r="899" spans="1:30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</row>
    <row r="900" spans="1:30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</row>
    <row r="901" spans="1:30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</row>
    <row r="902" spans="1:30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</row>
    <row r="903" spans="1:30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</row>
    <row r="904" spans="1:30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</row>
    <row r="905" spans="1:30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</row>
    <row r="906" spans="1:30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</row>
    <row r="907" spans="1:30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</row>
    <row r="908" spans="1:30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</row>
    <row r="909" spans="1:30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</row>
    <row r="910" spans="1:30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</row>
    <row r="911" spans="1:30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</row>
    <row r="912" spans="1:30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</row>
    <row r="913" spans="1:30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</row>
    <row r="914" spans="1:30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</row>
    <row r="915" spans="1:30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</row>
    <row r="916" spans="1:30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  <c r="AA916" s="31"/>
      <c r="AB916" s="31"/>
      <c r="AC916" s="31"/>
      <c r="AD916" s="31"/>
    </row>
    <row r="917" spans="1:30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  <c r="AA917" s="31"/>
      <c r="AB917" s="31"/>
      <c r="AC917" s="31"/>
      <c r="AD917" s="31"/>
    </row>
    <row r="918" spans="1:30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  <c r="AA918" s="31"/>
      <c r="AB918" s="31"/>
      <c r="AC918" s="31"/>
      <c r="AD918" s="31"/>
    </row>
    <row r="919" spans="1:30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  <c r="AA919" s="31"/>
      <c r="AB919" s="31"/>
      <c r="AC919" s="31"/>
      <c r="AD919" s="31"/>
    </row>
    <row r="920" spans="1:30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  <c r="AA920" s="31"/>
      <c r="AB920" s="31"/>
      <c r="AC920" s="31"/>
      <c r="AD920" s="31"/>
    </row>
    <row r="921" spans="1:30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  <c r="AA921" s="31"/>
      <c r="AB921" s="31"/>
      <c r="AC921" s="31"/>
      <c r="AD921" s="31"/>
    </row>
    <row r="922" spans="1:30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  <c r="AA922" s="31"/>
      <c r="AB922" s="31"/>
      <c r="AC922" s="31"/>
      <c r="AD922" s="31"/>
    </row>
    <row r="923" spans="1:30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  <c r="AA923" s="31"/>
      <c r="AB923" s="31"/>
      <c r="AC923" s="31"/>
      <c r="AD923" s="31"/>
    </row>
    <row r="924" spans="1:30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  <c r="AA924" s="31"/>
      <c r="AB924" s="31"/>
      <c r="AC924" s="31"/>
      <c r="AD924" s="31"/>
    </row>
    <row r="925" spans="1:30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  <c r="AA925" s="31"/>
      <c r="AB925" s="31"/>
      <c r="AC925" s="31"/>
      <c r="AD925" s="31"/>
    </row>
    <row r="926" spans="1:30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  <c r="AA926" s="31"/>
      <c r="AB926" s="31"/>
      <c r="AC926" s="31"/>
      <c r="AD926" s="31"/>
    </row>
    <row r="927" spans="1:30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  <c r="AA927" s="31"/>
      <c r="AB927" s="31"/>
      <c r="AC927" s="31"/>
      <c r="AD927" s="31"/>
    </row>
    <row r="928" spans="1:30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  <c r="AA928" s="31"/>
      <c r="AB928" s="31"/>
      <c r="AC928" s="31"/>
      <c r="AD928" s="31"/>
    </row>
    <row r="929" spans="1:30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  <c r="AA929" s="31"/>
      <c r="AB929" s="31"/>
      <c r="AC929" s="31"/>
      <c r="AD929" s="31"/>
    </row>
    <row r="930" spans="1:30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  <c r="AA930" s="31"/>
      <c r="AB930" s="31"/>
      <c r="AC930" s="31"/>
      <c r="AD930" s="31"/>
    </row>
    <row r="931" spans="1:30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  <c r="AA931" s="31"/>
      <c r="AB931" s="31"/>
      <c r="AC931" s="31"/>
      <c r="AD931" s="31"/>
    </row>
    <row r="932" spans="1:30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  <c r="AA932" s="31"/>
      <c r="AB932" s="31"/>
      <c r="AC932" s="31"/>
      <c r="AD932" s="31"/>
    </row>
    <row r="933" spans="1:30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  <c r="AA933" s="31"/>
      <c r="AB933" s="31"/>
      <c r="AC933" s="31"/>
      <c r="AD933" s="31"/>
    </row>
    <row r="934" spans="1:30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  <c r="AA934" s="31"/>
      <c r="AB934" s="31"/>
      <c r="AC934" s="31"/>
      <c r="AD934" s="31"/>
    </row>
    <row r="935" spans="1:30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  <c r="AA935" s="31"/>
      <c r="AB935" s="31"/>
      <c r="AC935" s="31"/>
      <c r="AD935" s="31"/>
    </row>
    <row r="936" spans="1:30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  <c r="AA936" s="31"/>
      <c r="AB936" s="31"/>
      <c r="AC936" s="31"/>
      <c r="AD936" s="31"/>
    </row>
    <row r="937" spans="1:30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  <c r="AA937" s="31"/>
      <c r="AB937" s="31"/>
      <c r="AC937" s="31"/>
      <c r="AD937" s="31"/>
    </row>
    <row r="938" spans="1:30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  <c r="AA938" s="31"/>
      <c r="AB938" s="31"/>
      <c r="AC938" s="31"/>
      <c r="AD938" s="31"/>
    </row>
    <row r="939" spans="1:30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  <c r="AA939" s="31"/>
      <c r="AB939" s="31"/>
      <c r="AC939" s="31"/>
      <c r="AD939" s="31"/>
    </row>
    <row r="940" spans="1:30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  <c r="AA940" s="31"/>
      <c r="AB940" s="31"/>
      <c r="AC940" s="31"/>
      <c r="AD940" s="31"/>
    </row>
    <row r="941" spans="1:30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  <c r="AA941" s="31"/>
      <c r="AB941" s="31"/>
      <c r="AC941" s="31"/>
      <c r="AD941" s="31"/>
    </row>
    <row r="942" spans="1:30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  <c r="AA942" s="31"/>
      <c r="AB942" s="31"/>
      <c r="AC942" s="31"/>
      <c r="AD942" s="31"/>
    </row>
    <row r="943" spans="1:30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  <c r="AA943" s="31"/>
      <c r="AB943" s="31"/>
      <c r="AC943" s="31"/>
      <c r="AD943" s="31"/>
    </row>
    <row r="944" spans="1:30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  <c r="AA944" s="31"/>
      <c r="AB944" s="31"/>
      <c r="AC944" s="31"/>
      <c r="AD944" s="31"/>
    </row>
    <row r="945" spans="1:30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  <c r="AA945" s="31"/>
      <c r="AB945" s="31"/>
      <c r="AC945" s="31"/>
      <c r="AD945" s="31"/>
    </row>
    <row r="946" spans="1:30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  <c r="AA946" s="31"/>
      <c r="AB946" s="31"/>
      <c r="AC946" s="31"/>
      <c r="AD946" s="31"/>
    </row>
    <row r="947" spans="1:30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  <c r="AA947" s="31"/>
      <c r="AB947" s="31"/>
      <c r="AC947" s="31"/>
      <c r="AD947" s="31"/>
    </row>
    <row r="948" spans="1:30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  <c r="AA948" s="31"/>
      <c r="AB948" s="31"/>
      <c r="AC948" s="31"/>
      <c r="AD948" s="31"/>
    </row>
    <row r="949" spans="1:30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  <c r="AA949" s="31"/>
      <c r="AB949" s="31"/>
      <c r="AC949" s="31"/>
      <c r="AD949" s="31"/>
    </row>
    <row r="950" spans="1:3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  <c r="AA950" s="31"/>
      <c r="AB950" s="31"/>
      <c r="AC950" s="31"/>
      <c r="AD950" s="31"/>
    </row>
    <row r="951" spans="1:30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  <c r="AA951" s="31"/>
      <c r="AB951" s="31"/>
      <c r="AC951" s="31"/>
      <c r="AD951" s="31"/>
    </row>
    <row r="952" spans="1:30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  <c r="AA952" s="31"/>
      <c r="AB952" s="31"/>
      <c r="AC952" s="31"/>
      <c r="AD952" s="31"/>
    </row>
    <row r="953" spans="1:30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  <c r="AA953" s="31"/>
      <c r="AB953" s="31"/>
      <c r="AC953" s="31"/>
      <c r="AD953" s="31"/>
    </row>
    <row r="954" spans="1:30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  <c r="AA954" s="31"/>
      <c r="AB954" s="31"/>
      <c r="AC954" s="31"/>
      <c r="AD954" s="31"/>
    </row>
    <row r="955" spans="1:30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  <c r="AA955" s="31"/>
      <c r="AB955" s="31"/>
      <c r="AC955" s="31"/>
      <c r="AD955" s="31"/>
    </row>
    <row r="956" spans="1:30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  <c r="AA956" s="31"/>
      <c r="AB956" s="31"/>
      <c r="AC956" s="31"/>
      <c r="AD956" s="31"/>
    </row>
    <row r="957" spans="1:30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  <c r="AA957" s="31"/>
      <c r="AB957" s="31"/>
      <c r="AC957" s="31"/>
      <c r="AD957" s="31"/>
    </row>
    <row r="958" spans="1:30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  <c r="AA958" s="31"/>
      <c r="AB958" s="31"/>
      <c r="AC958" s="31"/>
      <c r="AD958" s="31"/>
    </row>
    <row r="959" spans="1:30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  <c r="AA959" s="31"/>
      <c r="AB959" s="31"/>
      <c r="AC959" s="31"/>
      <c r="AD959" s="31"/>
    </row>
    <row r="960" spans="1:3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  <c r="AA960" s="31"/>
      <c r="AB960" s="31"/>
      <c r="AC960" s="31"/>
      <c r="AD960" s="31"/>
    </row>
    <row r="961" spans="1:30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  <c r="AA961" s="31"/>
      <c r="AB961" s="31"/>
      <c r="AC961" s="31"/>
      <c r="AD961" s="31"/>
    </row>
    <row r="962" spans="1:30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  <c r="AA962" s="31"/>
      <c r="AB962" s="31"/>
      <c r="AC962" s="31"/>
      <c r="AD962" s="31"/>
    </row>
    <row r="963" spans="1:30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  <c r="AA963" s="31"/>
      <c r="AB963" s="31"/>
      <c r="AC963" s="31"/>
      <c r="AD963" s="31"/>
    </row>
    <row r="964" spans="1:30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  <c r="AA964" s="31"/>
      <c r="AB964" s="31"/>
      <c r="AC964" s="31"/>
      <c r="AD964" s="31"/>
    </row>
    <row r="965" spans="1:30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  <c r="AA965" s="31"/>
      <c r="AB965" s="31"/>
      <c r="AC965" s="31"/>
      <c r="AD965" s="31"/>
    </row>
    <row r="966" spans="1:30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  <c r="AA966" s="31"/>
      <c r="AB966" s="31"/>
      <c r="AC966" s="31"/>
      <c r="AD966" s="31"/>
    </row>
    <row r="967" spans="1:30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  <c r="AA967" s="31"/>
      <c r="AB967" s="31"/>
      <c r="AC967" s="31"/>
      <c r="AD967" s="31"/>
    </row>
    <row r="968" spans="1:30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  <c r="AA968" s="31"/>
      <c r="AB968" s="31"/>
      <c r="AC968" s="31"/>
      <c r="AD968" s="31"/>
    </row>
    <row r="969" spans="1:30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  <c r="AA969" s="31"/>
      <c r="AB969" s="31"/>
      <c r="AC969" s="31"/>
      <c r="AD969" s="31"/>
    </row>
    <row r="970" spans="1:3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  <c r="AA970" s="31"/>
      <c r="AB970" s="31"/>
      <c r="AC970" s="31"/>
      <c r="AD970" s="31"/>
    </row>
    <row r="971" spans="1:30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  <c r="AA971" s="31"/>
      <c r="AB971" s="31"/>
      <c r="AC971" s="31"/>
      <c r="AD971" s="31"/>
    </row>
    <row r="972" spans="1:30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  <c r="AA972" s="31"/>
      <c r="AB972" s="31"/>
      <c r="AC972" s="31"/>
      <c r="AD972" s="31"/>
    </row>
    <row r="973" spans="1:30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  <c r="AA973" s="31"/>
      <c r="AB973" s="31"/>
      <c r="AC973" s="31"/>
      <c r="AD973" s="31"/>
    </row>
    <row r="974" spans="1:30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  <c r="AA974" s="31"/>
      <c r="AB974" s="31"/>
      <c r="AC974" s="31"/>
      <c r="AD974" s="31"/>
    </row>
    <row r="975" spans="1:30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  <c r="AA975" s="31"/>
      <c r="AB975" s="31"/>
      <c r="AC975" s="31"/>
      <c r="AD975" s="31"/>
    </row>
    <row r="976" spans="1:30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  <c r="AA976" s="31"/>
      <c r="AB976" s="31"/>
      <c r="AC976" s="31"/>
      <c r="AD976" s="31"/>
    </row>
    <row r="977" spans="1:30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  <c r="AA977" s="31"/>
      <c r="AB977" s="31"/>
      <c r="AC977" s="31"/>
      <c r="AD977" s="31"/>
    </row>
    <row r="978" spans="1:30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  <c r="AA978" s="31"/>
      <c r="AB978" s="31"/>
      <c r="AC978" s="31"/>
      <c r="AD978" s="31"/>
    </row>
    <row r="979" spans="1:30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  <c r="AA979" s="31"/>
      <c r="AB979" s="31"/>
      <c r="AC979" s="31"/>
      <c r="AD979" s="31"/>
    </row>
    <row r="980" spans="1:3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  <c r="AA980" s="31"/>
      <c r="AB980" s="31"/>
      <c r="AC980" s="31"/>
      <c r="AD980" s="31"/>
    </row>
    <row r="981" spans="1:30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  <c r="AA981" s="31"/>
      <c r="AB981" s="31"/>
      <c r="AC981" s="31"/>
      <c r="AD981" s="31"/>
    </row>
    <row r="982" spans="1:30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  <c r="AA982" s="31"/>
      <c r="AB982" s="31"/>
      <c r="AC982" s="31"/>
      <c r="AD982" s="31"/>
    </row>
    <row r="983" spans="1:30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  <c r="AA983" s="31"/>
      <c r="AB983" s="31"/>
      <c r="AC983" s="31"/>
      <c r="AD983" s="31"/>
    </row>
    <row r="984" spans="1:30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  <c r="AA984" s="31"/>
      <c r="AB984" s="31"/>
      <c r="AC984" s="31"/>
      <c r="AD984" s="31"/>
    </row>
    <row r="985" spans="1:30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  <c r="AA985" s="31"/>
      <c r="AB985" s="31"/>
      <c r="AC985" s="31"/>
      <c r="AD985" s="31"/>
    </row>
    <row r="986" spans="1:30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  <c r="AA986" s="31"/>
      <c r="AB986" s="31"/>
      <c r="AC986" s="31"/>
      <c r="AD986" s="31"/>
    </row>
    <row r="987" spans="1:30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  <c r="AA987" s="31"/>
      <c r="AB987" s="31"/>
      <c r="AC987" s="31"/>
      <c r="AD987" s="31"/>
    </row>
    <row r="988" spans="1:30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  <c r="AA988" s="31"/>
      <c r="AB988" s="31"/>
      <c r="AC988" s="31"/>
      <c r="AD988" s="31"/>
    </row>
  </sheetData>
  <mergeCells count="11">
    <mergeCell ref="C20:C21"/>
    <mergeCell ref="C23:C24"/>
    <mergeCell ref="E15:E22"/>
    <mergeCell ref="E26:E27"/>
    <mergeCell ref="B1:E1"/>
    <mergeCell ref="B8:B14"/>
    <mergeCell ref="E12:E14"/>
    <mergeCell ref="B15:B22"/>
    <mergeCell ref="C17:C18"/>
    <mergeCell ref="B23:B30"/>
    <mergeCell ref="C25:C27"/>
  </mergeCells>
  <hyperlinks>
    <hyperlink ref="F18" r:id="rId1" xr:uid="{00000000-0004-0000-11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test case</vt:lpstr>
      <vt:lpstr>Đăng ký</vt:lpstr>
      <vt:lpstr>Đăng nhập</vt:lpstr>
      <vt:lpstr>Tìm kiếm bài viết</vt:lpstr>
      <vt:lpstr>Xem chủ đề bài viết</vt:lpstr>
      <vt:lpstr>Xem chi tiết bài viết</vt:lpstr>
      <vt:lpstr>Tìm kiếm chuyến đi</vt:lpstr>
      <vt:lpstr>Xem danh sách chuyến tàu</vt:lpstr>
      <vt:lpstr>Xem chi tiết chuyến tàu</vt:lpstr>
      <vt:lpstr>Đặt vé</vt:lpstr>
      <vt:lpstr>Xem lịch sử đặt vé</vt:lpstr>
      <vt:lpstr>Hủy vé</vt:lpstr>
      <vt:lpstr>Bảo trì chủ đề bài viết</vt:lpstr>
      <vt:lpstr>Bảo trì bài viết</vt:lpstr>
      <vt:lpstr>Bảo trì chuyến tàu</vt:lpstr>
      <vt:lpstr>Bảo trì ga tàu</vt:lpstr>
      <vt:lpstr>Quản lý vé đặt</vt:lpstr>
      <vt:lpstr>Quản lý tài khoản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Thao Tran</cp:lastModifiedBy>
  <dcterms:modified xsi:type="dcterms:W3CDTF">2026-05-07T18:34:10Z</dcterms:modified>
</cp:coreProperties>
</file>