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66925"/>
  <xr:revisionPtr revIDLastSave="0" documentId="8_{8B86D82E-717E-49C6-A040-F8AFD4DD523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Employee Wag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3" i="1" l="1"/>
  <c r="C24" i="1"/>
  <c r="C25" i="1"/>
  <c r="C26" i="1"/>
  <c r="C27" i="1"/>
  <c r="C28" i="1"/>
  <c r="C29" i="1"/>
  <c r="C30" i="1"/>
  <c r="Q29" i="1"/>
  <c r="Q30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I29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30" i="1"/>
  <c r="H29" i="1"/>
  <c r="H30" i="1"/>
  <c r="G29" i="1"/>
  <c r="G30" i="1"/>
  <c r="Q2" i="1"/>
  <c r="S2" i="1"/>
  <c r="C2" i="1" s="1"/>
  <c r="S23" i="1" a="1"/>
  <c r="S23" i="1"/>
  <c r="S24" i="1"/>
  <c r="S25" i="1"/>
  <c r="S26" i="1"/>
  <c r="S27" i="1"/>
  <c r="S28" i="1"/>
  <c r="S3" i="1"/>
  <c r="C3" i="1" s="1"/>
  <c r="I2" i="1"/>
  <c r="H23" i="1"/>
  <c r="H24" i="1"/>
  <c r="H25" i="1"/>
  <c r="H26" i="1"/>
  <c r="H27" i="1"/>
  <c r="H28" i="1"/>
  <c r="G24" i="1"/>
  <c r="G25" i="1"/>
  <c r="G26" i="1"/>
  <c r="G27" i="1"/>
  <c r="G28" i="1"/>
  <c r="H22" i="1"/>
  <c r="G23" i="1"/>
  <c r="S4" i="1"/>
  <c r="C4" i="1" s="1"/>
  <c r="S5" i="1"/>
  <c r="C5" i="1" s="1"/>
  <c r="S6" i="1"/>
  <c r="C6" i="1" s="1"/>
  <c r="S7" i="1"/>
  <c r="C7" i="1" s="1"/>
  <c r="S8" i="1"/>
  <c r="C8" i="1" s="1"/>
  <c r="S9" i="1"/>
  <c r="C9" i="1" s="1"/>
  <c r="S10" i="1"/>
  <c r="C10" i="1" s="1"/>
  <c r="S11" i="1"/>
  <c r="C11" i="1" s="1"/>
  <c r="S12" i="1"/>
  <c r="C12" i="1" s="1"/>
  <c r="S13" i="1"/>
  <c r="C13" i="1" s="1"/>
  <c r="S14" i="1"/>
  <c r="C14" i="1" s="1"/>
  <c r="S15" i="1"/>
  <c r="C15" i="1" s="1"/>
  <c r="S16" i="1"/>
  <c r="C16" i="1" s="1"/>
  <c r="S17" i="1"/>
  <c r="C17" i="1" s="1"/>
  <c r="S18" i="1"/>
  <c r="C18" i="1" s="1"/>
  <c r="S19" i="1"/>
  <c r="C19" i="1" s="1"/>
  <c r="S20" i="1"/>
  <c r="C20" i="1" s="1"/>
  <c r="S21" i="1"/>
  <c r="C21" i="1" s="1"/>
  <c r="S22" i="1"/>
  <c r="C22" i="1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" i="1"/>
  <c r="H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<sst xmlns="http://schemas.openxmlformats.org/spreadsheetml/2006/main" count="94" uniqueCount="19">
  <si>
    <t>ID</t>
  </si>
  <si>
    <t>start_wage</t>
  </si>
  <si>
    <t>years_of_service</t>
  </si>
  <si>
    <t>hire_date</t>
  </si>
  <si>
    <t>wage2010</t>
  </si>
  <si>
    <t>wage2015</t>
  </si>
  <si>
    <t>2010_2015_wage_percent</t>
  </si>
  <si>
    <t>2015_current_wage_percent</t>
  </si>
  <si>
    <t>2022_wage</t>
  </si>
  <si>
    <t>Promoted</t>
  </si>
  <si>
    <t>Status</t>
  </si>
  <si>
    <t>term_date</t>
  </si>
  <si>
    <t>current_wage</t>
  </si>
  <si>
    <t>Yes</t>
  </si>
  <si>
    <t>Currenty Employed</t>
  </si>
  <si>
    <t>Employed</t>
  </si>
  <si>
    <t>Pending</t>
  </si>
  <si>
    <t>No</t>
  </si>
  <si>
    <t>Terminated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</si>
</sst>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$-409]* #,##0.00_);_([$$-409]* \(#,##0.00\);_([$$-409]* &quot;-&quot;??_);_(@_)"/>
    <numFmt numFmtId="165" formatCode="[$-F800]dddd\,\ mmmm\ dd\,\ yyyy"/>
    <numFmt numFmtId="166" formatCode="&quot;$&quot;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BF8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0" fontId="1" fillId="2" borderId="0" xfId="0" applyFont="1" applyFill="1"/>
    <xf numFmtId="14" fontId="1" fillId="2" borderId="0" xfId="0" applyNumberFormat="1" applyFont="1" applyFill="1"/>
    <xf numFmtId="0" fontId="0" fillId="2" borderId="0" xfId="0" applyFill="1"/>
    <xf numFmtId="164" fontId="1" fillId="2" borderId="0" xfId="0" applyNumberFormat="1" applyFont="1" applyFill="1"/>
    <xf numFmtId="164" fontId="0" fillId="0" borderId="0" xfId="0" applyNumberFormat="1"/>
    <xf numFmtId="9" fontId="1" fillId="2" borderId="0" xfId="0" applyNumberFormat="1" applyFont="1" applyFill="1" applyAlignment="1">
      <alignment horizontal="right"/>
    </xf>
    <xf numFmtId="9" fontId="0" fillId="0" borderId="0" xfId="0" applyNumberFormat="1" applyAlignment="1">
      <alignment horizontal="right"/>
    </xf>
    <xf numFmtId="0" fontId="1" fillId="3" borderId="0" xfId="0" applyFont="1" applyFill="1"/>
    <xf numFmtId="0" fontId="0" fillId="3" borderId="0" xfId="0" applyFill="1"/>
    <xf numFmtId="0" fontId="1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165" fontId="1" fillId="2" borderId="0" xfId="0" applyNumberFormat="1" applyFont="1" applyFill="1"/>
    <xf numFmtId="165" fontId="0" fillId="0" borderId="0" xfId="0" applyNumberFormat="1"/>
    <xf numFmtId="0" fontId="2" fillId="0" borderId="0" xfId="0" quotePrefix="1" applyFont="1"/>
    <xf numFmtId="0" fontId="0" fillId="0" borderId="0" xfId="0" applyNumberFormat="1"/>
    <xf numFmtId="0" fontId="1" fillId="2" borderId="0" xfId="0" applyNumberFormat="1" applyFont="1" applyFill="1"/>
    <xf numFmtId="165" fontId="1" fillId="2" borderId="0" xfId="0" applyNumberFormat="1" applyFont="1" applyFill="1" applyAlignment="1">
      <alignment horizontal="right"/>
    </xf>
    <xf numFmtId="165" fontId="0" fillId="0" borderId="0" xfId="0" applyNumberFormat="1" applyAlignment="1">
      <alignment horizontal="right"/>
    </xf>
    <xf numFmtId="166" fontId="1" fillId="2" borderId="0" xfId="0" applyNumberFormat="1" applyFont="1" applyFill="1" applyAlignment="1">
      <alignment horizontal="right"/>
    </xf>
    <xf numFmtId="166" fontId="0" fillId="0" borderId="0" xfId="0" applyNumberFormat="1" applyAlignment="1">
      <alignment horizontal="right"/>
    </xf>
    <xf numFmtId="166" fontId="1" fillId="2" borderId="0" xfId="0" applyNumberFormat="1" applyFont="1" applyFill="1"/>
    <xf numFmtId="166" fontId="0" fillId="0" borderId="0" xfId="0" applyNumberFormat="1"/>
  </cellXfs>
  <cellStyles count="1">
    <cellStyle name="Normal" xfId="0" builtinId="0"/>
  </cellStyles>
  <dxfs count="5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9.140625" defaultRowHeight="15"/>
  <cols>
    <col min="1" max="1" width="3.28515625" style="10" bestFit="1" customWidth="1"/>
    <col min="2" max="2" width="12.140625" style="23" bestFit="1" customWidth="1"/>
    <col min="3" max="3" width="27.42578125" style="16" bestFit="1" customWidth="1"/>
    <col min="4" max="4" width="11.42578125" style="1" bestFit="1" customWidth="1"/>
    <col min="5" max="6" width="10.140625" style="23" bestFit="1" customWidth="1"/>
    <col min="7" max="7" width="25" style="8" bestFit="1" customWidth="1"/>
    <col min="8" max="8" width="25" style="8" customWidth="1"/>
    <col min="9" max="9" width="13.42578125" style="21" bestFit="1" customWidth="1"/>
    <col min="11" max="11" width="18.28515625" style="12" bestFit="1" customWidth="1"/>
    <col min="12" max="12" width="28.140625" style="19" bestFit="1" customWidth="1"/>
    <col min="13" max="13" width="9.140625" style="6" hidden="1" customWidth="1"/>
    <col min="17" max="17" width="9.140625" style="14" hidden="1" customWidth="1"/>
    <col min="19" max="19" width="26.85546875" hidden="1" customWidth="1"/>
  </cols>
  <sheetData>
    <row r="1" spans="1:19" s="4" customFormat="1">
      <c r="A1" s="9" t="s">
        <v>0</v>
      </c>
      <c r="B1" s="22" t="s">
        <v>1</v>
      </c>
      <c r="C1" s="17" t="s">
        <v>2</v>
      </c>
      <c r="D1" s="3" t="s">
        <v>3</v>
      </c>
      <c r="E1" s="22" t="s">
        <v>4</v>
      </c>
      <c r="F1" s="22" t="s">
        <v>5</v>
      </c>
      <c r="G1" s="7" t="s">
        <v>6</v>
      </c>
      <c r="H1" s="7" t="s">
        <v>7</v>
      </c>
      <c r="I1" s="20" t="s">
        <v>8</v>
      </c>
      <c r="J1" s="2" t="s">
        <v>9</v>
      </c>
      <c r="K1" s="11" t="s">
        <v>10</v>
      </c>
      <c r="L1" s="18" t="s">
        <v>11</v>
      </c>
      <c r="M1" s="5" t="s">
        <v>12</v>
      </c>
      <c r="Q1" s="13" t="s">
        <v>11</v>
      </c>
      <c r="S1" s="2" t="s">
        <v>2</v>
      </c>
    </row>
    <row r="2" spans="1:19">
      <c r="A2" s="10">
        <v>0</v>
      </c>
      <c r="B2" s="23">
        <v>11.25</v>
      </c>
      <c r="C2" s="16" t="str">
        <f t="shared" ref="C2:C65" ca="1" si="0">IF(L2 = "Employed", S2, Q2)</f>
        <v>16 Years, 6 Months, 8 Days</v>
      </c>
      <c r="D2" s="1">
        <v>38501</v>
      </c>
      <c r="E2" s="23">
        <v>14.5</v>
      </c>
      <c r="F2" s="23">
        <v>18.7</v>
      </c>
      <c r="G2" s="8">
        <f>IFERROR(((F2-E2)/E2), "Not Applicable")</f>
        <v>0.28965517241379307</v>
      </c>
      <c r="H2" s="8">
        <f>IFERROR(((I2-F2)/F2), "Not Applicable")</f>
        <v>0.15508021390374344</v>
      </c>
      <c r="I2" s="21">
        <f>IF(K2 = "Terminated", "Termed", M2)</f>
        <v>21.6</v>
      </c>
      <c r="J2" t="s">
        <v>13</v>
      </c>
      <c r="K2" s="12" t="s">
        <v>14</v>
      </c>
      <c r="L2" s="19" t="s">
        <v>15</v>
      </c>
      <c r="M2" s="6">
        <v>21.6</v>
      </c>
      <c r="Q2" s="15" t="e">
        <f>DATEDIF(D2, L2, "y" ) &amp;" Years, " &amp;DATEDIF(D2, L2, "ym") &amp; " Months, " &amp;DATEDIF(D2, L2, "md")&amp; " Days"</f>
        <v>#VALUE!</v>
      </c>
      <c r="S2" s="1" t="str">
        <f ca="1">DATEDIF(D2, TODAY(), "y" ) &amp;" Years, " &amp;DATEDIF(D2, TODAY(), "ym") &amp; " Months, " &amp;DATEDIF(D2, TODAY(), "md")&amp; " Days"</f>
        <v>16 Years, 6 Months, 8 Days</v>
      </c>
    </row>
    <row r="3" spans="1:19">
      <c r="A3" s="10">
        <v>1</v>
      </c>
      <c r="B3" s="23">
        <v>11.25</v>
      </c>
      <c r="C3" s="16" t="str">
        <f t="shared" ca="1" si="0"/>
        <v>16 Years, 2 Months, 4 Days</v>
      </c>
      <c r="D3" s="1">
        <v>38628</v>
      </c>
      <c r="E3" s="23">
        <v>13.95</v>
      </c>
      <c r="F3" s="23">
        <v>17.100000000000001</v>
      </c>
      <c r="G3" s="8">
        <f t="shared" ref="G3:G30" si="1">IFERROR(((F3-E3)/E3), "Not Applicable")</f>
        <v>0.22580645161290339</v>
      </c>
      <c r="H3" s="8">
        <f t="shared" ref="H3:H22" si="2">IFERROR(((I3-F3)/F3), "Not Applicable")</f>
        <v>0.1578947368421052</v>
      </c>
      <c r="I3" s="21">
        <f t="shared" ref="I3:I30" si="3">IF(K3 = "Terminated", "Termed", M3)</f>
        <v>19.8</v>
      </c>
      <c r="J3" t="s">
        <v>16</v>
      </c>
      <c r="K3" s="12" t="s">
        <v>14</v>
      </c>
      <c r="L3" s="19" t="s">
        <v>15</v>
      </c>
      <c r="M3" s="6">
        <v>19.8</v>
      </c>
      <c r="Q3" s="15" t="e">
        <f t="shared" ref="Q3:Q30" si="4">DATEDIF(D3, L3, "y" ) &amp;" Years, " &amp;DATEDIF(D3, L3, "ym") &amp; " Months, " &amp;DATEDIF(D3, L3, "md")&amp; " Days"</f>
        <v>#VALUE!</v>
      </c>
      <c r="S3" s="1" t="str">
        <f ca="1">DATEDIF(D3, TODAY(), "y" ) &amp;" Years, " &amp;DATEDIF(D3, TODAY(), "ym") &amp; " Months, " &amp;DATEDIF(D3, TODAY(), "md")&amp; " Days"</f>
        <v>16 Years, 2 Months, 4 Days</v>
      </c>
    </row>
    <row r="4" spans="1:19">
      <c r="A4" s="10">
        <v>2</v>
      </c>
      <c r="B4" s="23">
        <v>11.25</v>
      </c>
      <c r="C4" s="16" t="str">
        <f t="shared" ca="1" si="0"/>
        <v>16 Years, 6 Months, 12 Days</v>
      </c>
      <c r="D4" s="1">
        <v>38497</v>
      </c>
      <c r="E4" s="23">
        <v>14.5</v>
      </c>
      <c r="F4" s="23">
        <v>18.600000000000001</v>
      </c>
      <c r="G4" s="8">
        <f t="shared" si="1"/>
        <v>0.28275862068965529</v>
      </c>
      <c r="H4" s="8">
        <f t="shared" si="2"/>
        <v>0.12365591397849446</v>
      </c>
      <c r="I4" s="21">
        <f t="shared" si="3"/>
        <v>20.9</v>
      </c>
      <c r="J4" t="s">
        <v>13</v>
      </c>
      <c r="K4" s="12" t="s">
        <v>14</v>
      </c>
      <c r="L4" s="19" t="s">
        <v>15</v>
      </c>
      <c r="M4" s="6">
        <v>20.9</v>
      </c>
      <c r="Q4" s="15" t="e">
        <f t="shared" si="4"/>
        <v>#VALUE!</v>
      </c>
      <c r="S4" s="1" t="str">
        <f ca="1">DATEDIF(D4, TODAY(), "y" ) &amp;" Years, " &amp;DATEDIF(D4, TODAY(), "ym") &amp; " Months, " &amp;DATEDIF(D4, TODAY(), "md")&amp; " Days"</f>
        <v>16 Years, 6 Months, 12 Days</v>
      </c>
    </row>
    <row r="5" spans="1:19">
      <c r="A5" s="10">
        <v>3</v>
      </c>
      <c r="B5" s="23">
        <v>12.5</v>
      </c>
      <c r="C5" s="16" t="str">
        <f t="shared" ca="1" si="0"/>
        <v>11 Years, 1 Months, 17 Days</v>
      </c>
      <c r="D5" s="1">
        <v>40471</v>
      </c>
      <c r="E5" s="23">
        <v>12.9</v>
      </c>
      <c r="F5" s="23">
        <v>13.1</v>
      </c>
      <c r="G5" s="8">
        <f t="shared" si="1"/>
        <v>1.5503875968992192E-2</v>
      </c>
      <c r="H5" s="8">
        <f t="shared" si="2"/>
        <v>0.18320610687022904</v>
      </c>
      <c r="I5" s="21">
        <f t="shared" si="3"/>
        <v>15.5</v>
      </c>
      <c r="J5" t="s">
        <v>16</v>
      </c>
      <c r="K5" s="12" t="s">
        <v>14</v>
      </c>
      <c r="L5" s="19" t="s">
        <v>15</v>
      </c>
      <c r="M5" s="6">
        <v>15.5</v>
      </c>
      <c r="Q5" s="15" t="e">
        <f t="shared" si="4"/>
        <v>#VALUE!</v>
      </c>
      <c r="S5" s="1" t="str">
        <f ca="1">DATEDIF(D5, TODAY(), "y" ) &amp;" Years, " &amp;DATEDIF(D5, TODAY(), "ym") &amp; " Months, " &amp;DATEDIF(D5, TODAY(), "md")&amp; " Days"</f>
        <v>11 Years, 1 Months, 17 Days</v>
      </c>
    </row>
    <row r="6" spans="1:19">
      <c r="A6" s="10">
        <v>4</v>
      </c>
      <c r="B6" s="23">
        <v>11.5</v>
      </c>
      <c r="C6" s="16" t="str">
        <f t="shared" ca="1" si="0"/>
        <v>12 Years, 2 Months, 21 Days</v>
      </c>
      <c r="D6" s="1">
        <v>40072</v>
      </c>
      <c r="E6" s="23">
        <v>14</v>
      </c>
      <c r="F6" s="23">
        <v>15.7</v>
      </c>
      <c r="G6" s="8">
        <f t="shared" si="1"/>
        <v>0.12142857142857137</v>
      </c>
      <c r="H6" s="8">
        <f t="shared" si="2"/>
        <v>0.1019108280254778</v>
      </c>
      <c r="I6" s="21">
        <f t="shared" si="3"/>
        <v>17.3</v>
      </c>
      <c r="J6" t="s">
        <v>17</v>
      </c>
      <c r="K6" s="12" t="s">
        <v>14</v>
      </c>
      <c r="L6" s="19" t="s">
        <v>15</v>
      </c>
      <c r="M6" s="6">
        <v>17.3</v>
      </c>
      <c r="Q6" s="15" t="e">
        <f t="shared" si="4"/>
        <v>#VALUE!</v>
      </c>
      <c r="S6" s="1" t="str">
        <f ca="1">DATEDIF(D6, TODAY(), "y" ) &amp;" Years, " &amp;DATEDIF(D6, TODAY(), "ym") &amp; " Months, " &amp;DATEDIF(D6, TODAY(), "md")&amp; " Days"</f>
        <v>12 Years, 2 Months, 21 Days</v>
      </c>
    </row>
    <row r="7" spans="1:19">
      <c r="A7" s="10">
        <v>5</v>
      </c>
      <c r="B7" s="23">
        <v>18</v>
      </c>
      <c r="C7" s="16" t="str">
        <f t="shared" ca="1" si="0"/>
        <v>0 Years, 5 Months, 2 Days</v>
      </c>
      <c r="D7" s="1">
        <v>44382</v>
      </c>
      <c r="E7" s="23">
        <v>0</v>
      </c>
      <c r="F7" s="23">
        <v>0</v>
      </c>
      <c r="G7" s="8" t="str">
        <f t="shared" si="1"/>
        <v>Not Applicable</v>
      </c>
      <c r="H7" s="8" t="str">
        <f t="shared" si="2"/>
        <v>Not Applicable</v>
      </c>
      <c r="I7" s="21">
        <f t="shared" si="3"/>
        <v>18</v>
      </c>
      <c r="J7" t="s">
        <v>17</v>
      </c>
      <c r="K7" s="12" t="s">
        <v>14</v>
      </c>
      <c r="L7" s="19" t="s">
        <v>15</v>
      </c>
      <c r="M7" s="6">
        <v>18</v>
      </c>
      <c r="Q7" s="15" t="e">
        <f t="shared" si="4"/>
        <v>#VALUE!</v>
      </c>
      <c r="S7" s="1" t="str">
        <f ca="1">DATEDIF(D7, TODAY(), "y" ) &amp;" Years, " &amp;DATEDIF(D7, TODAY(), "ym") &amp; " Months, " &amp;DATEDIF(D7, TODAY(), "md")&amp; " Days"</f>
        <v>0 Years, 5 Months, 2 Days</v>
      </c>
    </row>
    <row r="8" spans="1:19">
      <c r="A8" s="10">
        <v>6</v>
      </c>
      <c r="B8" s="23">
        <v>15.5</v>
      </c>
      <c r="C8" s="16" t="str">
        <f t="shared" ca="1" si="0"/>
        <v>0 Years, 9 Months, 4 Days</v>
      </c>
      <c r="D8" s="1">
        <v>44258</v>
      </c>
      <c r="E8" s="23">
        <v>0</v>
      </c>
      <c r="F8" s="23">
        <v>0</v>
      </c>
      <c r="G8" s="8" t="str">
        <f t="shared" si="1"/>
        <v>Not Applicable</v>
      </c>
      <c r="H8" s="8" t="str">
        <f t="shared" si="2"/>
        <v>Not Applicable</v>
      </c>
      <c r="I8" s="21">
        <f t="shared" si="3"/>
        <v>15.5</v>
      </c>
      <c r="J8" t="s">
        <v>17</v>
      </c>
      <c r="K8" s="12" t="s">
        <v>14</v>
      </c>
      <c r="L8" s="19" t="s">
        <v>15</v>
      </c>
      <c r="M8" s="6">
        <v>15.5</v>
      </c>
      <c r="Q8" s="15" t="e">
        <f t="shared" si="4"/>
        <v>#VALUE!</v>
      </c>
      <c r="S8" s="1" t="str">
        <f ca="1">DATEDIF(D8, TODAY(), "y" ) &amp;" Years, " &amp;DATEDIF(D8, TODAY(), "ym") &amp; " Months, " &amp;DATEDIF(D8, TODAY(), "md")&amp; " Days"</f>
        <v>0 Years, 9 Months, 4 Days</v>
      </c>
    </row>
    <row r="9" spans="1:19">
      <c r="A9" s="10">
        <v>7</v>
      </c>
      <c r="B9" s="23">
        <v>15.5</v>
      </c>
      <c r="C9" s="16" t="str">
        <f t="shared" ca="1" si="0"/>
        <v>0 Years, 6 Months, 8 Days</v>
      </c>
      <c r="D9" s="1">
        <v>44345</v>
      </c>
      <c r="E9" s="23">
        <v>0</v>
      </c>
      <c r="F9" s="23">
        <v>0</v>
      </c>
      <c r="G9" s="8" t="str">
        <f t="shared" si="1"/>
        <v>Not Applicable</v>
      </c>
      <c r="H9" s="8" t="str">
        <f t="shared" si="2"/>
        <v>Not Applicable</v>
      </c>
      <c r="I9" s="21">
        <f t="shared" si="3"/>
        <v>15.5</v>
      </c>
      <c r="J9" t="s">
        <v>17</v>
      </c>
      <c r="K9" s="12" t="s">
        <v>14</v>
      </c>
      <c r="L9" s="19" t="s">
        <v>15</v>
      </c>
      <c r="M9" s="6">
        <v>15.5</v>
      </c>
      <c r="Q9" s="15" t="e">
        <f t="shared" si="4"/>
        <v>#VALUE!</v>
      </c>
      <c r="S9" s="1" t="str">
        <f ca="1">DATEDIF(D9, TODAY(), "y" ) &amp;" Years, " &amp;DATEDIF(D9, TODAY(), "ym") &amp; " Months, " &amp;DATEDIF(D9, TODAY(), "md")&amp; " Days"</f>
        <v>0 Years, 6 Months, 8 Days</v>
      </c>
    </row>
    <row r="10" spans="1:19">
      <c r="A10" s="10">
        <v>8</v>
      </c>
      <c r="B10" s="23">
        <v>11.25</v>
      </c>
      <c r="C10" s="16" t="str">
        <f t="shared" ca="1" si="0"/>
        <v>16 Years, 6 Months, 11 Days</v>
      </c>
      <c r="D10" s="1">
        <v>38498</v>
      </c>
      <c r="E10" s="23">
        <v>14.89</v>
      </c>
      <c r="F10" s="23">
        <v>16.2</v>
      </c>
      <c r="G10" s="8">
        <f t="shared" si="1"/>
        <v>8.7978509066487492E-2</v>
      </c>
      <c r="H10" s="8">
        <f t="shared" si="2"/>
        <v>0.15802469135802483</v>
      </c>
      <c r="I10" s="21">
        <f t="shared" si="3"/>
        <v>18.760000000000002</v>
      </c>
      <c r="J10" t="s">
        <v>17</v>
      </c>
      <c r="K10" s="12" t="s">
        <v>14</v>
      </c>
      <c r="L10" s="19" t="s">
        <v>15</v>
      </c>
      <c r="M10" s="6">
        <v>18.760000000000002</v>
      </c>
      <c r="Q10" s="15" t="e">
        <f t="shared" si="4"/>
        <v>#VALUE!</v>
      </c>
      <c r="S10" s="1" t="str">
        <f ca="1">DATEDIF(D10, TODAY(), "y" ) &amp;" Years, " &amp;DATEDIF(D10, TODAY(), "ym") &amp; " Months, " &amp;DATEDIF(D10, TODAY(), "md")&amp; " Days"</f>
        <v>16 Years, 6 Months, 11 Days</v>
      </c>
    </row>
    <row r="11" spans="1:19">
      <c r="A11" s="10">
        <v>9</v>
      </c>
      <c r="B11" s="23">
        <v>13</v>
      </c>
      <c r="C11" s="16" t="str">
        <f t="shared" ca="1" si="0"/>
        <v>5 Years, 7 Months, 24 Days</v>
      </c>
      <c r="D11" s="1">
        <v>42473</v>
      </c>
      <c r="E11" s="23">
        <v>0</v>
      </c>
      <c r="F11" s="23">
        <v>0</v>
      </c>
      <c r="G11" s="8" t="str">
        <f t="shared" si="1"/>
        <v>Not Applicable</v>
      </c>
      <c r="H11" s="8" t="str">
        <f t="shared" si="2"/>
        <v>Not Applicable</v>
      </c>
      <c r="I11" s="21">
        <f t="shared" si="3"/>
        <v>15.5</v>
      </c>
      <c r="J11" t="s">
        <v>17</v>
      </c>
      <c r="K11" s="12" t="s">
        <v>14</v>
      </c>
      <c r="L11" s="19" t="s">
        <v>15</v>
      </c>
      <c r="M11" s="6">
        <v>15.5</v>
      </c>
      <c r="Q11" s="15" t="e">
        <f t="shared" si="4"/>
        <v>#VALUE!</v>
      </c>
      <c r="S11" s="1" t="str">
        <f ca="1">DATEDIF(D11, TODAY(), "y" ) &amp;" Years, " &amp;DATEDIF(D11, TODAY(), "ym") &amp; " Months, " &amp;DATEDIF(D11, TODAY(), "md")&amp; " Days"</f>
        <v>5 Years, 7 Months, 24 Days</v>
      </c>
    </row>
    <row r="12" spans="1:19">
      <c r="A12" s="10">
        <v>10</v>
      </c>
      <c r="B12" s="23">
        <v>13</v>
      </c>
      <c r="C12" s="16" t="str">
        <f t="shared" ca="1" si="0"/>
        <v>0 Years, 7 Months, 18 Days</v>
      </c>
      <c r="D12" s="1">
        <v>44305</v>
      </c>
      <c r="E12" s="23">
        <v>0</v>
      </c>
      <c r="F12" s="23">
        <v>0</v>
      </c>
      <c r="G12" s="8" t="str">
        <f t="shared" si="1"/>
        <v>Not Applicable</v>
      </c>
      <c r="H12" s="8" t="str">
        <f t="shared" si="2"/>
        <v>Not Applicable</v>
      </c>
      <c r="I12" s="21">
        <f t="shared" si="3"/>
        <v>13</v>
      </c>
      <c r="J12" t="s">
        <v>17</v>
      </c>
      <c r="K12" s="12" t="s">
        <v>14</v>
      </c>
      <c r="L12" s="19" t="s">
        <v>15</v>
      </c>
      <c r="M12" s="6">
        <v>13</v>
      </c>
      <c r="Q12" s="15" t="e">
        <f t="shared" si="4"/>
        <v>#VALUE!</v>
      </c>
      <c r="S12" s="1" t="str">
        <f ca="1">DATEDIF(D12, TODAY(), "y" ) &amp;" Years, " &amp;DATEDIF(D12, TODAY(), "ym") &amp; " Months, " &amp;DATEDIF(D12, TODAY(), "md")&amp; " Days"</f>
        <v>0 Years, 7 Months, 18 Days</v>
      </c>
    </row>
    <row r="13" spans="1:19">
      <c r="A13" s="10">
        <v>11</v>
      </c>
      <c r="B13" s="23">
        <v>12</v>
      </c>
      <c r="C13" s="16" t="str">
        <f t="shared" ca="1" si="0"/>
        <v>7 Years, 2 Months, 4 Days</v>
      </c>
      <c r="D13" s="1">
        <v>41915</v>
      </c>
      <c r="E13" s="23">
        <v>0</v>
      </c>
      <c r="F13" s="23">
        <v>13.1</v>
      </c>
      <c r="G13" s="8" t="str">
        <f t="shared" si="1"/>
        <v>Not Applicable</v>
      </c>
      <c r="H13" s="8">
        <f t="shared" si="2"/>
        <v>0.25954198473282447</v>
      </c>
      <c r="I13" s="21">
        <f t="shared" si="3"/>
        <v>16.5</v>
      </c>
      <c r="J13" t="s">
        <v>16</v>
      </c>
      <c r="K13" s="12" t="s">
        <v>14</v>
      </c>
      <c r="L13" s="19" t="s">
        <v>15</v>
      </c>
      <c r="M13" s="6">
        <v>16.5</v>
      </c>
      <c r="Q13" s="15" t="e">
        <f t="shared" si="4"/>
        <v>#VALUE!</v>
      </c>
      <c r="S13" s="1" t="str">
        <f ca="1">DATEDIF(D13, TODAY(), "y" ) &amp;" Years, " &amp;DATEDIF(D13, TODAY(), "ym") &amp; " Months, " &amp;DATEDIF(D13, TODAY(), "md")&amp; " Days"</f>
        <v>7 Years, 2 Months, 4 Days</v>
      </c>
    </row>
    <row r="14" spans="1:19">
      <c r="A14" s="10">
        <v>12</v>
      </c>
      <c r="B14" s="23">
        <v>11.25</v>
      </c>
      <c r="C14" s="16" t="str">
        <f t="shared" ca="1" si="0"/>
        <v>14 Years, 10 Months, 22 Days</v>
      </c>
      <c r="D14" s="1">
        <v>39097</v>
      </c>
      <c r="E14" s="23">
        <v>13.1</v>
      </c>
      <c r="F14" s="23">
        <v>14.25</v>
      </c>
      <c r="G14" s="8">
        <f t="shared" si="1"/>
        <v>8.7786259541984768E-2</v>
      </c>
      <c r="H14" s="8">
        <f t="shared" si="2"/>
        <v>0.15789473684210525</v>
      </c>
      <c r="I14" s="21">
        <f t="shared" si="3"/>
        <v>16.5</v>
      </c>
      <c r="J14" t="s">
        <v>17</v>
      </c>
      <c r="K14" s="12" t="s">
        <v>14</v>
      </c>
      <c r="L14" s="19" t="s">
        <v>15</v>
      </c>
      <c r="M14" s="6">
        <v>16.5</v>
      </c>
      <c r="Q14" s="15" t="e">
        <f t="shared" si="4"/>
        <v>#VALUE!</v>
      </c>
      <c r="S14" s="1" t="str">
        <f ca="1">DATEDIF(D14, TODAY(), "y" ) &amp;" Years, " &amp;DATEDIF(D14, TODAY(), "ym") &amp; " Months, " &amp;DATEDIF(D14, TODAY(), "md")&amp; " Days"</f>
        <v>14 Years, 10 Months, 22 Days</v>
      </c>
    </row>
    <row r="15" spans="1:19">
      <c r="A15" s="10">
        <v>13</v>
      </c>
      <c r="B15" s="23">
        <v>17</v>
      </c>
      <c r="C15" s="16" t="str">
        <f t="shared" ca="1" si="0"/>
        <v>0 Years, 9 Months, 4 Days</v>
      </c>
      <c r="D15" s="1">
        <v>44258</v>
      </c>
      <c r="E15" s="23">
        <v>0</v>
      </c>
      <c r="F15" s="23">
        <v>0</v>
      </c>
      <c r="G15" s="8" t="str">
        <f t="shared" si="1"/>
        <v>Not Applicable</v>
      </c>
      <c r="H15" s="8" t="str">
        <f t="shared" si="2"/>
        <v>Not Applicable</v>
      </c>
      <c r="I15" s="21">
        <f t="shared" si="3"/>
        <v>17</v>
      </c>
      <c r="J15" t="s">
        <v>17</v>
      </c>
      <c r="K15" s="12" t="s">
        <v>14</v>
      </c>
      <c r="L15" s="19" t="s">
        <v>15</v>
      </c>
      <c r="M15" s="6">
        <v>17</v>
      </c>
      <c r="Q15" s="15" t="e">
        <f t="shared" si="4"/>
        <v>#VALUE!</v>
      </c>
      <c r="S15" s="1" t="str">
        <f ca="1">DATEDIF(D15, TODAY(), "y" ) &amp;" Years, " &amp;DATEDIF(D15, TODAY(), "ym") &amp; " Months, " &amp;DATEDIF(D15, TODAY(), "md")&amp; " Days"</f>
        <v>0 Years, 9 Months, 4 Days</v>
      </c>
    </row>
    <row r="16" spans="1:19">
      <c r="A16" s="10">
        <v>14</v>
      </c>
      <c r="B16" s="23">
        <v>12</v>
      </c>
      <c r="C16" s="16" t="str">
        <f t="shared" ca="1" si="0"/>
        <v>6 Years, 5 Months, 25 Days</v>
      </c>
      <c r="D16" s="1">
        <v>42167</v>
      </c>
      <c r="E16" s="23">
        <v>0</v>
      </c>
      <c r="F16" s="23">
        <v>13.78</v>
      </c>
      <c r="G16" s="8" t="str">
        <f t="shared" si="1"/>
        <v>Not Applicable</v>
      </c>
      <c r="H16" s="8">
        <f t="shared" si="2"/>
        <v>0.30624092888243837</v>
      </c>
      <c r="I16" s="21">
        <f t="shared" si="3"/>
        <v>18</v>
      </c>
      <c r="J16" t="s">
        <v>17</v>
      </c>
      <c r="K16" s="12" t="s">
        <v>14</v>
      </c>
      <c r="L16" s="19" t="s">
        <v>15</v>
      </c>
      <c r="M16" s="6">
        <v>18</v>
      </c>
      <c r="Q16" s="15" t="e">
        <f t="shared" si="4"/>
        <v>#VALUE!</v>
      </c>
      <c r="S16" s="1" t="str">
        <f ca="1">DATEDIF(D16, TODAY(), "y" ) &amp;" Years, " &amp;DATEDIF(D16, TODAY(), "ym") &amp; " Months, " &amp;DATEDIF(D16, TODAY(), "md")&amp; " Days"</f>
        <v>6 Years, 5 Months, 25 Days</v>
      </c>
    </row>
    <row r="17" spans="1:19">
      <c r="A17" s="10">
        <v>15</v>
      </c>
      <c r="B17" s="23">
        <v>11.25</v>
      </c>
      <c r="C17" s="16" t="str">
        <f t="shared" ca="1" si="0"/>
        <v>6 Years, 1 Months, 22 Days</v>
      </c>
      <c r="D17" s="1">
        <v>42292</v>
      </c>
      <c r="E17" s="23">
        <v>0</v>
      </c>
      <c r="F17" s="23">
        <v>15</v>
      </c>
      <c r="G17" s="8" t="str">
        <f t="shared" si="1"/>
        <v>Not Applicable</v>
      </c>
      <c r="H17" s="8">
        <f t="shared" si="2"/>
        <v>3.3333333333333333E-2</v>
      </c>
      <c r="I17" s="21">
        <f t="shared" si="3"/>
        <v>15.5</v>
      </c>
      <c r="J17" t="s">
        <v>17</v>
      </c>
      <c r="K17" s="12" t="s">
        <v>14</v>
      </c>
      <c r="L17" s="19" t="s">
        <v>15</v>
      </c>
      <c r="M17" s="6">
        <v>15.5</v>
      </c>
      <c r="Q17" s="15" t="e">
        <f t="shared" si="4"/>
        <v>#VALUE!</v>
      </c>
      <c r="S17" s="1" t="str">
        <f ca="1">DATEDIF(D17, TODAY(), "y" ) &amp;" Years, " &amp;DATEDIF(D17, TODAY(), "ym") &amp; " Months, " &amp;DATEDIF(D17, TODAY(), "md")&amp; " Days"</f>
        <v>6 Years, 1 Months, 22 Days</v>
      </c>
    </row>
    <row r="18" spans="1:19">
      <c r="A18" s="10">
        <v>16</v>
      </c>
      <c r="B18" s="23">
        <v>11.25</v>
      </c>
      <c r="C18" s="16" t="str">
        <f t="shared" ca="1" si="0"/>
        <v>6 Years, 6 Months, 14 Days</v>
      </c>
      <c r="D18" s="1">
        <v>42147</v>
      </c>
      <c r="E18" s="23">
        <v>0</v>
      </c>
      <c r="F18" s="23">
        <v>15</v>
      </c>
      <c r="G18" s="8" t="str">
        <f t="shared" si="1"/>
        <v>Not Applicable</v>
      </c>
      <c r="H18" s="8">
        <f t="shared" si="2"/>
        <v>3.3333333333333333E-2</v>
      </c>
      <c r="I18" s="21">
        <f t="shared" si="3"/>
        <v>15.5</v>
      </c>
      <c r="J18" t="s">
        <v>17</v>
      </c>
      <c r="K18" s="12" t="s">
        <v>14</v>
      </c>
      <c r="L18" s="19" t="s">
        <v>15</v>
      </c>
      <c r="M18" s="6">
        <v>15.5</v>
      </c>
      <c r="Q18" s="15" t="e">
        <f t="shared" si="4"/>
        <v>#VALUE!</v>
      </c>
      <c r="S18" s="1" t="str">
        <f ca="1">DATEDIF(D18, TODAY(), "y" ) &amp;" Years, " &amp;DATEDIF(D18, TODAY(), "ym") &amp; " Months, " &amp;DATEDIF(D18, TODAY(), "md")&amp; " Days"</f>
        <v>6 Years, 6 Months, 14 Days</v>
      </c>
    </row>
    <row r="19" spans="1:19">
      <c r="A19" s="10">
        <v>17</v>
      </c>
      <c r="B19" s="23">
        <v>13</v>
      </c>
      <c r="C19" s="16" t="str">
        <f t="shared" ca="1" si="0"/>
        <v>0 Years, 8 Months, 0 Days</v>
      </c>
      <c r="D19" s="1">
        <v>44293</v>
      </c>
      <c r="E19" s="23">
        <v>0</v>
      </c>
      <c r="F19" s="23">
        <v>0</v>
      </c>
      <c r="G19" s="8" t="str">
        <f t="shared" si="1"/>
        <v>Not Applicable</v>
      </c>
      <c r="H19" s="8" t="str">
        <f t="shared" si="2"/>
        <v>Not Applicable</v>
      </c>
      <c r="I19" s="21">
        <f t="shared" si="3"/>
        <v>13</v>
      </c>
      <c r="J19" t="s">
        <v>17</v>
      </c>
      <c r="K19" s="12" t="s">
        <v>14</v>
      </c>
      <c r="L19" s="19" t="s">
        <v>15</v>
      </c>
      <c r="M19" s="6">
        <v>13</v>
      </c>
      <c r="Q19" s="15" t="e">
        <f t="shared" si="4"/>
        <v>#VALUE!</v>
      </c>
      <c r="S19" s="1" t="str">
        <f ca="1">DATEDIF(D19, TODAY(), "y" ) &amp;" Years, " &amp;DATEDIF(D19, TODAY(), "ym") &amp; " Months, " &amp;DATEDIF(D19, TODAY(), "md")&amp; " Days"</f>
        <v>0 Years, 8 Months, 0 Days</v>
      </c>
    </row>
    <row r="20" spans="1:19">
      <c r="A20" s="10">
        <v>18</v>
      </c>
      <c r="B20" s="23">
        <v>13</v>
      </c>
      <c r="C20" s="16" t="str">
        <f t="shared" ca="1" si="0"/>
        <v>0 Years, 8 Months, 0 Days</v>
      </c>
      <c r="D20" s="1">
        <v>44293</v>
      </c>
      <c r="E20" s="23">
        <v>0</v>
      </c>
      <c r="F20" s="23">
        <v>0</v>
      </c>
      <c r="G20" s="8" t="str">
        <f t="shared" si="1"/>
        <v>Not Applicable</v>
      </c>
      <c r="H20" s="8" t="str">
        <f t="shared" si="2"/>
        <v>Not Applicable</v>
      </c>
      <c r="I20" s="21">
        <f t="shared" si="3"/>
        <v>13</v>
      </c>
      <c r="J20" t="s">
        <v>17</v>
      </c>
      <c r="K20" s="12" t="s">
        <v>14</v>
      </c>
      <c r="L20" s="19" t="s">
        <v>15</v>
      </c>
      <c r="M20" s="6">
        <v>13</v>
      </c>
      <c r="Q20" s="15" t="e">
        <f t="shared" si="4"/>
        <v>#VALUE!</v>
      </c>
      <c r="S20" s="1" t="str">
        <f ca="1">DATEDIF(D20, TODAY(), "y" ) &amp;" Years, " &amp;DATEDIF(D20, TODAY(), "ym") &amp; " Months, " &amp;DATEDIF(D20, TODAY(), "md")&amp; " Days"</f>
        <v>0 Years, 8 Months, 0 Days</v>
      </c>
    </row>
    <row r="21" spans="1:19">
      <c r="A21" s="10">
        <v>19</v>
      </c>
      <c r="B21" s="23">
        <v>13</v>
      </c>
      <c r="C21" s="16" t="str">
        <f t="shared" ca="1" si="0"/>
        <v>0 Years, 7 Months, 5 Days</v>
      </c>
      <c r="D21" s="1">
        <v>44318</v>
      </c>
      <c r="E21" s="23">
        <v>0</v>
      </c>
      <c r="F21" s="23">
        <v>0</v>
      </c>
      <c r="G21" s="8" t="str">
        <f t="shared" si="1"/>
        <v>Not Applicable</v>
      </c>
      <c r="H21" s="8" t="str">
        <f t="shared" si="2"/>
        <v>Not Applicable</v>
      </c>
      <c r="I21" s="21">
        <f t="shared" si="3"/>
        <v>13</v>
      </c>
      <c r="J21" t="s">
        <v>17</v>
      </c>
      <c r="K21" s="12" t="s">
        <v>14</v>
      </c>
      <c r="L21" s="19" t="s">
        <v>15</v>
      </c>
      <c r="M21" s="6">
        <v>13</v>
      </c>
      <c r="Q21" s="15" t="e">
        <f t="shared" si="4"/>
        <v>#VALUE!</v>
      </c>
      <c r="S21" s="1" t="str">
        <f ca="1">DATEDIF(D21, TODAY(), "y" ) &amp;" Years, " &amp;DATEDIF(D21, TODAY(), "ym") &amp; " Months, " &amp;DATEDIF(D21, TODAY(), "md")&amp; " Days"</f>
        <v>0 Years, 7 Months, 5 Days</v>
      </c>
    </row>
    <row r="22" spans="1:19">
      <c r="A22" s="10">
        <v>20</v>
      </c>
      <c r="B22" s="23">
        <v>18</v>
      </c>
      <c r="C22" s="16" t="str">
        <f t="shared" ca="1" si="0"/>
        <v>0 Years, 0 Months, 6 Days</v>
      </c>
      <c r="D22" s="1">
        <v>44531</v>
      </c>
      <c r="E22" s="23">
        <v>0</v>
      </c>
      <c r="F22" s="23">
        <v>0</v>
      </c>
      <c r="G22" s="8" t="str">
        <f t="shared" si="1"/>
        <v>Not Applicable</v>
      </c>
      <c r="H22" s="8" t="str">
        <f>IFERROR(((I22-F22)/F22), "Not Applicable")</f>
        <v>Not Applicable</v>
      </c>
      <c r="I22" s="21">
        <f t="shared" si="3"/>
        <v>18</v>
      </c>
      <c r="J22" t="s">
        <v>17</v>
      </c>
      <c r="K22" s="12" t="s">
        <v>14</v>
      </c>
      <c r="L22" s="19" t="s">
        <v>15</v>
      </c>
      <c r="M22" s="6">
        <v>18</v>
      </c>
      <c r="Q22" s="15" t="e">
        <f t="shared" si="4"/>
        <v>#VALUE!</v>
      </c>
      <c r="S22" s="1" t="str">
        <f ca="1">DATEDIF(D22, TODAY(), "y" ) &amp;" Years, " &amp;DATEDIF(D22, TODAY(), "ym") &amp; " Months, " &amp;DATEDIF(D22, TODAY(), "md")&amp; " Days"</f>
        <v>0 Years, 0 Months, 6 Days</v>
      </c>
    </row>
    <row r="23" spans="1:19">
      <c r="A23" s="10">
        <v>21</v>
      </c>
      <c r="B23" s="23">
        <v>13.2</v>
      </c>
      <c r="C23" s="16" t="str">
        <f t="shared" si="0"/>
        <v>1 Years, 6 Months, 26 Days</v>
      </c>
      <c r="D23" s="1">
        <v>43824</v>
      </c>
      <c r="E23" s="23">
        <v>0</v>
      </c>
      <c r="F23" s="23">
        <v>0</v>
      </c>
      <c r="G23" s="8" t="str">
        <f t="shared" si="1"/>
        <v>Not Applicable</v>
      </c>
      <c r="H23" s="8" t="str">
        <f t="shared" ref="H23:H30" si="5">IFERROR(((I23-F23)/F23), "Not Applicable")</f>
        <v>Not Applicable</v>
      </c>
      <c r="I23" s="21" t="str">
        <f t="shared" si="3"/>
        <v>Termed</v>
      </c>
      <c r="J23" t="s">
        <v>17</v>
      </c>
      <c r="K23" s="12" t="s">
        <v>18</v>
      </c>
      <c r="L23" s="19">
        <v>44398</v>
      </c>
      <c r="Q23" s="15" t="str">
        <f t="shared" si="4"/>
        <v>1 Years, 6 Months, 26 Days</v>
      </c>
      <c r="S23" t="e" cm="1" vm="1">
        <f t="array" aca="1" ref="S23" ca="1">IF(K23 = "Terminated", L:L)</f>
        <v>#VALUE!</v>
      </c>
    </row>
    <row r="24" spans="1:19">
      <c r="A24" s="10">
        <v>22</v>
      </c>
      <c r="B24" s="23">
        <v>18</v>
      </c>
      <c r="C24" s="16" t="str">
        <f t="shared" si="0"/>
        <v>0 Years, 0 Months, 1 Days</v>
      </c>
      <c r="D24" s="1">
        <v>44449</v>
      </c>
      <c r="E24" s="23">
        <v>0</v>
      </c>
      <c r="F24" s="23">
        <v>0</v>
      </c>
      <c r="G24" s="8" t="str">
        <f t="shared" si="1"/>
        <v>Not Applicable</v>
      </c>
      <c r="H24" s="8" t="str">
        <f t="shared" si="5"/>
        <v>Not Applicable</v>
      </c>
      <c r="I24" s="21" t="str">
        <f t="shared" si="3"/>
        <v>Termed</v>
      </c>
      <c r="J24" t="s">
        <v>17</v>
      </c>
      <c r="K24" s="12" t="s">
        <v>18</v>
      </c>
      <c r="L24" s="19">
        <v>44450</v>
      </c>
      <c r="Q24" s="15" t="str">
        <f t="shared" si="4"/>
        <v>0 Years, 0 Months, 1 Days</v>
      </c>
      <c r="S24">
        <f>IF(K24 = "Terminated", 1, 2)</f>
        <v>1</v>
      </c>
    </row>
    <row r="25" spans="1:19">
      <c r="A25" s="10">
        <v>23</v>
      </c>
      <c r="B25" s="23">
        <v>11.25</v>
      </c>
      <c r="C25" s="16" t="str">
        <f t="shared" si="0"/>
        <v>14 Years, 11 Months, 22 Days</v>
      </c>
      <c r="D25" s="1">
        <v>38797</v>
      </c>
      <c r="E25" s="23">
        <v>14.25</v>
      </c>
      <c r="F25" s="23">
        <v>17.559999999999999</v>
      </c>
      <c r="G25" s="8">
        <f t="shared" si="1"/>
        <v>0.23228070175438587</v>
      </c>
      <c r="H25" s="8" t="str">
        <f t="shared" si="5"/>
        <v>Not Applicable</v>
      </c>
      <c r="I25" s="21" t="str">
        <f t="shared" si="3"/>
        <v>Termed</v>
      </c>
      <c r="J25" t="s">
        <v>17</v>
      </c>
      <c r="K25" s="12" t="s">
        <v>18</v>
      </c>
      <c r="L25" s="19">
        <v>44270</v>
      </c>
      <c r="Q25" s="15" t="str">
        <f t="shared" si="4"/>
        <v>14 Years, 11 Months, 22 Days</v>
      </c>
      <c r="S25">
        <f>IF(K25 = "Terminated", 1, 2)</f>
        <v>1</v>
      </c>
    </row>
    <row r="26" spans="1:19">
      <c r="A26" s="10">
        <v>24</v>
      </c>
      <c r="B26" s="23">
        <v>13.6</v>
      </c>
      <c r="C26" s="16" t="str">
        <f t="shared" si="0"/>
        <v>3 Years, 10 Months, 3 Days</v>
      </c>
      <c r="D26" s="1">
        <v>42576</v>
      </c>
      <c r="E26" s="23">
        <v>0</v>
      </c>
      <c r="F26" s="23">
        <v>0</v>
      </c>
      <c r="G26" s="8" t="str">
        <f t="shared" si="1"/>
        <v>Not Applicable</v>
      </c>
      <c r="H26" s="8" t="str">
        <f t="shared" si="5"/>
        <v>Not Applicable</v>
      </c>
      <c r="I26" s="21" t="str">
        <f t="shared" si="3"/>
        <v>Termed</v>
      </c>
      <c r="J26" t="s">
        <v>17</v>
      </c>
      <c r="K26" s="12" t="s">
        <v>18</v>
      </c>
      <c r="L26" s="19">
        <v>43979</v>
      </c>
      <c r="Q26" s="15" t="str">
        <f t="shared" si="4"/>
        <v>3 Years, 10 Months, 3 Days</v>
      </c>
      <c r="S26">
        <f>IF(K26 = "Terminated", 1, 2)</f>
        <v>1</v>
      </c>
    </row>
    <row r="27" spans="1:19">
      <c r="A27" s="10">
        <v>25</v>
      </c>
      <c r="B27" s="23">
        <v>12.5</v>
      </c>
      <c r="C27" s="16" t="str">
        <f t="shared" si="0"/>
        <v>1 Years, 0 Months, 20 Days</v>
      </c>
      <c r="D27" s="1">
        <v>43845</v>
      </c>
      <c r="E27" s="23">
        <v>0</v>
      </c>
      <c r="F27" s="23">
        <v>0</v>
      </c>
      <c r="G27" s="8" t="str">
        <f t="shared" si="1"/>
        <v>Not Applicable</v>
      </c>
      <c r="H27" s="8" t="str">
        <f t="shared" si="5"/>
        <v>Not Applicable</v>
      </c>
      <c r="I27" s="21" t="str">
        <f t="shared" si="3"/>
        <v>Termed</v>
      </c>
      <c r="J27" t="s">
        <v>17</v>
      </c>
      <c r="K27" s="12" t="s">
        <v>18</v>
      </c>
      <c r="L27" s="19">
        <v>44231</v>
      </c>
      <c r="Q27" s="15" t="str">
        <f t="shared" si="4"/>
        <v>1 Years, 0 Months, 20 Days</v>
      </c>
      <c r="S27">
        <f>IF(K27 = "Terminated", 1, 2)</f>
        <v>1</v>
      </c>
    </row>
    <row r="28" spans="1:19">
      <c r="A28" s="10">
        <v>26</v>
      </c>
      <c r="B28" s="23">
        <v>11.25</v>
      </c>
      <c r="C28" s="16" t="str">
        <f t="shared" si="0"/>
        <v>13 Years, 2 Months, 0 Days</v>
      </c>
      <c r="D28" s="1">
        <v>39182</v>
      </c>
      <c r="E28" s="23">
        <v>14.11</v>
      </c>
      <c r="F28" s="23">
        <v>17.190000000000001</v>
      </c>
      <c r="G28" s="8">
        <f t="shared" si="1"/>
        <v>0.21828490432317518</v>
      </c>
      <c r="H28" s="8" t="str">
        <f t="shared" si="5"/>
        <v>Not Applicable</v>
      </c>
      <c r="I28" s="21" t="str">
        <f t="shared" si="3"/>
        <v>Termed</v>
      </c>
      <c r="J28" t="s">
        <v>17</v>
      </c>
      <c r="K28" s="12" t="s">
        <v>18</v>
      </c>
      <c r="L28" s="19">
        <v>43992</v>
      </c>
      <c r="Q28" s="15" t="str">
        <f t="shared" si="4"/>
        <v>13 Years, 2 Months, 0 Days</v>
      </c>
      <c r="S28">
        <f>IF(K28 = "Terminated", 1, 2)</f>
        <v>1</v>
      </c>
    </row>
    <row r="29" spans="1:19">
      <c r="A29" s="10">
        <v>27</v>
      </c>
      <c r="B29" s="23">
        <v>12.25</v>
      </c>
      <c r="C29" s="16" t="str">
        <f t="shared" si="0"/>
        <v>4 Years, 11 Months, 5 Days</v>
      </c>
      <c r="D29" s="1">
        <v>41983</v>
      </c>
      <c r="E29" s="23">
        <v>0</v>
      </c>
      <c r="F29" s="23">
        <v>13.8</v>
      </c>
      <c r="G29" s="8" t="str">
        <f t="shared" si="1"/>
        <v>Not Applicable</v>
      </c>
      <c r="H29" s="8" t="str">
        <f t="shared" si="5"/>
        <v>Not Applicable</v>
      </c>
      <c r="I29" s="21" t="str">
        <f t="shared" si="3"/>
        <v>Termed</v>
      </c>
      <c r="J29" t="s">
        <v>13</v>
      </c>
      <c r="K29" s="12" t="s">
        <v>18</v>
      </c>
      <c r="L29" s="19">
        <v>43784</v>
      </c>
      <c r="Q29" s="15" t="str">
        <f t="shared" si="4"/>
        <v>4 Years, 11 Months, 5 Days</v>
      </c>
    </row>
    <row r="30" spans="1:19">
      <c r="A30" s="10">
        <v>28</v>
      </c>
      <c r="B30" s="23">
        <v>16.600000000000001</v>
      </c>
      <c r="C30" s="16" t="str">
        <f t="shared" si="0"/>
        <v>12 Years, 0 Months, 1 Days</v>
      </c>
      <c r="D30" s="1">
        <v>39901</v>
      </c>
      <c r="E30" s="23">
        <v>17.899999999999999</v>
      </c>
      <c r="F30" s="23">
        <v>20.05</v>
      </c>
      <c r="G30" s="8">
        <f t="shared" si="1"/>
        <v>0.12011173184357554</v>
      </c>
      <c r="H30" s="8" t="str">
        <f t="shared" si="5"/>
        <v>Not Applicable</v>
      </c>
      <c r="I30" s="21" t="str">
        <f t="shared" si="3"/>
        <v>Termed</v>
      </c>
      <c r="J30" t="s">
        <v>13</v>
      </c>
      <c r="K30" s="12" t="s">
        <v>18</v>
      </c>
      <c r="L30" s="19">
        <v>44285</v>
      </c>
      <c r="Q30" s="15" t="str">
        <f t="shared" si="4"/>
        <v>12 Years, 0 Months, 1 Days</v>
      </c>
    </row>
  </sheetData>
  <conditionalFormatting sqref="G1:G1048576">
    <cfRule type="containsErrors" dxfId="4" priority="16">
      <formula>ISERROR(G1)</formula>
    </cfRule>
  </conditionalFormatting>
  <conditionalFormatting sqref="H1:H1048576">
    <cfRule type="containsErrors" dxfId="3" priority="15">
      <formula>ISERROR(H1)</formula>
    </cfRule>
  </conditionalFormatting>
  <conditionalFormatting sqref="J1:J1048576">
    <cfRule type="cellIs" dxfId="2" priority="11" operator="equal">
      <formula>"Pending"</formula>
    </cfRule>
  </conditionalFormatting>
  <conditionalFormatting sqref="K1:K1048576">
    <cfRule type="cellIs" dxfId="1" priority="10" operator="equal">
      <formula>"Terminated"</formula>
    </cfRule>
  </conditionalFormatting>
  <conditionalFormatting sqref="C2:C30">
    <cfRule type="expression" dxfId="0" priority="1">
      <formula>L2 = "Employed"</formula>
    </cfRule>
  </conditionalFormatting>
  <dataValidations count="3">
    <dataValidation type="list" allowBlank="1" showInputMessage="1" showErrorMessage="1" sqref="J1:J1048576" xr:uid="{B33A226F-A5A2-4418-96E0-AC127833D3D9}">
      <formula1>"Yes, No, Pending"</formula1>
    </dataValidation>
    <dataValidation type="custom" allowBlank="1" showInputMessage="1" showErrorMessage="1" sqref="Q1:Q1048576" xr:uid="{337F4596-91E4-44A0-A7AE-2287135E386F}">
      <formula1>IFERROR(Q2:Q69, "Employed")</formula1>
    </dataValidation>
    <dataValidation type="list" allowBlank="1" showInputMessage="1" showErrorMessage="1" sqref="K1:K1048576" xr:uid="{C6D0221A-CB2D-4D17-A792-EB8E6F0A59E0}">
      <formula1>"Currently Employed, Terminated"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2021-12-01T11:01:09Z</dcterms:created>
  <dcterms:modified xsi:type="dcterms:W3CDTF">2021-12-07T09:58:03Z</dcterms:modified>
  <cp:category/>
  <cp:contentStatus/>
</cp:coreProperties>
</file>