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nhnguyen/Desktop/FUNiX/STP303x/Assignments/Assignment 3/"/>
    </mc:Choice>
  </mc:AlternateContent>
  <xr:revisionPtr revIDLastSave="0" documentId="13_ncr:1_{A88992AE-AAAD-A048-AA19-49DDD32DACA2}" xr6:coauthVersionLast="47" xr6:coauthVersionMax="47" xr10:uidLastSave="{00000000-0000-0000-0000-000000000000}"/>
  <bookViews>
    <workbookView xWindow="0" yWindow="460" windowWidth="25600" windowHeight="13400" activeTab="2" xr2:uid="{7A0C9B33-5F5E-304F-92AB-8AB4A2F7D0A8}"/>
  </bookViews>
  <sheets>
    <sheet name="Cover" sheetId="1" r:id="rId1"/>
    <sheet name="Test Report" sheetId="2" r:id="rId2"/>
    <sheet name="System Testing" sheetId="3" r:id="rId3"/>
    <sheet name="Test Scenarios (matrix)" sheetId="4" r:id="rId4"/>
  </sheets>
  <definedNames>
    <definedName name="_xlnm._FilterDatabase" localSheetId="2" hidden="1">'System Testing'!$B$8:$K$53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53" i="3" l="1"/>
  <c r="B53" i="3"/>
  <c r="I52" i="3"/>
  <c r="B52" i="3"/>
  <c r="I50" i="3"/>
  <c r="B50" i="3"/>
  <c r="I49" i="3"/>
  <c r="B49" i="3"/>
  <c r="I47" i="3"/>
  <c r="B47" i="3"/>
  <c r="I46" i="3"/>
  <c r="B46" i="3"/>
  <c r="I44" i="3"/>
  <c r="I43" i="3"/>
  <c r="I41" i="3"/>
  <c r="B41" i="3"/>
  <c r="I40" i="3"/>
  <c r="B40" i="3"/>
  <c r="I39" i="3"/>
  <c r="I37" i="3"/>
  <c r="B36" i="3"/>
  <c r="B37" i="3"/>
  <c r="I36" i="3"/>
  <c r="I35" i="3"/>
  <c r="I33" i="3"/>
  <c r="I32" i="3"/>
  <c r="I28" i="3"/>
  <c r="I29" i="3"/>
  <c r="I30" i="3"/>
  <c r="I27" i="3"/>
  <c r="I26" i="3"/>
  <c r="I25" i="3"/>
  <c r="I23" i="3"/>
  <c r="I22" i="3"/>
  <c r="B22" i="3"/>
  <c r="I21" i="3"/>
  <c r="B21" i="3"/>
  <c r="B20" i="3"/>
  <c r="I20" i="3"/>
  <c r="I19" i="3"/>
  <c r="I18" i="3"/>
  <c r="I17" i="3"/>
  <c r="I16" i="3"/>
  <c r="I15" i="3"/>
  <c r="I14" i="3"/>
  <c r="I13" i="3"/>
  <c r="I12" i="3"/>
  <c r="I11" i="3"/>
  <c r="I10" i="3"/>
  <c r="B11" i="3"/>
  <c r="E5" i="3" l="1"/>
  <c r="D5" i="3"/>
  <c r="B5" i="3"/>
  <c r="C5" i="3"/>
  <c r="B33" i="3"/>
  <c r="B18" i="3"/>
  <c r="B19" i="3"/>
  <c r="B23" i="3"/>
  <c r="B17" i="3"/>
  <c r="G8" i="2" l="1"/>
  <c r="B32" i="3"/>
  <c r="B30" i="3"/>
  <c r="B29" i="3"/>
  <c r="B28" i="3"/>
  <c r="B27" i="3"/>
  <c r="B12" i="3"/>
  <c r="B15" i="3"/>
  <c r="B16" i="3"/>
  <c r="B24" i="3"/>
  <c r="B25" i="3"/>
  <c r="B26" i="3"/>
  <c r="B31" i="3"/>
  <c r="B34" i="3"/>
  <c r="B35" i="3"/>
  <c r="B38" i="3"/>
  <c r="B39" i="3"/>
  <c r="B42" i="3"/>
  <c r="B43" i="3"/>
  <c r="B44" i="3"/>
  <c r="B45" i="3"/>
  <c r="B48" i="3"/>
  <c r="B51" i="3"/>
  <c r="B13" i="3"/>
  <c r="B14" i="3"/>
  <c r="B10" i="3"/>
  <c r="F5" i="3" l="1"/>
  <c r="C8" i="2"/>
  <c r="E6" i="4"/>
  <c r="D6" i="4"/>
  <c r="C6" i="4"/>
  <c r="B6" i="4"/>
  <c r="C2" i="2" l="1"/>
  <c r="G4" i="2"/>
  <c r="G2" i="2"/>
  <c r="C4" i="2"/>
  <c r="C3" i="2"/>
  <c r="G3" i="2"/>
  <c r="E5" i="4"/>
  <c r="D5" i="4"/>
  <c r="C5" i="4"/>
  <c r="B5" i="4"/>
  <c r="C3" i="4"/>
  <c r="F5" i="4" l="1"/>
  <c r="G5" i="2" l="1"/>
  <c r="F8" i="2" l="1"/>
  <c r="F10" i="2" s="1"/>
  <c r="G10" i="2"/>
  <c r="D8" i="2"/>
  <c r="D10" i="2" s="1"/>
  <c r="E8" i="2"/>
  <c r="E10" i="2" s="1"/>
  <c r="E14" i="2" l="1"/>
  <c r="C6" i="3"/>
  <c r="D6" i="3"/>
  <c r="E6" i="3"/>
  <c r="B6" i="3"/>
  <c r="H8" i="2"/>
  <c r="H10" i="2" s="1"/>
  <c r="E12" i="2" s="1"/>
  <c r="E13" i="2" l="1"/>
</calcChain>
</file>

<file path=xl/sharedStrings.xml><?xml version="1.0" encoding="utf-8"?>
<sst xmlns="http://schemas.openxmlformats.org/spreadsheetml/2006/main" count="295" uniqueCount="184">
  <si>
    <t>TEST CASE</t>
  </si>
  <si>
    <t>Creator</t>
  </si>
  <si>
    <t>Reviewer/ Approver</t>
  </si>
  <si>
    <t>Version</t>
  </si>
  <si>
    <t>Record of changer</t>
  </si>
  <si>
    <t>Change Date</t>
  </si>
  <si>
    <t>Project Name</t>
  </si>
  <si>
    <t>Project Code</t>
  </si>
  <si>
    <t>Document Code</t>
  </si>
  <si>
    <t>Issue Date</t>
  </si>
  <si>
    <t>Change Item</t>
  </si>
  <si>
    <t>Change Description</t>
  </si>
  <si>
    <t>ID Name</t>
  </si>
  <si>
    <t>Note</t>
  </si>
  <si>
    <t>TEST REPORT</t>
  </si>
  <si>
    <t>No</t>
  </si>
  <si>
    <t>Test Items</t>
  </si>
  <si>
    <t>Pass</t>
  </si>
  <si>
    <t>Fail</t>
  </si>
  <si>
    <t>NT</t>
  </si>
  <si>
    <t>N/A</t>
  </si>
  <si>
    <t>Number of Test Case</t>
  </si>
  <si>
    <t>Subtotal</t>
  </si>
  <si>
    <t>Test Coverage:</t>
  </si>
  <si>
    <t>Test Successful Coverage:</t>
  </si>
  <si>
    <t>Test Item</t>
  </si>
  <si>
    <t>Test Requirement</t>
  </si>
  <si>
    <t>Tester</t>
  </si>
  <si>
    <t>Nguyễn Thu Trang</t>
  </si>
  <si>
    <t>ID</t>
  </si>
  <si>
    <t>Test Case Description</t>
  </si>
  <si>
    <t>Pre-condition</t>
  </si>
  <si>
    <t>Test Case Procedure</t>
  </si>
  <si>
    <t>Expected Output</t>
  </si>
  <si>
    <t>Result</t>
  </si>
  <si>
    <t>Test Date</t>
  </si>
  <si>
    <t>Module</t>
  </si>
  <si>
    <t>Test</t>
  </si>
  <si>
    <t>Funciont List</t>
  </si>
  <si>
    <t>Manager</t>
  </si>
  <si>
    <t>Employee</t>
  </si>
  <si>
    <t>Director</t>
  </si>
  <si>
    <t>Internship</t>
  </si>
  <si>
    <t>Admin</t>
  </si>
  <si>
    <t>Common Role</t>
  </si>
  <si>
    <t>Others</t>
  </si>
  <si>
    <t>Fail Rate</t>
  </si>
  <si>
    <t xml:space="preserve"> </t>
  </si>
  <si>
    <t xml:space="preserve">Ensure that all features listed below work properly without any errors when using the below browsers.
- Edge in latest version 
- Google Chrome in latest version </t>
  </si>
  <si>
    <t>Assignment 3 - SPT303x</t>
  </si>
  <si>
    <t>Defect ID</t>
  </si>
  <si>
    <t>API Testing</t>
  </si>
  <si>
    <t>Truy cập Postman.
URL: http://54.179.59.245:5000</t>
  </si>
  <si>
    <t>Đăng ký ứng viên thành công</t>
  </si>
  <si>
    <t>Đăng kí thông tin và tài khoản thành công.
Kết quả [Test] trả về: Response 201 Creat</t>
  </si>
  <si>
    <t>Đăng ký ứng viên nhập thiếu trường [name]</t>
  </si>
  <si>
    <t>Truy cập Postman.
URL: http://54.179.59.245:5001</t>
  </si>
  <si>
    <t>Đăng kí thông tin không thành công.
Kết quả [Test] trả về: Response 500 Internal Server Error</t>
  </si>
  <si>
    <t>Đăng ký ứng viên nhập thiếu trường [email]</t>
  </si>
  <si>
    <t>Truy cập Postman.
URL: http://54.179.59.245:5002</t>
  </si>
  <si>
    <t>Đăng ký ứng viên nhập thiếu trường [account]</t>
  </si>
  <si>
    <t>Truy cập Postman.
URL: http://54.179.59.245:5003</t>
  </si>
  <si>
    <t>Đăng ký ứng viên nhập thiếu trường [password]</t>
  </si>
  <si>
    <t>Truy cập Postman.
URL: http://54.179.59.245:5004</t>
  </si>
  <si>
    <t>Đăng ký ứng viên nhập thiếu trường [phone]</t>
  </si>
  <si>
    <t>Truy cập Postman.
URL: http://54.179.59.245:5005</t>
  </si>
  <si>
    <t>Đăng ký ứng viên nhập thiếu trường [sex]</t>
  </si>
  <si>
    <t>Truy cập Postman.
URL: http://54.179.59.245:5006</t>
  </si>
  <si>
    <t>Đăng ký ứng viên nhập thiếu trường [birthday]</t>
  </si>
  <si>
    <t>1. Tạo mới một request:
- Method: POST
- Endpoint: http://54.179.59.245:5000/api/users/register
2. Chọn [Body] -&gt; chọn [form-data] -&gt; nhập các trường thông tin; name (String); email (String); password (String); phone (String); sex (String (Nam/Nữ)); birthday (String (dd/mm/yyy)); experience (String); skill (String); description (String); foreiginLanguage (String); education (String); avatar (file); để trống trường [account]
3. Chọn [Test] -&gt; viết test script:
pm.test("Đã xảy ra lỗi khi đăng ký, 500 Error", function () { pm.response.to.have.status(500);
});
4. Nhấn [Send]</t>
  </si>
  <si>
    <t>1. Tạo mới một request:
- Method: POST
- Endpoint: http://54.179.59.245:5000/api/users/register
2. Chọn [Body] -&gt; chọn [form-data] -&gt; nhập các trường thông tin: name (String); email (String); account (String); password (String); phone (String); sex (String (Nam/Nữ)); birthday (String (dd/mm/yyy)); experience (String); skill (String); description (String); foreiginLanguage (String); education (String); avatar (file)
3. Chọn [Test] -&gt; viết test script:
pm.test("Đăng ký tài khoản thành công, 201 creat", function () { pm.response.to.have.status(201);
});
4. Nhấn [Send]</t>
  </si>
  <si>
    <t>1. Tạo mới một request:
- Method: POST
- Endpoint: http://54.179.59.245:5000/api/users/register
2. Chọn [Body] -&gt; chọn [form-data] -&gt; nhập các trường thông tin; email (String); account (String); password (String); phone (String); sex (String (Nam/Nữ)); birthday (String (dd/mm/yyy)); experience (String); skill (String); description (String); foreiginLanguage (String); education (String); avatar (file); để trống trường [name]
3. Chọn [Test] -&gt; viết test script:
pm.test("Đã xảy ra lỗi khi đăng ký, 500 Error", function () { pm.response.to.have.status(500);
});
4. Nhấn [Send]</t>
  </si>
  <si>
    <t>1. Tạo mới một request:
- Method: POST
- Endpoint: http://54.179.59.245:5000/api/users/register
2. Chọn [Body] -&gt; chọn [form-data] -&gt; nhập các trường thông tin; name (String); account (String); password (String); phone (String); sex (String (Nam/Nữ)); birthday (String (dd/mm/yyy)); experience (String); skill (String); description (String); foreiginLanguage (String); education (String); avatar (file); để trống trường [email]
3. Chọn [Test] -&gt; viết test script:
pm.test("Đã xảy ra lỗi khi đăng ký, 500 Error", function () { pm.response.to.have.status(500);
});
4. Nhấn [Send]</t>
  </si>
  <si>
    <t>1. Tạo mới một request:
- Method: POST
- Endpoint: http://54.179.59.245:5000/api/users/register
2. Chọn [Body] -&gt; chọn [form-data] -&gt; nhập các trường thông tin; name (String); email (String); account (String); phone (String); sex (String (Nam/Nữ)); birthday (String (dd/mm/yyy)); experience (String); skill (String); description (String); foreiginLanguage (String); education (String); avatar (file); để trống trường [password]
3. Chọn [Test] -&gt; viết test script:
pm.test("Đã xảy ra lỗi khi đăng ký, 500 Error", function () { pm.response.to.have.status(500);
});
4. Nhấn [Send]</t>
  </si>
  <si>
    <t>1. Tạo mới một request:
- Method: POST
- Endpoint: http://54.179.59.245:5000/api/users/register
2. Chọn [Body] -&gt; chọn [form-data] -&gt; nhập các trường thông tin; name (String); email (String); account (String); password (String); sex (String (Nam/Nữ)); birthday (String (dd/mm/yyy)); experience (String); skill (String); description (String); foreiginLanguage (String); education (String); avatar (file); để trống trường [phone]
3. Chọn [Test] -&gt; viết test script:
pm.test("Đã xảy ra lỗi khi đăng ký, 500 Error", function () { pm.response.to.have.status(500);
});
4. Nhấn [Send]</t>
  </si>
  <si>
    <t>1. Tạo mới một request:
- Method: POST
- Endpoint: http://54.179.59.245:5000/api/users/register
2. Chọn [Body] -&gt; chọn [form-data] -&gt; nhập các trường thông tin; name (String); email (String); account (String); password (String); phone (String); birthday (String (dd/mm/yyy)); experience (String); skill (String); description (String); foreiginLanguage (String); education (String); avatar (file); để trống trường [sex]
3. Chọn [Test] -&gt; viết test script:
pm.test("Đã xảy ra lỗi khi đăng ký, 500 Error", function () { pm.response.to.have.status(500);
});
4. Nhấn [Send]</t>
  </si>
  <si>
    <t>Đăng ký ứng viên nhập thiếu trường [experience]</t>
  </si>
  <si>
    <t>Truy cập Postman.
URL: http://54.179.59.245:5007</t>
  </si>
  <si>
    <t>Truy cập Postman.
URL: http://54.179.59.245:5008</t>
  </si>
  <si>
    <t>Truy cập Postman.
URL: http://54.179.59.245:5009</t>
  </si>
  <si>
    <t>Đăng ký ứng viên nhập thiếu trường [skill]</t>
  </si>
  <si>
    <t>Đăng ký ứng viên nhập thiếu trường [description]</t>
  </si>
  <si>
    <t>Truy cập Postman.
URL: http://54.179.59.245:5010</t>
  </si>
  <si>
    <t>Truy cập Postman.
URL: http://54.179.59.245:5011</t>
  </si>
  <si>
    <t>Đăng ký ứng viên nhập thiếu trường [foreiginLanguage]</t>
  </si>
  <si>
    <t>Truy cập Postman.
URL: http://54.179.59.245:5012</t>
  </si>
  <si>
    <t>Đăng ký ứng viên nhập thiếu trường [education]</t>
  </si>
  <si>
    <t>1. Tạo mới một request:
- Method: POST
- Endpoint: http://54.179.59.245:5000/api/users/register
2. Chọn [Body] -&gt; chọn [form-data] -&gt; nhập các trường thông tin: name (String); email (String); account (String); password (String); phone (String); sex (String (Nam/Nữ)); experience (String); skill (String); description (String); foreiginLanguage (String); education (String); avatar (file); để trống trường [birthday]
3. Chọn [Test] -&gt; viết test script:
pm.test("Đã xảy ra lỗi khi đăng ký, 500 Error", function () { pm.response.to.have.status(500);
});4. Nhấn [Send]</t>
  </si>
  <si>
    <t>1. Tạo mới một request:
- Method: POST
- Endpoint: http://54.179.59.245:5000/api/users/register
2. Chọn [Body] -&gt; chọn [form-data] -&gt; nhập các trường thông tin: name (String); email (String); account (String); password (String); phone (String); sex (String (Nam/Nữ)); birthday (String (dd/mm/yyy)); skill (String); description (String); foreiginLanguage (String); education (String); avatar (file); để trống trường [experience]
3. Chọn [Test] -&gt; viết test script:
pm.test("Đã xảy ra lỗi khi đăng ký, 500 Error", function () { pm.response.to.have.status(500);
});
4. Nhấn [Send]</t>
  </si>
  <si>
    <t>1. Tạo mới một request:
- Method: POST
- Endpoint: http://54.179.59.245:5000/api/users/register
2. Chọn [Body] -&gt; chọn [form-data] -&gt; nhập các trường thông tin: name (String); email (String); account (String); password (String); phone (String); sex (String (Nam/Nữ)); birthday (String (dd/mm/yyy)); experience (String); description (String); foreiginLanguage (String); education (String); avatar (file); để trống trường [skill]
3. Chọn [Test] -&gt; viết test script:
pm.test("Đã xảy ra lỗi khi đăng ký, 500 Error", function () { pm.response.to.have.status(500);
});
4. Nhấn [Send]</t>
  </si>
  <si>
    <t>1. Tạo mới một request:
- Method: POST
- Endpoint: http://54.179.59.245:5000/api/users/register
2. Chọn [Body] -&gt; chọn [form-data] -&gt; nhập các trường thông tin: name (String); email (String); account (String); password (String); phone (String); sex (String (Nam/Nữ)); birthday (String (dd/mm/yyy)); experience (String); skill (String); foreiginLanguage (String); education (String); avatar (file); để trống trường [description]
3. Chọn [Test] -&gt; viết test script:
pm.test("Đã xảy ra lỗi khi đăng ký, 500 Error", function () { pm.response.to.have.status(500);
});
4. Nhấn [Send]</t>
  </si>
  <si>
    <t>1. Tạo mới một request:
- Method: POST
- Endpoint: http://54.179.59.245:5000/api/users/register
2. Chọn [Body] -&gt; chọn [form-data] -&gt; nhập các trường thông tin: name (String); email (String); account (String); password (String); phone (String); sex (String (Nam/Nữ)); birthday (String (dd/mm/yyy)); experience (String); skill (String); description (String); education (String); avatar (file); để trống trường [foreiginLanguage]
3. Chọn [Test] -&gt; viết test script:
pm.test("Đã xảy ra lỗi khi đăng ký, 500 Error", function () { pm.response.to.have.status(500);
});
4. Nhấn [Send]</t>
  </si>
  <si>
    <t>1. Tạo mới một request:
- Method: POST
- Endpoint: http://54.179.59.245:5000/api/users/register
2. Chọn [Body] -&gt; chọn [form-data] -&gt; nhập các trường thông tin: name (String); email (String); account (String); password (String); phone (String); sex (String (Nam/Nữ)); birthday (String (dd/mm/yyy)); experience (String); skill (String); description (String); foreiginLanguage (String); avatar (file); để trống trường [education]
3. Chọn [Test] -&gt; viết test script:
pm.test("Đã xảy ra lỗi khi đăng ký, 500 Error", function () { pm.response.to.have.status(500);
});
4. Nhấn [Send]</t>
  </si>
  <si>
    <t>Đăng ký ứng viên thiếu  [avatar]</t>
  </si>
  <si>
    <t>Truy cập Postman.
URL: http://54.179.59.245:5013</t>
  </si>
  <si>
    <t>1. Tạo mới một request:
- Method: POST
- Endpoint: http://54.179.59.245:5000/api/users/register
2. Chọn [Body] -&gt; chọn [form-data] -&gt; nhập các trường thông tin: name (String); email (String); account (String); password (String); phone (String); sex (String (Nam/Nữ)); birthday (String (dd/mm/yyy)); experience (String); skill (String); description (String); foreiginLanguage (String); education (String); không tải lên [avatar]
3. Chọn [Test] -&gt; viết test script:
pm.test("Đã xảy ra lỗi khi đăng ký, 500 Error", function () { pm.response.to.have.status(500);
});
4. Nhấn [Send]</t>
  </si>
  <si>
    <t>01. Đăng ký ứng viên</t>
  </si>
  <si>
    <t>02. Đăng nhập</t>
  </si>
  <si>
    <t>Đăng nhập thành công</t>
  </si>
  <si>
    <t>1. Tạo mới một request:
- Method: POST
- Endpoint: http://54.179.59.245:5000/api/users/login
2. Chọn [Body] -&gt; chọn [raw] -&gt; chọn [JSON] -&gt; nhập thông tin: account (String); password (String)
3. Chọn [Test] -&gt; viết test script:
pm.test("Đăng nhập thành công, 200 OK", function () {
    pm.response.to.have.status(200);
});
if (pm.response.code === 200) {
    const resultJson = pm.response.json();
    const expectMsg = "Đăng nhập thành công";
pm.test("Đăng nhập thành công, mesage là: " + expectMsg, function() {
});
}
4. Nhấn [Send]</t>
  </si>
  <si>
    <t>Đăng nhập với tài khoản người dùng không tồn tại</t>
  </si>
  <si>
    <t>1. Tạo mới một request:
- Method: POST
- Endpoint: http://54.179.59.245:5000/api/users/login
2. Chọn [Body] -&gt; chọn [raw] -&gt; chọn [JSON] -&gt; nhập thông tin: account (String); password (String) với 1 tài khoản chưa được đăng ký
3. Chọn [Test] -&gt; viết test script:
pm.test("Tài khoản không tồn tại, 404 not found", function () {
    pm.response.to.have.status(404);
});
if (pm.response.code === 404) {
    const resultJson = pm.response.json();
    const expectMsg = "Tài khoản người dùng không tồn tại";
pm.test("Đăng nhập không thành công, mesage là: " + expectMsg, function() {
});}
4. Nhấn [Send]</t>
  </si>
  <si>
    <t>Đăng nhập không thành công.
Kết quả [Test] trả về: Response 404 NotFound
Message: "Tài khoản người dùng không tồn tại"</t>
  </si>
  <si>
    <t xml:space="preserve">Đăng nhập để trống trường tài khoản </t>
  </si>
  <si>
    <t>Đăng nhập để trống trường mật khẩu</t>
  </si>
  <si>
    <t>Đăng nhập với mật khẩu sai</t>
  </si>
  <si>
    <t>Đăng nhập với mật khẩu không hợp lệ</t>
  </si>
  <si>
    <t>1. Tạo mới một request:
- Method: POST
- Endpoint: http://54.179.59.245:5000/api/users/login
2. Chọn [Body] -&gt; chọn [raw] -&gt; chọn [JSON] -&gt; nhập thông tin: password (String), để trống account
3. Chọn [Test] -&gt; viết test script:
pm.test("Tài khoản không tồn tại, 400 BadRequest", function () {
    pm.response.to.have.status(400);
});
if (pm.response.code === 404) {
    const resultJson = pm.response.json();
    const expectMsg = "Tài khoản người dùng không tồn tại";
pm.test("Đăng nhập không thành công, mesage là: " + expectMsg, function() {
});}
4. Nhấn [Send]</t>
  </si>
  <si>
    <t>Đăng nhập không thành công.
Kết quả [Test] trả về: Response 400 BadRequest
Message: "Tài khoản người dùng không tồn tại"</t>
  </si>
  <si>
    <t>1. Tạo mới một request:
- Method: POST
- Endpoint: http://54.179.59.245:5000/api/users/login
2. Chọn [Body] -&gt; chọn [raw] -&gt; chọn [JSON] -&gt; nhập thông tin: account  (String), để trống password
3. Chọn [Test] -&gt; viết test script:
pm.test("Tài khoản không tồn tại, 400 BadRequest", function () {
    pm.response.to.have.status(400);
});
if (pm.response.code === 404) {
    const resultJson = pm.response.json();
    const expectMsg = "Tài khoản người dùng không tồn tại";
pm.test("Đăng nhập không thành công, mesage là: " + expectMsg, function() {
});}
4. Nhấn [Send]</t>
  </si>
  <si>
    <t>1. Tạo mới một request:
- Method: POST
- Endpoint: http://54.179.59.245:5000/api/users/login
2. Chọn [Body] -&gt; chọn [raw] -&gt; chọn [JSON] -&gt; nhập thông tin: account  (String), nhập password (String) không tương ứng với tài khoản
3. Chọn [Test] -&gt; viết test script:
pm.test("Tài khoản không tồn tại, 400 BadRequest", function () {
    pm.response.to.have.status(400);
});
if (pm.response.code === 404) {
    const resultJson = pm.response.json();
    const expectMsg = "Tài khoản người dùng không tồn tại";
pm.test("Đăng nhập không thành công, mesage là: " + expectMsg, function() {
});}
4. Nhấn [Send]</t>
  </si>
  <si>
    <t>Đăng nhập thành công.
Kết quả [Test] trả về: Response 200 OK
Message: Đăng nhập thành công.
Thông tin trả về bao gồm trường userId và account trùng với thông tin account đăng nhập.</t>
  </si>
  <si>
    <t>1. Tạo mới một request:
- Method: POST
- Endpoint: http://54.179.59.245:5000/api/users/login
2. Chọn [Body] -&gt; chọn [raw] -&gt; chọn [JSON] -&gt; nhập thông tin: account  (String), nhập password (String) không hợp lệ (&lt;8 kí tự, không bao gồm chữ hoa, thường, số)
3. Chọn [Test] -&gt; viết test script:
pm.test("Mật khẩu không hợp lệ, 400 BadRequest", function () {
    pm.response.to.have.status(400);
});
if (pm.response.code === 404) {
    const resultJson = pm.response.json();
    const expectMsg = "Mật khẩu không hợp lệ, mật khẩu phải tối thiểu 8 kí tự, bao gồm chữ hoa, thường, số";
pm.test("Đăng nhập không thành công, mesage là: " + expectMsg, function() {
});}
4. Nhấn [Send]</t>
  </si>
  <si>
    <t>Đăng nhập không thành công.
Kết quả [Test] trả về: Response 400 BadRequest
Message: "Mật khẩu không hợp lệ, mật khẩu phải tối thiểu 8 kí tự, bao gồm chữ hoa, thường, số"</t>
  </si>
  <si>
    <t>03. Lấy danh sách công việc</t>
  </si>
  <si>
    <t>Lấy danh sách công việc thành công</t>
  </si>
  <si>
    <t>1. Tạo mới một request:
- Method: GET
- Endpoint: http://54.179.59.245:5000/api/work/list-work 
2. Chọn [Test] -&gt; viết test script:
pm.test("Lấy danh sách công việc thành công, 200 OK", function () {
    pm.response.to.have.status(200);
});
3. Nhấn [Send]</t>
  </si>
  <si>
    <t>Lấy danh sách công việc thành công.
Kết quả [Test] trả về: Response 200 OK.</t>
  </si>
  <si>
    <t>Có lỗi khi lấy danh sách công việc</t>
  </si>
  <si>
    <t>1. Tạo mới một request:
- Method: GET
- Endpoint: http://54.179.59.245:5000/api/work/list-work 
2. Chọn [Test] -&gt; viết test script:
pm.test("Lấy danh sách công việc không thành công, 500 Error", function () {
    pm.response.to.have.status(500);
});
3. Nhấn [Send]</t>
  </si>
  <si>
    <t>04. Lấy thông tin User hiện tại</t>
  </si>
  <si>
    <t>Lấy thông tin người dùng thành công</t>
  </si>
  <si>
    <t>1. Tạo mới một request:
- Method: GET
- Endpoint: http://54.179.59.245:5000/api/users/get-information-user
2. Chọn [Header] -&gt; nhập thông tin token (String) bằng JWT Token được cấp khi đăng ký thành công để xác thực người dùng
3. Chọn [Test] -&gt; viết test script:
pm.test("Lấy thông tin user thành công, 200 OK", function () {
    pm.response.to.have.status(200);
});
4. Nhấn [Send]</t>
  </si>
  <si>
    <t>Lấy thông tin người dùng thành công.
Kết quả [Test] trả về: Response 200 OK.</t>
  </si>
  <si>
    <t>Lấy danh sách công việc không thành công.
Kết quả [Test] trả về: Response 500 Error.</t>
  </si>
  <si>
    <t>Có lỗi trong quá trình lấy dữ liệu</t>
  </si>
  <si>
    <t>Truy cập Postman.
URL: http://54.179.59.245:5014</t>
  </si>
  <si>
    <t>Lấy thông tin người dùng không thành công.
Kết quả [Test] trả về: Response 500 Error.</t>
  </si>
  <si>
    <t>Lấy thông tin người dùng chưa đăng nhập</t>
  </si>
  <si>
    <t>1. Tạo mới một request:
- Method: GET
- Endpoint: http://54.179.59.245:5000/api/users/get-information-user
2. Chọn [Header] -&gt; nhập thông tin token (String) bằng JWT Token được cấp khi đăng ký thành công để xác thực người dùng
3. Chọn [Test] -&gt; viết test script:
pm.test("Có lỗi trong quá trình lấy dữ liệu, 500 Error", function () {
    pm.response.to.have.status(500);
});
4. Nhấn [Send]</t>
  </si>
  <si>
    <t>1. Tạo mới một request:
- Method: GET
- Endpoint: http://54.179.59.245:5000/api/users/get-information-user
2. Không nhập thông tin token ở [Header] 
3. Chọn [Test] -&gt; viết test script:
pm.test("Chưa đăng nhập, 403 Forbidden", function () {
    pm.response.to.have.status(403);
});
4. Nhấn [Send]</t>
  </si>
  <si>
    <t>Lấy thông tin người dùng không thành công.
Kết quả [Test] trả về: Response 403 Forbidden.</t>
  </si>
  <si>
    <t>05. Lấy danh sách các ứng viên</t>
  </si>
  <si>
    <t>Lấy danh sách ứng viên thành công</t>
  </si>
  <si>
    <t>1. Tạo mới một request:
- Method: GET
- Endpoint: http://54.179.59.245:5000/api/work-user/get-all-admin
2. Không nhập thông tin token ở [Header] 
3. Chọn [Test] -&gt; viết test script:
pm.test("Chưa đăng nhập, 403 Forbidden", function () {
    pm.response.to.have.status(403);
});
4. Nhấn [Send]</t>
  </si>
  <si>
    <t>1. Tạo mới một request:
- Method: GET
- Endpoint: http://54.179.59.245:5000/api/work-user/get-all-admin
2. Chọn [Header] -&gt; nhập thông tin token (String) bằng JWT Token được cấp khi đăng ký thành công để xác thực người dùng
3. Chọn [Test] -&gt; viết test script:
pm.test("Có lỗi trong quá trình lấy dữ liệu, 500 Error", function () {
    pm.response.to.have.status(500);
});
4. Nhấn [Send]</t>
  </si>
  <si>
    <t>1. Tạo mới một request:
- Method: GET
- Endpoint: http://54.179.59.245:5000/api/work-user/get-all-admin
2. Chọn [Header] -&gt; nhập thông tin token (String) bằng JWT Token được cấp khi đăng ký thành công để xác thực người dùng
3. Chọn [Test] -&gt; viết test script:
pm.test("Lấy danh sách ứng viên thành công, 200 OK", function () {
    pm.response.to.have.status(200);
});
4. Nhấn [Send]</t>
  </si>
  <si>
    <t>Lấy danh sách ứng viên thành công.
Kết quả [Test] trả về: Response 200 OK.</t>
  </si>
  <si>
    <t>Lấy danh sách ứng viên không thành công.
Kết quả [Test] trả về: Response 500 Error.</t>
  </si>
  <si>
    <t>Lấy danh sách ứng viên không thành công.
Kết quả [Test] trả về: Response 403 Forbidden.</t>
  </si>
  <si>
    <t>06. Ứng tuyển</t>
  </si>
  <si>
    <t>Ứng tuyển thành công</t>
  </si>
  <si>
    <t>1. Tạo mới một request:
- Method: POST
- Endpoint: http://54.179.59.245:5000/api/application/create-application
2. Chọn [Body] -&gt; chọn [raw] -&gt; chọn [JSON] -&gt; nhập thông tin: jobId (Interger) với ID của công việc muốn ứng tuyển
3. Chọn [Header] -&gt; nhập thông tin token (String) bằng JWT Token được cấp khi đăng ký thành công để xác thực người dùng.
4. Chọn [Test] -&gt; viết test script:
pm.test("Ứng tuyển thành công, 200 OK", function () {
    pm.response.to.have.status(200);
});
5. Nhấn [Send]</t>
  </si>
  <si>
    <t>Ứng tuyển thành công.
Kết quả [Test] trả về: Response 200 OK.</t>
  </si>
  <si>
    <t>Chưa đăng nhập</t>
  </si>
  <si>
    <t>1. Tạo mới một request:
- Method: POST
- Endpoint: http://54.179.59.245:5000/api/application/create-application
2. Chọn [Body] -&gt; chọn [raw] -&gt; chọn [JSON] -&gt; nhập thông tin: jobId (Interger) với ID của công việc muốn ứng tuyển
3. Không nhập thông tin token ở [Header] 
4. Chọn [Test] -&gt; viết test script:
pm.test("Ứng tuyển thất bại do chưa đăng nhập, 403", function () {
    pm.response.to.have.status(403);
});
if (pm.response.code === 403) {
    const resultJson = pm.response.json();
    const expectMsg = "Bạn Chưa Đăng Nhập";
pm.test("Chưa đăng nhập, mesage là: " + expectMsg, function() {
});}
5. Nhấn [Send]</t>
  </si>
  <si>
    <t>Ứng tuyển không thành công.
Kết quả [Test] trả về: Response 403 Forbidden.</t>
  </si>
  <si>
    <t>07. Lấy danh sách các công ty</t>
  </si>
  <si>
    <t>Lấy danh sách công ty thành công</t>
  </si>
  <si>
    <t>Lấy danh sách các công ty thành công.
Kết quả [Test] trả về: Response 200 OK.</t>
  </si>
  <si>
    <t>1. Tạo mới một request:
- Method: GET
- Endpoint: http://54.179.59.245:5000/api/company/getAllCompany
2. Chọn [Test] -&gt; viết test script:
pm.test("Lấy danh sách công ty thành công, 200 OK", function () {
    pm.response.to.have.status(200);
});
3. Nhấn [Send]</t>
  </si>
  <si>
    <t>Lấy danh sách công ty không thành công.
Kết quả [Test] trả về: Response 500 Error.</t>
  </si>
  <si>
    <t>08. Lấy danh sách các đơn ứng tuyển</t>
  </si>
  <si>
    <t>Lấy danh sách đơn ứng tuyển thành công</t>
  </si>
  <si>
    <t>1. Tạo mới một request:
- Method: GET
- Endpoint: http://54.179.59.245:5000/api/application/getall-application
2. Chọn [Test] -&gt; viết test script:
pm.test("Lấy danh sách đơn ứng tuyển thành công, 200 OK", function () {
    pm.response.to.have.status(200);
});
3. Nhấn [Send]</t>
  </si>
  <si>
    <t>Lấy danh sách các đơn ứng tuyển thành công.
Kết quả [Test] trả về: Response 200 OK.</t>
  </si>
  <si>
    <t>Lấy danh sách các đơn ứng tuyển không thành công.
Kết quả [Test] trả về: Response 500 Error.</t>
  </si>
  <si>
    <t>09. Lấy danh sách các User</t>
  </si>
  <si>
    <t>Lấy danh sách user thành công</t>
  </si>
  <si>
    <t>1. Tạo mới một request:
- Method: GET
- Endpoint: http://54.179.59.245:5000/api/users/getAllUsers
2. Chọn [Test] -&gt; viết test script:
pm.test("Lấy danh sách user thành công, 200 OK", function () {
    pm.response.to.have.status(200);
});
3. Nhấn [Send]</t>
  </si>
  <si>
    <t>Lấy danh sách user thành công.
Kết quả [Test] trả về: Response 200 OK.</t>
  </si>
  <si>
    <t>Lấy danh sách user không thành công.
Kết quả [Test] trả về: Response 500 Error.</t>
  </si>
  <si>
    <t>Response 400 Bad Request -&gt; không đúng</t>
  </si>
  <si>
    <t>Response 404 Not Found</t>
  </si>
  <si>
    <t>Response 401 Unauthorized -&gt; không đúng</t>
  </si>
  <si>
    <t>Response 201 Created -&gt; không đúng</t>
  </si>
  <si>
    <t>Not response</t>
  </si>
  <si>
    <t>DI_01</t>
  </si>
  <si>
    <t>DI_02</t>
  </si>
  <si>
    <t>DI_03</t>
  </si>
  <si>
    <t>DI_04</t>
  </si>
  <si>
    <t>DI_05</t>
  </si>
  <si>
    <t>DI_06</t>
  </si>
  <si>
    <t>DI_07</t>
  </si>
  <si>
    <t>DI_08</t>
  </si>
  <si>
    <t>DI_09</t>
  </si>
  <si>
    <t>DI_10</t>
  </si>
  <si>
    <t>DI_11</t>
  </si>
  <si>
    <t>DI_12</t>
  </si>
  <si>
    <t>DI_13</t>
  </si>
  <si>
    <t>DI_14</t>
  </si>
  <si>
    <t>1. Tạo mới một request:
- Method: GET
- Endpoint: http://54.179.59.245:5000/api/company/getAllCompany
2. Chọn [Test] -&gt; viết test script:
pm.test("Có lỗi trong quá trình lấy dữ liệu, 500 Error", function () {
    pm.response.to.have.status(500);
});
3. Nhấn [Send]</t>
  </si>
  <si>
    <t>1. Tạo mới một request:
- Method: GET
- Endpoint: http://54.179.59.245:5000/api/application/getall-application
2. Chọn [Test] -&gt; viết test script:
pm.test("Có lỗi trong quá trình lấy dữ liệu, 500 Error", function () {
    pm.response.to.have.status(500);
});
3. Nhấn [Send]</t>
  </si>
  <si>
    <t>1. Tạo mới một request:
- Method: GET
- Endpoint: http://54.179.59.245:5000/api/users/getAllUsers
2. Chọn [Test] -&gt; viết test script:
pm.test("Có lỗi trong quá trình lấy dữ liệu, 500 Error", function () {
    pm.response.to.have.status(500);
});
3. Nhấn [Send]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</si>
</sst>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(* #,##0_);_(* \(#,##0\);_(* &quot;-&quot;_);_(@_)"/>
    <numFmt numFmtId="164" formatCode="dd/mm/yyyy"/>
    <numFmt numFmtId="165" formatCode="0.0%"/>
  </numFmts>
  <fonts count="22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8"/>
      <color rgb="FFC00000"/>
      <name val="Arial"/>
      <family val="2"/>
    </font>
    <font>
      <sz val="14"/>
      <color theme="1"/>
      <name val="Arial"/>
      <family val="2"/>
    </font>
    <font>
      <sz val="14"/>
      <color theme="5" tint="-0.499984740745262"/>
      <name val="Arial"/>
      <family val="2"/>
    </font>
    <font>
      <sz val="14"/>
      <color theme="1"/>
      <name val="Arial Narrow Bold"/>
    </font>
    <font>
      <b/>
      <sz val="16"/>
      <color theme="5" tint="-0.499984740745262"/>
      <name val="Arial Narrow Bold"/>
    </font>
    <font>
      <sz val="16"/>
      <color theme="1"/>
      <name val="Arial Narrow Bold"/>
    </font>
    <font>
      <sz val="14"/>
      <color theme="0"/>
      <name val="Arial"/>
      <family val="2"/>
    </font>
    <font>
      <sz val="14"/>
      <color theme="0"/>
      <name val="Arial Narrow Bold"/>
    </font>
    <font>
      <sz val="16"/>
      <color theme="5" tint="-0.499984740745262"/>
      <name val="Arial Narrow Bold"/>
    </font>
    <font>
      <b/>
      <sz val="16"/>
      <color theme="5" tint="-0.499984740745262"/>
      <name val="Arial"/>
      <family val="2"/>
    </font>
    <font>
      <sz val="16"/>
      <color theme="1"/>
      <name val="Arial"/>
      <family val="2"/>
    </font>
    <font>
      <b/>
      <sz val="14"/>
      <color theme="0"/>
      <name val="Arial"/>
      <family val="2"/>
    </font>
    <font>
      <b/>
      <sz val="14"/>
      <color theme="1"/>
      <name val="Arial"/>
      <family val="2"/>
    </font>
    <font>
      <u/>
      <sz val="12"/>
      <color theme="10"/>
      <name val="Calibri"/>
      <family val="2"/>
      <scheme val="minor"/>
    </font>
    <font>
      <sz val="14"/>
      <color rgb="FFC00000"/>
      <name val="Arial Narrow Bold"/>
    </font>
    <font>
      <sz val="8"/>
      <name val="Calibri"/>
      <family val="2"/>
      <scheme val="minor"/>
    </font>
    <font>
      <sz val="14"/>
      <name val="Arial"/>
      <family val="2"/>
    </font>
    <font>
      <u/>
      <sz val="14"/>
      <color theme="10"/>
      <name val="Arial"/>
      <family val="2"/>
    </font>
    <font>
      <sz val="14"/>
      <color rgb="FFC00000"/>
      <name val="Arial"/>
      <family val="2"/>
    </font>
    <font>
      <sz val="14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5" tint="-0.49998474074526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15" fillId="0" borderId="0" applyNumberFormat="0" applyFill="0" applyBorder="0" applyAlignment="0" applyProtection="0"/>
    <xf numFmtId="41" fontId="1" fillId="0" borderId="0" applyFont="0" applyFill="0" applyBorder="0" applyAlignment="0" applyProtection="0"/>
  </cellStyleXfs>
  <cellXfs count="95">
    <xf numFmtId="0" fontId="0" fillId="0" borderId="0" xfId="0"/>
    <xf numFmtId="0" fontId="3" fillId="0" borderId="1" xfId="0" applyFont="1" applyBorder="1"/>
    <xf numFmtId="0" fontId="3" fillId="0" borderId="0" xfId="0" applyFont="1"/>
    <xf numFmtId="0" fontId="4" fillId="0" borderId="0" xfId="0" applyFont="1"/>
    <xf numFmtId="0" fontId="6" fillId="0" borderId="1" xfId="0" applyFont="1" applyBorder="1" applyAlignment="1">
      <alignment horizontal="left" vertical="center"/>
    </xf>
    <xf numFmtId="0" fontId="7" fillId="0" borderId="0" xfId="0" applyFont="1"/>
    <xf numFmtId="164" fontId="3" fillId="0" borderId="1" xfId="0" applyNumberFormat="1" applyFont="1" applyBorder="1"/>
    <xf numFmtId="0" fontId="9" fillId="2" borderId="1" xfId="0" applyFont="1" applyFill="1" applyBorder="1" applyAlignment="1">
      <alignment horizontal="center"/>
    </xf>
    <xf numFmtId="0" fontId="10" fillId="0" borderId="0" xfId="0" applyFont="1" applyAlignment="1">
      <alignment horizontal="left" vertical="center"/>
    </xf>
    <xf numFmtId="0" fontId="11" fillId="0" borderId="1" xfId="0" applyFont="1" applyBorder="1" applyAlignment="1">
      <alignment horizontal="left" vertical="center"/>
    </xf>
    <xf numFmtId="0" fontId="12" fillId="0" borderId="0" xfId="0" applyFont="1"/>
    <xf numFmtId="0" fontId="13" fillId="2" borderId="1" xfId="0" applyFont="1" applyFill="1" applyBorder="1" applyAlignment="1">
      <alignment horizontal="center"/>
    </xf>
    <xf numFmtId="0" fontId="14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13" fillId="2" borderId="1" xfId="0" applyFont="1" applyFill="1" applyBorder="1" applyAlignment="1">
      <alignment horizontal="left"/>
    </xf>
    <xf numFmtId="0" fontId="11" fillId="0" borderId="7" xfId="0" applyFont="1" applyBorder="1" applyAlignment="1">
      <alignment horizontal="left" vertical="center"/>
    </xf>
    <xf numFmtId="164" fontId="6" fillId="0" borderId="1" xfId="0" applyNumberFormat="1" applyFont="1" applyBorder="1" applyAlignment="1">
      <alignment horizontal="left" vertical="center"/>
    </xf>
    <xf numFmtId="0" fontId="3" fillId="0" borderId="1" xfId="0" applyFont="1" applyBorder="1" applyAlignment="1">
      <alignment wrapText="1"/>
    </xf>
    <xf numFmtId="0" fontId="3" fillId="0" borderId="0" xfId="0" applyFont="1" applyAlignment="1">
      <alignment wrapText="1"/>
    </xf>
    <xf numFmtId="0" fontId="3" fillId="0" borderId="1" xfId="0" applyFont="1" applyBorder="1" applyAlignment="1">
      <alignment vertical="top" wrapText="1"/>
    </xf>
    <xf numFmtId="0" fontId="3" fillId="0" borderId="0" xfId="0" applyFont="1" applyAlignment="1">
      <alignment vertical="top" wrapText="1"/>
    </xf>
    <xf numFmtId="0" fontId="3" fillId="0" borderId="1" xfId="0" applyFont="1" applyBorder="1" applyAlignment="1">
      <alignment horizontal="center" vertical="top" wrapText="1"/>
    </xf>
    <xf numFmtId="0" fontId="16" fillId="0" borderId="1" xfId="0" applyFont="1" applyBorder="1" applyAlignment="1">
      <alignment vertical="top" wrapText="1"/>
    </xf>
    <xf numFmtId="0" fontId="9" fillId="5" borderId="1" xfId="0" applyFont="1" applyFill="1" applyBorder="1" applyAlignment="1">
      <alignment horizontal="center" vertical="center" wrapText="1"/>
    </xf>
    <xf numFmtId="0" fontId="9" fillId="6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9" fontId="11" fillId="0" borderId="0" xfId="1" applyFont="1" applyBorder="1" applyAlignment="1">
      <alignment horizontal="left" vertical="center"/>
    </xf>
    <xf numFmtId="0" fontId="3" fillId="0" borderId="0" xfId="0" applyFont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164" fontId="3" fillId="0" borderId="1" xfId="0" applyNumberFormat="1" applyFont="1" applyBorder="1" applyAlignment="1">
      <alignment horizontal="center" wrapText="1"/>
    </xf>
    <xf numFmtId="0" fontId="3" fillId="0" borderId="0" xfId="0" applyFont="1" applyAlignment="1">
      <alignment horizontal="center" vertical="top" wrapText="1"/>
    </xf>
    <xf numFmtId="0" fontId="16" fillId="0" borderId="1" xfId="0" applyFont="1" applyBorder="1" applyAlignment="1">
      <alignment horizontal="left" vertical="top" wrapText="1"/>
    </xf>
    <xf numFmtId="0" fontId="18" fillId="0" borderId="1" xfId="0" applyFont="1" applyBorder="1" applyAlignment="1">
      <alignment horizontal="center" vertical="top" wrapText="1"/>
    </xf>
    <xf numFmtId="9" fontId="3" fillId="0" borderId="1" xfId="1" applyFont="1" applyBorder="1" applyAlignment="1">
      <alignment horizontal="center" vertical="top" wrapText="1"/>
    </xf>
    <xf numFmtId="0" fontId="19" fillId="0" borderId="1" xfId="2" quotePrefix="1" applyFont="1" applyBorder="1"/>
    <xf numFmtId="0" fontId="16" fillId="0" borderId="1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164" fontId="3" fillId="0" borderId="0" xfId="0" applyNumberFormat="1" applyFont="1" applyAlignment="1">
      <alignment vertical="center" wrapText="1"/>
    </xf>
    <xf numFmtId="0" fontId="16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64" fontId="3" fillId="0" borderId="0" xfId="0" applyNumberFormat="1" applyFont="1" applyAlignment="1">
      <alignment horizontal="center" vertical="center" wrapText="1"/>
    </xf>
    <xf numFmtId="0" fontId="3" fillId="0" borderId="1" xfId="1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9" fontId="3" fillId="0" borderId="1" xfId="3" applyNumberFormat="1" applyFont="1" applyBorder="1" applyAlignment="1">
      <alignment horizontal="center" vertical="center" wrapText="1"/>
    </xf>
    <xf numFmtId="165" fontId="3" fillId="0" borderId="0" xfId="1" applyNumberFormat="1" applyFont="1" applyAlignment="1">
      <alignment vertical="center" wrapText="1"/>
    </xf>
    <xf numFmtId="0" fontId="9" fillId="2" borderId="6" xfId="0" applyFont="1" applyFill="1" applyBorder="1" applyAlignment="1">
      <alignment horizontal="center" vertical="center" wrapText="1"/>
    </xf>
    <xf numFmtId="164" fontId="9" fillId="2" borderId="6" xfId="0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8" fillId="3" borderId="4" xfId="0" applyFont="1" applyFill="1" applyBorder="1" applyAlignment="1">
      <alignment vertical="center" wrapText="1"/>
    </xf>
    <xf numFmtId="0" fontId="8" fillId="3" borderId="5" xfId="0" applyFont="1" applyFill="1" applyBorder="1" applyAlignment="1">
      <alignment vertical="center" wrapText="1"/>
    </xf>
    <xf numFmtId="0" fontId="3" fillId="0" borderId="7" xfId="0" applyFont="1" applyBorder="1" applyAlignment="1">
      <alignment vertical="center" wrapText="1"/>
    </xf>
    <xf numFmtId="164" fontId="3" fillId="0" borderId="7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8" fillId="3" borderId="4" xfId="0" applyFont="1" applyFill="1" applyBorder="1" applyAlignment="1">
      <alignment horizontal="center" vertical="center" wrapText="1"/>
    </xf>
    <xf numFmtId="164" fontId="8" fillId="3" borderId="5" xfId="0" applyNumberFormat="1" applyFont="1" applyFill="1" applyBorder="1" applyAlignment="1">
      <alignment horizontal="center" vertical="center" wrapText="1"/>
    </xf>
    <xf numFmtId="0" fontId="8" fillId="3" borderId="5" xfId="0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vertical="center" wrapText="1"/>
    </xf>
    <xf numFmtId="0" fontId="15" fillId="0" borderId="1" xfId="2" quotePrefix="1" applyBorder="1"/>
    <xf numFmtId="0" fontId="5" fillId="3" borderId="4" xfId="0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left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5" xfId="0" applyFont="1" applyBorder="1" applyAlignment="1">
      <alignment vertical="center" wrapText="1"/>
    </xf>
    <xf numFmtId="0" fontId="3" fillId="3" borderId="7" xfId="0" applyFont="1" applyFill="1" applyBorder="1" applyAlignment="1">
      <alignment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3" fillId="0" borderId="4" xfId="0" applyFont="1" applyBorder="1" applyAlignment="1">
      <alignment vertical="center" wrapText="1"/>
    </xf>
    <xf numFmtId="0" fontId="20" fillId="0" borderId="1" xfId="0" applyFont="1" applyBorder="1" applyAlignment="1">
      <alignment horizontal="center"/>
    </xf>
    <xf numFmtId="0" fontId="3" fillId="0" borderId="1" xfId="0" quotePrefix="1" applyFont="1" applyBorder="1" applyAlignment="1">
      <alignment horizontal="center" vertical="center" wrapText="1"/>
    </xf>
    <xf numFmtId="164" fontId="21" fillId="0" borderId="12" xfId="0" applyNumberFormat="1" applyFont="1" applyBorder="1" applyAlignment="1">
      <alignment horizontal="center" vertical="center" wrapText="1"/>
    </xf>
    <xf numFmtId="0" fontId="21" fillId="0" borderId="12" xfId="0" applyFont="1" applyBorder="1" applyAlignment="1">
      <alignment horizontal="center" vertical="center" wrapText="1"/>
    </xf>
    <xf numFmtId="0" fontId="21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vertical="top" wrapText="1"/>
    </xf>
    <xf numFmtId="0" fontId="3" fillId="0" borderId="1" xfId="0" quotePrefix="1" applyFont="1" applyBorder="1" applyAlignment="1">
      <alignment vertical="top" wrapText="1"/>
    </xf>
    <xf numFmtId="0" fontId="2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2" fillId="0" borderId="2" xfId="0" applyFont="1" applyBorder="1" applyAlignment="1">
      <alignment horizontal="center" vertical="center" wrapText="1"/>
    </xf>
    <xf numFmtId="0" fontId="11" fillId="0" borderId="7" xfId="0" applyFont="1" applyBorder="1" applyAlignment="1">
      <alignment horizontal="left" vertical="center"/>
    </xf>
    <xf numFmtId="0" fontId="11" fillId="0" borderId="1" xfId="0" applyFont="1" applyBorder="1" applyAlignment="1">
      <alignment horizontal="left" vertical="center"/>
    </xf>
    <xf numFmtId="0" fontId="11" fillId="0" borderId="8" xfId="0" applyFont="1" applyBorder="1" applyAlignment="1">
      <alignment horizontal="left" vertical="center"/>
    </xf>
    <xf numFmtId="0" fontId="11" fillId="0" borderId="9" xfId="0" applyFont="1" applyBorder="1" applyAlignment="1">
      <alignment horizontal="left" vertical="center"/>
    </xf>
    <xf numFmtId="0" fontId="11" fillId="0" borderId="10" xfId="0" applyFont="1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11" fillId="0" borderId="2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164" fontId="11" fillId="0" borderId="3" xfId="0" applyNumberFormat="1" applyFont="1" applyBorder="1" applyAlignment="1">
      <alignment horizontal="left" vertical="center"/>
    </xf>
    <xf numFmtId="164" fontId="11" fillId="0" borderId="5" xfId="0" applyNumberFormat="1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top" wrapText="1"/>
    </xf>
    <xf numFmtId="0" fontId="3" fillId="0" borderId="4" xfId="0" applyFont="1" applyBorder="1" applyAlignment="1">
      <alignment horizontal="left" vertical="top" wrapText="1"/>
    </xf>
    <xf numFmtId="0" fontId="3" fillId="0" borderId="5" xfId="0" applyFont="1" applyBorder="1" applyAlignment="1">
      <alignment horizontal="left" vertical="top" wrapText="1"/>
    </xf>
    <xf numFmtId="0" fontId="8" fillId="4" borderId="3" xfId="0" applyFont="1" applyFill="1" applyBorder="1" applyAlignment="1">
      <alignment horizontal="left" vertical="top" wrapText="1"/>
    </xf>
    <xf numFmtId="0" fontId="8" fillId="4" borderId="4" xfId="0" applyFont="1" applyFill="1" applyBorder="1" applyAlignment="1">
      <alignment horizontal="left" vertical="top" wrapText="1"/>
    </xf>
    <xf numFmtId="0" fontId="8" fillId="4" borderId="5" xfId="0" applyFont="1" applyFill="1" applyBorder="1" applyAlignment="1">
      <alignment horizontal="left" vertical="top" wrapText="1"/>
    </xf>
  </cellXfs>
  <cellStyles count="4">
    <cellStyle name="Comma [0]" xfId="3" builtinId="6"/>
    <cellStyle name="Hyperlink" xfId="2" builtinId="8"/>
    <cellStyle name="Normal" xfId="0" builtinId="0"/>
    <cellStyle name="Percent" xfId="1" builtinId="5"/>
  </cellStyles>
  <dxfs count="11">
    <dxf>
      <font>
        <color rgb="FF9C0006"/>
      </font>
    </dxf>
    <dxf>
      <font>
        <color theme="9" tint="-0.24994659260841701"/>
      </font>
    </dxf>
    <dxf>
      <font>
        <color theme="1" tint="0.499984740745262"/>
      </font>
    </dxf>
    <dxf>
      <font>
        <color theme="1" tint="0.499984740745262"/>
      </font>
    </dxf>
    <dxf>
      <font>
        <color theme="1" tint="0.499984740745262"/>
      </font>
    </dxf>
    <dxf>
      <font>
        <color rgb="FF9C0006"/>
      </font>
    </dxf>
    <dxf>
      <font>
        <color theme="9" tint="-0.24994659260841701"/>
      </font>
    </dxf>
    <dxf>
      <font>
        <color rgb="FF7030A0"/>
      </font>
    </dxf>
    <dxf>
      <font>
        <color theme="1" tint="0.499984740745262"/>
      </font>
    </dxf>
    <dxf>
      <font>
        <color theme="1" tint="0.499984740745262"/>
      </font>
    </dxf>
    <dxf>
      <font>
        <color theme="1" tint="0.49998474074526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ORDER Software Testing Test Result</a:t>
            </a:r>
          </a:p>
        </c:rich>
      </c:tx>
      <c:layout>
        <c:manualLayout>
          <c:xMode val="edge"/>
          <c:yMode val="edge"/>
          <c:x val="0.26627891302106876"/>
          <c:y val="4.27184466019417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V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D3D7-9644-806C-A641AD86EE5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3D7-9644-806C-A641AD86EE5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3D7-9644-806C-A641AD86EE5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D3D7-9644-806C-A641AD86EE5E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VN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3D7-9644-806C-A641AD86EE5E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VN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3D7-9644-806C-A641AD86EE5E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3D7-9644-806C-A641AD86EE5E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VN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3D7-9644-806C-A641AD86EE5E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eparator>,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'Test Report'!$D$7:$G$7</c:f>
              <c:strCache>
                <c:ptCount val="4"/>
                <c:pt idx="0">
                  <c:v>Pass</c:v>
                </c:pt>
                <c:pt idx="1">
                  <c:v>Fail</c:v>
                </c:pt>
                <c:pt idx="2">
                  <c:v>NT</c:v>
                </c:pt>
                <c:pt idx="3">
                  <c:v>N/A</c:v>
                </c:pt>
              </c:strCache>
            </c:strRef>
          </c:cat>
          <c:val>
            <c:numRef>
              <c:f>'Test Report'!$D$8:$G$8</c:f>
              <c:numCache>
                <c:formatCode>General</c:formatCode>
                <c:ptCount val="4"/>
                <c:pt idx="0">
                  <c:v>22</c:v>
                </c:pt>
                <c:pt idx="1">
                  <c:v>14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D7-9644-806C-A641AD86EE5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353363306928021"/>
          <c:y val="0.39811329409066587"/>
          <c:w val="6.4116970060359962E-2"/>
          <c:h val="0.259571764845523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V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V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63500</xdr:colOff>
      <xdr:row>1</xdr:row>
      <xdr:rowOff>38100</xdr:rowOff>
    </xdr:from>
    <xdr:to>
      <xdr:col>1</xdr:col>
      <xdr:colOff>1778000</xdr:colOff>
      <xdr:row>1</xdr:row>
      <xdr:rowOff>1568355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9D4D33F-FA80-4043-EBF2-09D0BF32A0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500" y="241300"/>
          <a:ext cx="1714500" cy="153025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1593850</xdr:colOff>
      <xdr:row>11</xdr:row>
      <xdr:rowOff>31750</xdr:rowOff>
    </xdr:from>
    <xdr:to>
      <xdr:col>7</xdr:col>
      <xdr:colOff>1536700</xdr:colOff>
      <xdr:row>25</xdr:row>
      <xdr:rowOff>25400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B73043A-6890-3461-97F2-FB920E3903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23D3D-41D9-684D-ACFC-EB4ECF5EEF7E}">
  <sheetPr>
    <tabColor theme="9" tint="0.39997558519241921"/>
  </sheetPr>
  <dimension ref="B2:G19"/>
  <sheetViews>
    <sheetView topLeftCell="A2" workbookViewId="0">
      <selection activeCell="G12" sqref="G12"/>
    </sheetView>
  </sheetViews>
  <sheetFormatPr baseColWidth="10" defaultRowHeight="18"/>
  <cols>
    <col min="1" max="1" width="1.83203125" style="2" customWidth="1"/>
    <col min="2" max="2" width="23.83203125" style="2" customWidth="1"/>
    <col min="3" max="7" width="26.5" style="2" customWidth="1"/>
    <col min="8" max="16384" width="10.83203125" style="2"/>
  </cols>
  <sheetData>
    <row r="2" spans="2:7" ht="126" customHeight="1">
      <c r="B2" s="1"/>
      <c r="C2" s="72" t="s">
        <v>0</v>
      </c>
      <c r="D2" s="72"/>
      <c r="E2" s="72"/>
      <c r="F2" s="72"/>
      <c r="G2" s="72"/>
    </row>
    <row r="4" spans="2:7" s="5" customFormat="1" ht="21" customHeight="1">
      <c r="B4" s="4" t="s">
        <v>6</v>
      </c>
      <c r="C4" s="73" t="s">
        <v>49</v>
      </c>
      <c r="D4" s="73"/>
      <c r="E4" s="73"/>
      <c r="F4" s="4" t="s">
        <v>1</v>
      </c>
      <c r="G4" s="4" t="s">
        <v>28</v>
      </c>
    </row>
    <row r="5" spans="2:7" s="5" customFormat="1" ht="21" customHeight="1">
      <c r="B5" s="4" t="s">
        <v>7</v>
      </c>
      <c r="C5" s="73"/>
      <c r="D5" s="73"/>
      <c r="E5" s="73"/>
      <c r="F5" s="4" t="s">
        <v>2</v>
      </c>
      <c r="G5" s="4"/>
    </row>
    <row r="6" spans="2:7" s="5" customFormat="1" ht="21" customHeight="1">
      <c r="B6" s="73" t="s">
        <v>8</v>
      </c>
      <c r="C6" s="73"/>
      <c r="D6" s="73"/>
      <c r="E6" s="73"/>
      <c r="F6" s="4" t="s">
        <v>9</v>
      </c>
      <c r="G6" s="16">
        <v>44892</v>
      </c>
    </row>
    <row r="7" spans="2:7" s="5" customFormat="1" ht="21" customHeight="1">
      <c r="B7" s="73"/>
      <c r="C7" s="73"/>
      <c r="D7" s="73"/>
      <c r="E7" s="73"/>
      <c r="F7" s="4" t="s">
        <v>3</v>
      </c>
      <c r="G7" s="4">
        <v>1</v>
      </c>
    </row>
    <row r="8" spans="2:7">
      <c r="B8" s="3"/>
      <c r="C8" s="3"/>
      <c r="D8" s="3"/>
      <c r="E8" s="3"/>
      <c r="F8" s="3"/>
      <c r="G8" s="3"/>
    </row>
    <row r="9" spans="2:7" ht="21" customHeight="1">
      <c r="B9" s="8" t="s">
        <v>4</v>
      </c>
    </row>
    <row r="10" spans="2:7" ht="21" customHeight="1">
      <c r="B10" s="7" t="s">
        <v>5</v>
      </c>
      <c r="C10" s="7" t="s">
        <v>10</v>
      </c>
      <c r="D10" s="7" t="s">
        <v>11</v>
      </c>
      <c r="E10" s="7" t="s">
        <v>12</v>
      </c>
      <c r="F10" s="7" t="s">
        <v>13</v>
      </c>
    </row>
    <row r="11" spans="2:7">
      <c r="B11" s="6"/>
      <c r="C11" s="1"/>
      <c r="D11" s="1"/>
      <c r="E11" s="1"/>
      <c r="F11" s="1"/>
    </row>
    <row r="12" spans="2:7">
      <c r="B12" s="6"/>
      <c r="C12" s="1"/>
      <c r="D12" s="1"/>
      <c r="E12" s="1"/>
      <c r="F12" s="1"/>
    </row>
    <row r="13" spans="2:7">
      <c r="B13" s="6"/>
      <c r="C13" s="1"/>
      <c r="D13" s="1"/>
      <c r="E13" s="1"/>
      <c r="F13" s="1"/>
    </row>
    <row r="14" spans="2:7">
      <c r="B14" s="6"/>
      <c r="C14" s="1"/>
      <c r="D14" s="1"/>
      <c r="E14" s="1"/>
      <c r="F14" s="1"/>
    </row>
    <row r="15" spans="2:7">
      <c r="B15" s="6"/>
      <c r="C15" s="1"/>
      <c r="D15" s="1"/>
      <c r="E15" s="1"/>
      <c r="F15" s="1"/>
    </row>
    <row r="16" spans="2:7">
      <c r="B16" s="6"/>
      <c r="C16" s="1"/>
      <c r="D16" s="1"/>
      <c r="E16" s="1"/>
      <c r="F16" s="1"/>
    </row>
    <row r="17" spans="2:6">
      <c r="B17" s="6"/>
      <c r="C17" s="1"/>
      <c r="D17" s="1"/>
      <c r="E17" s="1"/>
      <c r="F17" s="1"/>
    </row>
    <row r="18" spans="2:6">
      <c r="B18" s="6"/>
      <c r="C18" s="1"/>
      <c r="D18" s="1"/>
      <c r="E18" s="1"/>
      <c r="F18" s="1"/>
    </row>
    <row r="19" spans="2:6">
      <c r="B19" s="6"/>
      <c r="C19" s="1"/>
      <c r="D19" s="1"/>
      <c r="E19" s="1"/>
      <c r="F19" s="1"/>
    </row>
  </sheetData>
  <mergeCells count="5">
    <mergeCell ref="C2:G2"/>
    <mergeCell ref="B6:B7"/>
    <mergeCell ref="C4:E4"/>
    <mergeCell ref="C5:E5"/>
    <mergeCell ref="C6:E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E3583-CF93-FB4A-A9CF-AEFB78E69DE4}">
  <sheetPr>
    <tabColor theme="8" tint="0.39997558519241921"/>
  </sheetPr>
  <dimension ref="B1:H31"/>
  <sheetViews>
    <sheetView zoomScaleNormal="100" workbookViewId="0">
      <selection activeCell="D20" sqref="D20"/>
    </sheetView>
  </sheetViews>
  <sheetFormatPr baseColWidth="10" defaultRowHeight="18"/>
  <cols>
    <col min="1" max="1" width="1.83203125" style="2" customWidth="1"/>
    <col min="2" max="3" width="27.83203125" style="2" customWidth="1"/>
    <col min="4" max="8" width="27.83203125" style="25" customWidth="1"/>
    <col min="9" max="16384" width="10.83203125" style="2"/>
  </cols>
  <sheetData>
    <row r="1" spans="2:8" ht="78" customHeight="1">
      <c r="B1" s="75" t="s">
        <v>14</v>
      </c>
      <c r="C1" s="75"/>
      <c r="D1" s="75"/>
      <c r="E1" s="75"/>
      <c r="F1" s="75"/>
      <c r="G1" s="75"/>
      <c r="H1" s="75"/>
    </row>
    <row r="2" spans="2:8" s="10" customFormat="1" ht="21" customHeight="1">
      <c r="B2" s="15" t="s">
        <v>6</v>
      </c>
      <c r="C2" s="76" t="str">
        <f>IF(Cover!C4=0,"",Cover!C4)</f>
        <v>Assignment 3 - SPT303x</v>
      </c>
      <c r="D2" s="76"/>
      <c r="E2" s="76"/>
      <c r="F2" s="15" t="s">
        <v>1</v>
      </c>
      <c r="G2" s="76" t="str">
        <f>IF(Cover!G4=0,"",Cover!G4)</f>
        <v>Nguyễn Thu Trang</v>
      </c>
      <c r="H2" s="76"/>
    </row>
    <row r="3" spans="2:8" s="10" customFormat="1" ht="21" customHeight="1">
      <c r="B3" s="9" t="s">
        <v>7</v>
      </c>
      <c r="C3" s="77" t="str">
        <f>IF(Cover!C5=0,"",Cover!C5)</f>
        <v/>
      </c>
      <c r="D3" s="77"/>
      <c r="E3" s="77"/>
      <c r="F3" s="9" t="s">
        <v>2</v>
      </c>
      <c r="G3" s="77" t="str">
        <f>IF(Cover!G5=0,"",Cover!G5)</f>
        <v/>
      </c>
      <c r="H3" s="77"/>
    </row>
    <row r="4" spans="2:8" s="10" customFormat="1" ht="21" customHeight="1">
      <c r="B4" s="77" t="s">
        <v>8</v>
      </c>
      <c r="C4" s="78" t="str">
        <f>IF(Cover!C6=0,"",Cover!C6)</f>
        <v/>
      </c>
      <c r="D4" s="79"/>
      <c r="E4" s="80"/>
      <c r="F4" s="9" t="s">
        <v>9</v>
      </c>
      <c r="G4" s="84">
        <f>IF(Cover!G6=0,"",Cover!G6)</f>
        <v>44892</v>
      </c>
      <c r="H4" s="85"/>
    </row>
    <row r="5" spans="2:8" s="10" customFormat="1" ht="21" customHeight="1">
      <c r="B5" s="77"/>
      <c r="C5" s="81"/>
      <c r="D5" s="82"/>
      <c r="E5" s="83"/>
      <c r="F5" s="9" t="s">
        <v>3</v>
      </c>
      <c r="G5" s="77">
        <f>Cover!G7</f>
        <v>1</v>
      </c>
      <c r="H5" s="77"/>
    </row>
    <row r="6" spans="2:8" ht="10" customHeight="1"/>
    <row r="7" spans="2:8" s="12" customFormat="1">
      <c r="B7" s="11" t="s">
        <v>15</v>
      </c>
      <c r="C7" s="11" t="s">
        <v>16</v>
      </c>
      <c r="D7" s="11" t="s">
        <v>17</v>
      </c>
      <c r="E7" s="11" t="s">
        <v>18</v>
      </c>
      <c r="F7" s="11" t="s">
        <v>19</v>
      </c>
      <c r="G7" s="11" t="s">
        <v>20</v>
      </c>
      <c r="H7" s="11" t="s">
        <v>21</v>
      </c>
    </row>
    <row r="8" spans="2:8">
      <c r="B8" s="13">
        <v>1</v>
      </c>
      <c r="C8" s="57" t="str">
        <f>'System Testing'!$C$1</f>
        <v>API Testing</v>
      </c>
      <c r="D8" s="65">
        <f>'System Testing'!$B$5</f>
        <v>22</v>
      </c>
      <c r="E8" s="65">
        <f>'System Testing'!$C$5</f>
        <v>14</v>
      </c>
      <c r="F8" s="65">
        <f>'System Testing'!$D$5</f>
        <v>0</v>
      </c>
      <c r="G8" s="65">
        <f>'System Testing'!$E$5</f>
        <v>0</v>
      </c>
      <c r="H8" s="65">
        <f>'System Testing'!$F$5</f>
        <v>36</v>
      </c>
    </row>
    <row r="9" spans="2:8" ht="7" customHeight="1">
      <c r="B9" s="13"/>
      <c r="C9" s="34"/>
      <c r="D9" s="13"/>
      <c r="E9" s="13"/>
      <c r="F9" s="13"/>
      <c r="G9" s="13"/>
      <c r="H9" s="13"/>
    </row>
    <row r="10" spans="2:8">
      <c r="B10" s="11"/>
      <c r="C10" s="14" t="s">
        <v>22</v>
      </c>
      <c r="D10" s="11">
        <f>SUM(D8:D9)</f>
        <v>22</v>
      </c>
      <c r="E10" s="11">
        <f>SUM(E8:E9)</f>
        <v>14</v>
      </c>
      <c r="F10" s="11">
        <f>SUM(F8:F9)</f>
        <v>0</v>
      </c>
      <c r="G10" s="11">
        <f>SUM(G8:G9)</f>
        <v>0</v>
      </c>
      <c r="H10" s="11">
        <f>SUM(H8:H9)</f>
        <v>36</v>
      </c>
    </row>
    <row r="12" spans="2:8" ht="20">
      <c r="C12" s="74" t="s">
        <v>23</v>
      </c>
      <c r="D12" s="74"/>
      <c r="E12" s="26">
        <f>IFERROR((D10+E10)/(H10-G10),0)</f>
        <v>1</v>
      </c>
    </row>
    <row r="13" spans="2:8" ht="20">
      <c r="C13" s="74" t="s">
        <v>24</v>
      </c>
      <c r="D13" s="74"/>
      <c r="E13" s="26">
        <f>IFERROR(D10/H10,0)</f>
        <v>0.61111111111111116</v>
      </c>
    </row>
    <row r="14" spans="2:8" ht="20">
      <c r="C14" s="74" t="s">
        <v>46</v>
      </c>
      <c r="D14" s="74"/>
      <c r="E14" s="26">
        <f>IFERROR(E10/(D10+E10),0)</f>
        <v>0.3888888888888889</v>
      </c>
    </row>
    <row r="31" spans="6:6">
      <c r="F31" s="25" t="s">
        <v>47</v>
      </c>
    </row>
  </sheetData>
  <mergeCells count="12">
    <mergeCell ref="C12:D12"/>
    <mergeCell ref="C13:D13"/>
    <mergeCell ref="C14:D14"/>
    <mergeCell ref="B1:H1"/>
    <mergeCell ref="C2:E2"/>
    <mergeCell ref="C3:E3"/>
    <mergeCell ref="B4:B5"/>
    <mergeCell ref="C4:E5"/>
    <mergeCell ref="G2:H2"/>
    <mergeCell ref="G3:H3"/>
    <mergeCell ref="G4:H4"/>
    <mergeCell ref="G5:H5"/>
  </mergeCells>
  <hyperlinks>
    <hyperlink ref="C8" location="'List Organisations Test'!A1" display="'List Organisations Test'!A1" xr:uid="{F9077FE8-2E39-1B4C-ACFC-BD7B54217033}"/>
  </hyperlink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51216-A4B4-AE4C-9D9A-E6782994B8FA}">
  <sheetPr>
    <tabColor theme="7" tint="0.39997558519241921"/>
  </sheetPr>
  <dimension ref="B1:K53"/>
  <sheetViews>
    <sheetView tabSelected="1" zoomScale="80" zoomScaleNormal="80" workbookViewId="0">
      <pane ySplit="8" topLeftCell="A16" activePane="bottomLeft" state="frozen"/>
      <selection pane="bottomLeft" activeCell="E53" sqref="E53"/>
    </sheetView>
  </sheetViews>
  <sheetFormatPr baseColWidth="10" defaultRowHeight="18"/>
  <cols>
    <col min="1" max="1" width="1.83203125" style="36" customWidth="1"/>
    <col min="2" max="2" width="31.6640625" style="36" customWidth="1"/>
    <col min="3" max="3" width="25.83203125" style="36" customWidth="1"/>
    <col min="4" max="4" width="24.33203125" style="36" customWidth="1"/>
    <col min="5" max="5" width="44.5" style="36" customWidth="1"/>
    <col min="6" max="6" width="31.6640625" style="36" customWidth="1"/>
    <col min="7" max="7" width="16.83203125" style="36" customWidth="1"/>
    <col min="8" max="8" width="16.83203125" style="37" customWidth="1"/>
    <col min="9" max="9" width="22.5" style="36" customWidth="1"/>
    <col min="10" max="10" width="17.33203125" style="36" customWidth="1"/>
    <col min="11" max="11" width="16.83203125" style="39" customWidth="1"/>
    <col min="12" max="16384" width="10.83203125" style="36"/>
  </cols>
  <sheetData>
    <row r="1" spans="2:11" ht="19">
      <c r="B1" s="35" t="s">
        <v>25</v>
      </c>
      <c r="C1" s="86" t="s">
        <v>51</v>
      </c>
      <c r="D1" s="87"/>
      <c r="E1" s="87"/>
      <c r="F1" s="88"/>
    </row>
    <row r="2" spans="2:11" ht="89" customHeight="1">
      <c r="B2" s="35" t="s">
        <v>26</v>
      </c>
      <c r="C2" s="86" t="s">
        <v>48</v>
      </c>
      <c r="D2" s="87"/>
      <c r="E2" s="87"/>
      <c r="F2" s="88"/>
    </row>
    <row r="3" spans="2:11" ht="19">
      <c r="B3" s="35" t="s">
        <v>27</v>
      </c>
      <c r="C3" s="86" t="s">
        <v>28</v>
      </c>
      <c r="D3" s="87"/>
      <c r="E3" s="87"/>
      <c r="F3" s="88"/>
    </row>
    <row r="4" spans="2:11" s="39" customFormat="1" ht="19">
      <c r="B4" s="38" t="s">
        <v>17</v>
      </c>
      <c r="C4" s="38" t="s">
        <v>18</v>
      </c>
      <c r="D4" s="38" t="s">
        <v>19</v>
      </c>
      <c r="E4" s="38" t="s">
        <v>20</v>
      </c>
      <c r="F4" s="38" t="s">
        <v>21</v>
      </c>
      <c r="H4" s="40"/>
    </row>
    <row r="5" spans="2:11">
      <c r="B5" s="41">
        <f>COUNTIF($G$9:$G$53,"Pass")</f>
        <v>22</v>
      </c>
      <c r="C5" s="42">
        <f>COUNTIF($G$9:$G$53,"Fail")</f>
        <v>14</v>
      </c>
      <c r="D5" s="42">
        <f>COUNTIF($G$9:$G$53,"NT")</f>
        <v>0</v>
      </c>
      <c r="E5" s="42">
        <f>COUNTIF($G$9:$G$53,"N/A")</f>
        <v>0</v>
      </c>
      <c r="F5" s="42">
        <f>SUM(B5:E5)</f>
        <v>36</v>
      </c>
    </row>
    <row r="6" spans="2:11">
      <c r="B6" s="43">
        <f>IFERROR(B5/$F$5,0)</f>
        <v>0.61111111111111116</v>
      </c>
      <c r="C6" s="43">
        <f>IFERROR(C5/$F$5,0)</f>
        <v>0.3888888888888889</v>
      </c>
      <c r="D6" s="43">
        <f>IFERROR(D5/$F$5,0)</f>
        <v>0</v>
      </c>
      <c r="E6" s="43">
        <f>IFERROR(E5/$F$5,0)</f>
        <v>0</v>
      </c>
      <c r="F6" s="42"/>
    </row>
    <row r="7" spans="2:11">
      <c r="B7" s="44"/>
    </row>
    <row r="8" spans="2:11" ht="19">
      <c r="B8" s="45" t="s">
        <v>29</v>
      </c>
      <c r="C8" s="45" t="s">
        <v>30</v>
      </c>
      <c r="D8" s="45" t="s">
        <v>31</v>
      </c>
      <c r="E8" s="45" t="s">
        <v>32</v>
      </c>
      <c r="F8" s="45" t="s">
        <v>33</v>
      </c>
      <c r="G8" s="45" t="s">
        <v>34</v>
      </c>
      <c r="H8" s="46" t="s">
        <v>35</v>
      </c>
      <c r="I8" s="45" t="s">
        <v>27</v>
      </c>
      <c r="J8" s="45" t="s">
        <v>50</v>
      </c>
      <c r="K8" s="47" t="s">
        <v>13</v>
      </c>
    </row>
    <row r="9" spans="2:11">
      <c r="B9" s="59"/>
      <c r="C9" s="58" t="s">
        <v>96</v>
      </c>
      <c r="D9" s="48"/>
      <c r="E9" s="48"/>
      <c r="F9" s="48"/>
      <c r="G9" s="53"/>
      <c r="H9" s="54"/>
      <c r="I9" s="55"/>
      <c r="J9" s="55"/>
      <c r="K9" s="49"/>
    </row>
    <row r="10" spans="2:11" ht="363" customHeight="1">
      <c r="B10" s="50" t="str">
        <f>IF(ISBLANK(F10),"","["&amp;$C$1&amp;"-"&amp;COUNTA($F$10:F10)&amp;"]")</f>
        <v>[API Testing-1]</v>
      </c>
      <c r="C10" s="64" t="s">
        <v>53</v>
      </c>
      <c r="D10" s="52" t="s">
        <v>52</v>
      </c>
      <c r="E10" s="70" t="s">
        <v>70</v>
      </c>
      <c r="F10" s="56" t="s">
        <v>54</v>
      </c>
      <c r="G10" s="42" t="s">
        <v>17</v>
      </c>
      <c r="H10" s="63">
        <v>44925</v>
      </c>
      <c r="I10" s="60" t="str">
        <f t="shared" ref="I10:I23" si="0">$C$3</f>
        <v>Nguyễn Thu Trang</v>
      </c>
      <c r="J10" s="60"/>
      <c r="K10" s="61"/>
    </row>
    <row r="11" spans="2:11" ht="384" customHeight="1">
      <c r="B11" s="50" t="str">
        <f>IF(ISBLANK(F11),"","["&amp;$C$1&amp;"-"&amp;COUNTA($F$10:F11)&amp;"]")</f>
        <v>[API Testing-2]</v>
      </c>
      <c r="C11" s="64" t="s">
        <v>55</v>
      </c>
      <c r="D11" s="52" t="s">
        <v>56</v>
      </c>
      <c r="E11" s="70" t="s">
        <v>71</v>
      </c>
      <c r="F11" s="56" t="s">
        <v>57</v>
      </c>
      <c r="G11" s="42" t="s">
        <v>17</v>
      </c>
      <c r="H11" s="51">
        <v>44925</v>
      </c>
      <c r="I11" s="60" t="str">
        <f t="shared" si="0"/>
        <v>Nguyễn Thu Trang</v>
      </c>
      <c r="J11" s="60"/>
      <c r="K11" s="42"/>
    </row>
    <row r="12" spans="2:11" ht="383" customHeight="1">
      <c r="B12" s="50" t="str">
        <f>IF(ISBLANK(F12),"","["&amp;$C$1&amp;"-"&amp;COUNTA($F$10:F12)&amp;"]")</f>
        <v>[API Testing-3]</v>
      </c>
      <c r="C12" s="64" t="s">
        <v>58</v>
      </c>
      <c r="D12" s="52" t="s">
        <v>59</v>
      </c>
      <c r="E12" s="70" t="s">
        <v>72</v>
      </c>
      <c r="F12" s="56" t="s">
        <v>57</v>
      </c>
      <c r="G12" s="42" t="s">
        <v>17</v>
      </c>
      <c r="H12" s="51">
        <v>44925</v>
      </c>
      <c r="I12" s="60" t="str">
        <f t="shared" si="0"/>
        <v>Nguyễn Thu Trang</v>
      </c>
      <c r="J12" s="60"/>
      <c r="K12" s="61"/>
    </row>
    <row r="13" spans="2:11" ht="377" customHeight="1">
      <c r="B13" s="50" t="str">
        <f>IF(ISBLANK(F13),"","["&amp;$C$1&amp;"-"&amp;COUNTA($F$10:F13)&amp;"]")</f>
        <v>[API Testing-4]</v>
      </c>
      <c r="C13" s="64" t="s">
        <v>60</v>
      </c>
      <c r="D13" s="52" t="s">
        <v>61</v>
      </c>
      <c r="E13" s="70" t="s">
        <v>69</v>
      </c>
      <c r="F13" s="56" t="s">
        <v>57</v>
      </c>
      <c r="G13" s="42" t="s">
        <v>17</v>
      </c>
      <c r="H13" s="51">
        <v>44925</v>
      </c>
      <c r="I13" s="60" t="str">
        <f t="shared" si="0"/>
        <v>Nguyễn Thu Trang</v>
      </c>
      <c r="J13" s="60"/>
      <c r="K13" s="66"/>
    </row>
    <row r="14" spans="2:11" ht="359" customHeight="1">
      <c r="B14" s="50" t="str">
        <f>IF(ISBLANK(F14),"","["&amp;$C$1&amp;"-"&amp;COUNTA($F$10:F14)&amp;"]")</f>
        <v>[API Testing-5]</v>
      </c>
      <c r="C14" s="64" t="s">
        <v>62</v>
      </c>
      <c r="D14" s="52" t="s">
        <v>63</v>
      </c>
      <c r="E14" s="70" t="s">
        <v>73</v>
      </c>
      <c r="F14" s="56" t="s">
        <v>57</v>
      </c>
      <c r="G14" s="42" t="s">
        <v>17</v>
      </c>
      <c r="H14" s="51">
        <v>44925</v>
      </c>
      <c r="I14" s="60" t="str">
        <f t="shared" si="0"/>
        <v>Nguyễn Thu Trang</v>
      </c>
      <c r="J14" s="60"/>
      <c r="K14" s="66"/>
    </row>
    <row r="15" spans="2:11" ht="378" customHeight="1">
      <c r="B15" s="50" t="str">
        <f>IF(ISBLANK(F15),"","["&amp;$C$1&amp;"-"&amp;COUNTA($F$10:F15)&amp;"]")</f>
        <v>[API Testing-6]</v>
      </c>
      <c r="C15" s="64" t="s">
        <v>64</v>
      </c>
      <c r="D15" s="52" t="s">
        <v>65</v>
      </c>
      <c r="E15" s="70" t="s">
        <v>74</v>
      </c>
      <c r="F15" s="56" t="s">
        <v>57</v>
      </c>
      <c r="G15" s="42" t="s">
        <v>17</v>
      </c>
      <c r="H15" s="51">
        <v>44925</v>
      </c>
      <c r="I15" s="60" t="str">
        <f t="shared" si="0"/>
        <v>Nguyễn Thu Trang</v>
      </c>
      <c r="J15" s="60"/>
      <c r="K15" s="66"/>
    </row>
    <row r="16" spans="2:11" ht="360" customHeight="1">
      <c r="B16" s="50" t="str">
        <f>IF(ISBLANK(F16),"","["&amp;$C$1&amp;"-"&amp;COUNTA($F$10:F16)&amp;"]")</f>
        <v>[API Testing-7]</v>
      </c>
      <c r="C16" s="64" t="s">
        <v>66</v>
      </c>
      <c r="D16" s="52" t="s">
        <v>67</v>
      </c>
      <c r="E16" s="70" t="s">
        <v>75</v>
      </c>
      <c r="F16" s="56" t="s">
        <v>57</v>
      </c>
      <c r="G16" s="42" t="s">
        <v>17</v>
      </c>
      <c r="H16" s="51">
        <v>44925</v>
      </c>
      <c r="I16" s="60" t="str">
        <f t="shared" si="0"/>
        <v>Nguyễn Thu Trang</v>
      </c>
      <c r="J16" s="60"/>
      <c r="K16" s="66"/>
    </row>
    <row r="17" spans="2:11" ht="368" customHeight="1">
      <c r="B17" s="50" t="str">
        <f>IF(ISBLANK(F17),"","["&amp;$C$1&amp;"-"&amp;COUNTA($F$10:F17)&amp;"]")</f>
        <v>[API Testing-8]</v>
      </c>
      <c r="C17" s="64" t="s">
        <v>68</v>
      </c>
      <c r="D17" s="52" t="s">
        <v>77</v>
      </c>
      <c r="E17" s="71" t="s">
        <v>87</v>
      </c>
      <c r="F17" s="56" t="s">
        <v>57</v>
      </c>
      <c r="G17" s="42" t="s">
        <v>17</v>
      </c>
      <c r="H17" s="51">
        <v>44925</v>
      </c>
      <c r="I17" s="60" t="str">
        <f t="shared" si="0"/>
        <v>Nguyễn Thu Trang</v>
      </c>
      <c r="J17" s="60"/>
      <c r="K17" s="61"/>
    </row>
    <row r="18" spans="2:11" ht="363" customHeight="1">
      <c r="B18" s="50" t="str">
        <f>IF(ISBLANK(F18),"","["&amp;$C$1&amp;"-"&amp;COUNTA($F$10:F18)&amp;"]")</f>
        <v>[API Testing-9]</v>
      </c>
      <c r="C18" s="64" t="s">
        <v>76</v>
      </c>
      <c r="D18" s="52" t="s">
        <v>78</v>
      </c>
      <c r="E18" s="70" t="s">
        <v>88</v>
      </c>
      <c r="F18" s="56" t="s">
        <v>57</v>
      </c>
      <c r="G18" s="42" t="s">
        <v>17</v>
      </c>
      <c r="H18" s="51">
        <v>44925</v>
      </c>
      <c r="I18" s="60" t="str">
        <f t="shared" si="0"/>
        <v>Nguyễn Thu Trang</v>
      </c>
      <c r="J18" s="60"/>
      <c r="K18" s="61"/>
    </row>
    <row r="19" spans="2:11" ht="359" customHeight="1">
      <c r="B19" s="50" t="str">
        <f>IF(ISBLANK(F19),"","["&amp;$C$1&amp;"-"&amp;COUNTA($F$10:F19)&amp;"]")</f>
        <v>[API Testing-10]</v>
      </c>
      <c r="C19" s="64" t="s">
        <v>80</v>
      </c>
      <c r="D19" s="52" t="s">
        <v>79</v>
      </c>
      <c r="E19" s="70" t="s">
        <v>89</v>
      </c>
      <c r="F19" s="56" t="s">
        <v>57</v>
      </c>
      <c r="G19" s="42" t="s">
        <v>17</v>
      </c>
      <c r="H19" s="51">
        <v>44925</v>
      </c>
      <c r="I19" s="60" t="str">
        <f t="shared" si="0"/>
        <v>Nguyễn Thu Trang</v>
      </c>
      <c r="J19" s="60"/>
      <c r="K19" s="61"/>
    </row>
    <row r="20" spans="2:11" ht="359" customHeight="1">
      <c r="B20" s="50" t="str">
        <f>IF(ISBLANK(F20),"","["&amp;$C$1&amp;"-"&amp;COUNTA($F$10:F20)&amp;"]")</f>
        <v>[API Testing-11]</v>
      </c>
      <c r="C20" s="64" t="s">
        <v>81</v>
      </c>
      <c r="D20" s="52" t="s">
        <v>82</v>
      </c>
      <c r="E20" s="70" t="s">
        <v>90</v>
      </c>
      <c r="F20" s="56" t="s">
        <v>57</v>
      </c>
      <c r="G20" s="42" t="s">
        <v>17</v>
      </c>
      <c r="H20" s="51">
        <v>44925</v>
      </c>
      <c r="I20" s="60" t="str">
        <f t="shared" si="0"/>
        <v>Nguyễn Thu Trang</v>
      </c>
      <c r="J20" s="60"/>
      <c r="K20" s="61"/>
    </row>
    <row r="21" spans="2:11" ht="359" customHeight="1">
      <c r="B21" s="50" t="str">
        <f>IF(ISBLANK(F21),"","["&amp;$C$1&amp;"-"&amp;COUNTA($F$10:F21)&amp;"]")</f>
        <v>[API Testing-12]</v>
      </c>
      <c r="C21" s="64" t="s">
        <v>84</v>
      </c>
      <c r="D21" s="52" t="s">
        <v>83</v>
      </c>
      <c r="E21" s="70" t="s">
        <v>91</v>
      </c>
      <c r="F21" s="56" t="s">
        <v>57</v>
      </c>
      <c r="G21" s="42" t="s">
        <v>17</v>
      </c>
      <c r="H21" s="51">
        <v>44925</v>
      </c>
      <c r="I21" s="60" t="str">
        <f t="shared" si="0"/>
        <v>Nguyễn Thu Trang</v>
      </c>
      <c r="J21" s="60"/>
      <c r="K21" s="61"/>
    </row>
    <row r="22" spans="2:11" ht="359" customHeight="1">
      <c r="B22" s="50" t="str">
        <f>IF(ISBLANK(F22),"","["&amp;$C$1&amp;"-"&amp;COUNTA($F$10:F22)&amp;"]")</f>
        <v>[API Testing-13]</v>
      </c>
      <c r="C22" s="64" t="s">
        <v>86</v>
      </c>
      <c r="D22" s="52" t="s">
        <v>85</v>
      </c>
      <c r="E22" s="70" t="s">
        <v>92</v>
      </c>
      <c r="F22" s="56" t="s">
        <v>57</v>
      </c>
      <c r="G22" s="42" t="s">
        <v>17</v>
      </c>
      <c r="H22" s="51">
        <v>44925</v>
      </c>
      <c r="I22" s="60" t="str">
        <f t="shared" si="0"/>
        <v>Nguyễn Thu Trang</v>
      </c>
      <c r="J22" s="60"/>
      <c r="K22" s="61"/>
    </row>
    <row r="23" spans="2:11" ht="365" customHeight="1">
      <c r="B23" s="50" t="str">
        <f>IF(ISBLANK(F23),"","["&amp;$C$1&amp;"-"&amp;COUNTA($F$10:F23)&amp;"]")</f>
        <v>[API Testing-14]</v>
      </c>
      <c r="C23" s="64" t="s">
        <v>93</v>
      </c>
      <c r="D23" s="52" t="s">
        <v>94</v>
      </c>
      <c r="E23" s="70" t="s">
        <v>95</v>
      </c>
      <c r="F23" s="56" t="s">
        <v>57</v>
      </c>
      <c r="G23" s="42" t="s">
        <v>17</v>
      </c>
      <c r="H23" s="51">
        <v>44925</v>
      </c>
      <c r="I23" s="60" t="str">
        <f t="shared" si="0"/>
        <v>Nguyễn Thu Trang</v>
      </c>
      <c r="J23" s="60"/>
      <c r="K23" s="61"/>
    </row>
    <row r="24" spans="2:11" ht="19">
      <c r="B24" s="62" t="str">
        <f>IF(ISBLANK(F24),"","["&amp;$C$1&amp;"-"&amp;COUNTA($F$10:F24)&amp;"]")</f>
        <v/>
      </c>
      <c r="C24" s="58" t="s">
        <v>97</v>
      </c>
      <c r="D24" s="48"/>
      <c r="E24" s="48"/>
      <c r="F24" s="48"/>
      <c r="G24" s="53"/>
      <c r="H24" s="54"/>
      <c r="I24" s="49"/>
      <c r="J24" s="49"/>
      <c r="K24" s="49"/>
    </row>
    <row r="25" spans="2:11" ht="408" customHeight="1">
      <c r="B25" s="50" t="str">
        <f>IF(ISBLANK(F25),"","["&amp;$C$1&amp;"-"&amp;COUNTA($F$10:F25)&amp;"]")</f>
        <v>[API Testing-15]</v>
      </c>
      <c r="C25" s="64" t="s">
        <v>98</v>
      </c>
      <c r="D25" s="52" t="s">
        <v>94</v>
      </c>
      <c r="E25" s="56" t="s">
        <v>99</v>
      </c>
      <c r="F25" s="56" t="s">
        <v>111</v>
      </c>
      <c r="G25" s="42" t="s">
        <v>17</v>
      </c>
      <c r="H25" s="51"/>
      <c r="I25" s="60" t="str">
        <f>$C$3</f>
        <v>Nguyễn Thu Trang</v>
      </c>
      <c r="J25" s="60"/>
      <c r="K25" s="42"/>
    </row>
    <row r="26" spans="2:11" ht="408" customHeight="1">
      <c r="B26" s="50" t="str">
        <f>IF(ISBLANK(F26),"","["&amp;$C$1&amp;"-"&amp;COUNTA($F$10:F26)&amp;"]")</f>
        <v>[API Testing-16]</v>
      </c>
      <c r="C26" s="52" t="s">
        <v>100</v>
      </c>
      <c r="D26" s="52" t="s">
        <v>94</v>
      </c>
      <c r="E26" s="56" t="s">
        <v>101</v>
      </c>
      <c r="F26" s="56" t="s">
        <v>102</v>
      </c>
      <c r="G26" s="42" t="s">
        <v>18</v>
      </c>
      <c r="H26" s="51">
        <v>44926</v>
      </c>
      <c r="I26" s="60" t="str">
        <f>$C$3</f>
        <v>Nguyễn Thu Trang</v>
      </c>
      <c r="J26" s="60" t="s">
        <v>167</v>
      </c>
      <c r="K26" s="52" t="s">
        <v>162</v>
      </c>
    </row>
    <row r="27" spans="2:11" ht="409.6">
      <c r="B27" s="50" t="str">
        <f>IF(ISBLANK(F27),"","["&amp;$C$1&amp;"-"&amp;COUNTA($F$10:F27)&amp;"]")</f>
        <v>[API Testing-17]</v>
      </c>
      <c r="C27" s="52" t="s">
        <v>103</v>
      </c>
      <c r="D27" s="52" t="s">
        <v>94</v>
      </c>
      <c r="E27" s="71" t="s">
        <v>107</v>
      </c>
      <c r="F27" s="56" t="s">
        <v>108</v>
      </c>
      <c r="G27" s="42" t="s">
        <v>17</v>
      </c>
      <c r="H27" s="51">
        <v>44926</v>
      </c>
      <c r="I27" s="60" t="str">
        <f>$C$3</f>
        <v>Nguyễn Thu Trang</v>
      </c>
      <c r="J27" s="60"/>
      <c r="K27" s="61"/>
    </row>
    <row r="28" spans="2:11" ht="409.6">
      <c r="B28" s="50" t="str">
        <f>IF(ISBLANK(F28),"","["&amp;$C$1&amp;"-"&amp;COUNTA($F$10:F28)&amp;"]")</f>
        <v>[API Testing-18]</v>
      </c>
      <c r="C28" s="52" t="s">
        <v>104</v>
      </c>
      <c r="D28" s="52" t="s">
        <v>94</v>
      </c>
      <c r="E28" s="71" t="s">
        <v>109</v>
      </c>
      <c r="F28" s="56" t="s">
        <v>108</v>
      </c>
      <c r="G28" s="42" t="s">
        <v>17</v>
      </c>
      <c r="H28" s="51"/>
      <c r="I28" s="60" t="str">
        <f t="shared" ref="I28:I53" si="1">$C$3</f>
        <v>Nguyễn Thu Trang</v>
      </c>
      <c r="J28" s="60"/>
      <c r="K28" s="66"/>
    </row>
    <row r="29" spans="2:11" ht="409.6">
      <c r="B29" s="50" t="str">
        <f>IF(ISBLANK(F29),"","["&amp;$C$1&amp;"-"&amp;COUNTA($F$10:F29)&amp;"]")</f>
        <v>[API Testing-19]</v>
      </c>
      <c r="C29" s="52" t="s">
        <v>105</v>
      </c>
      <c r="D29" s="52" t="s">
        <v>94</v>
      </c>
      <c r="E29" s="71" t="s">
        <v>110</v>
      </c>
      <c r="F29" s="56" t="s">
        <v>108</v>
      </c>
      <c r="G29" s="42" t="s">
        <v>17</v>
      </c>
      <c r="H29" s="51"/>
      <c r="I29" s="60" t="str">
        <f t="shared" si="1"/>
        <v>Nguyễn Thu Trang</v>
      </c>
      <c r="J29" s="60"/>
      <c r="K29" s="66"/>
    </row>
    <row r="30" spans="2:11" ht="408" customHeight="1">
      <c r="B30" s="50" t="str">
        <f>IF(ISBLANK(F30),"","["&amp;$C$1&amp;"-"&amp;COUNTA($F$10:F30)&amp;"]")</f>
        <v>[API Testing-20]</v>
      </c>
      <c r="C30" s="52" t="s">
        <v>106</v>
      </c>
      <c r="D30" s="52" t="s">
        <v>94</v>
      </c>
      <c r="E30" s="71" t="s">
        <v>112</v>
      </c>
      <c r="F30" s="56" t="s">
        <v>113</v>
      </c>
      <c r="G30" s="42" t="s">
        <v>17</v>
      </c>
      <c r="H30" s="67">
        <v>44926</v>
      </c>
      <c r="I30" s="60" t="str">
        <f t="shared" si="1"/>
        <v>Nguyễn Thu Trang</v>
      </c>
      <c r="J30" s="68"/>
      <c r="K30" s="69"/>
    </row>
    <row r="31" spans="2:11" ht="19">
      <c r="B31" s="62" t="str">
        <f>IF(ISBLANK(F31),"","["&amp;$C$1&amp;"-"&amp;COUNTA($F$10:F31)&amp;"]")</f>
        <v/>
      </c>
      <c r="C31" s="58" t="s">
        <v>114</v>
      </c>
      <c r="D31" s="48"/>
      <c r="E31" s="48"/>
      <c r="F31" s="48"/>
      <c r="G31" s="53"/>
      <c r="H31" s="54"/>
      <c r="I31" s="55"/>
      <c r="J31" s="55"/>
      <c r="K31" s="49"/>
    </row>
    <row r="32" spans="2:11" ht="246" customHeight="1">
      <c r="B32" s="50" t="str">
        <f>IF(ISBLANK(F32),"","["&amp;$C$1&amp;"-"&amp;COUNTA($F$10:F32)&amp;"]")</f>
        <v>[API Testing-21]</v>
      </c>
      <c r="C32" s="52" t="s">
        <v>115</v>
      </c>
      <c r="D32" s="52" t="s">
        <v>94</v>
      </c>
      <c r="E32" s="71" t="s">
        <v>116</v>
      </c>
      <c r="F32" s="52" t="s">
        <v>117</v>
      </c>
      <c r="G32" s="42" t="s">
        <v>18</v>
      </c>
      <c r="H32" s="63">
        <v>44926</v>
      </c>
      <c r="I32" s="60" t="str">
        <f t="shared" si="1"/>
        <v>Nguyễn Thu Trang</v>
      </c>
      <c r="J32" s="60" t="s">
        <v>168</v>
      </c>
      <c r="K32" s="61" t="s">
        <v>163</v>
      </c>
    </row>
    <row r="33" spans="2:11" ht="238" customHeight="1">
      <c r="B33" s="50" t="str">
        <f>IF(ISBLANK(F33),"","["&amp;$C$1&amp;"-"&amp;COUNTA($F$10:F33)&amp;"]")</f>
        <v>[API Testing-22]</v>
      </c>
      <c r="C33" s="52" t="s">
        <v>118</v>
      </c>
      <c r="D33" s="52" t="s">
        <v>94</v>
      </c>
      <c r="E33" s="71" t="s">
        <v>119</v>
      </c>
      <c r="F33" s="52" t="s">
        <v>124</v>
      </c>
      <c r="G33" s="42" t="s">
        <v>18</v>
      </c>
      <c r="H33" s="51">
        <v>44926</v>
      </c>
      <c r="I33" s="60" t="str">
        <f t="shared" si="1"/>
        <v>Nguyễn Thu Trang</v>
      </c>
      <c r="J33" s="60" t="s">
        <v>169</v>
      </c>
      <c r="K33" s="61" t="s">
        <v>163</v>
      </c>
    </row>
    <row r="34" spans="2:11" ht="19">
      <c r="B34" s="62" t="str">
        <f>IF(ISBLANK(F34),"","["&amp;$C$1&amp;"-"&amp;COUNTA($F$10:F34)&amp;"]")</f>
        <v/>
      </c>
      <c r="C34" s="58" t="s">
        <v>120</v>
      </c>
      <c r="D34" s="48"/>
      <c r="E34" s="48"/>
      <c r="F34" s="48"/>
      <c r="G34" s="53"/>
      <c r="H34" s="54"/>
      <c r="I34" s="55"/>
      <c r="J34" s="55"/>
      <c r="K34" s="49"/>
    </row>
    <row r="35" spans="2:11" ht="342">
      <c r="B35" s="50" t="str">
        <f>IF(ISBLANK(F35),"","["&amp;$C$1&amp;"-"&amp;COUNTA($F$10:F35)&amp;"]")</f>
        <v>[API Testing-23]</v>
      </c>
      <c r="C35" s="52" t="s">
        <v>121</v>
      </c>
      <c r="D35" s="52" t="s">
        <v>94</v>
      </c>
      <c r="E35" s="71" t="s">
        <v>122</v>
      </c>
      <c r="F35" s="52" t="s">
        <v>123</v>
      </c>
      <c r="G35" s="51" t="s">
        <v>17</v>
      </c>
      <c r="H35" s="51">
        <v>44926</v>
      </c>
      <c r="I35" s="60" t="str">
        <f t="shared" si="1"/>
        <v>Nguyễn Thu Trang</v>
      </c>
      <c r="J35" s="60"/>
      <c r="K35" s="42"/>
    </row>
    <row r="36" spans="2:11" ht="342">
      <c r="B36" s="50" t="str">
        <f>IF(ISBLANK(F36),"","["&amp;$C$1&amp;"-"&amp;COUNTA($F$10:F36)&amp;"]")</f>
        <v>[API Testing-24]</v>
      </c>
      <c r="C36" s="52" t="s">
        <v>125</v>
      </c>
      <c r="D36" s="52" t="s">
        <v>126</v>
      </c>
      <c r="E36" s="71" t="s">
        <v>129</v>
      </c>
      <c r="F36" s="52" t="s">
        <v>127</v>
      </c>
      <c r="G36" s="51" t="s">
        <v>18</v>
      </c>
      <c r="H36" s="51">
        <v>44926</v>
      </c>
      <c r="I36" s="60" t="str">
        <f t="shared" si="1"/>
        <v>Nguyễn Thu Trang</v>
      </c>
      <c r="J36" s="60" t="s">
        <v>170</v>
      </c>
      <c r="K36" s="42" t="s">
        <v>164</v>
      </c>
    </row>
    <row r="37" spans="2:11" ht="304">
      <c r="B37" s="50" t="str">
        <f>IF(ISBLANK(F37),"","["&amp;$C$1&amp;"-"&amp;COUNTA($F$10:F37)&amp;"]")</f>
        <v>[API Testing-25]</v>
      </c>
      <c r="C37" s="52" t="s">
        <v>128</v>
      </c>
      <c r="D37" s="52" t="s">
        <v>126</v>
      </c>
      <c r="E37" s="71" t="s">
        <v>130</v>
      </c>
      <c r="F37" s="52" t="s">
        <v>131</v>
      </c>
      <c r="G37" s="51" t="s">
        <v>18</v>
      </c>
      <c r="H37" s="51">
        <v>44926</v>
      </c>
      <c r="I37" s="60" t="str">
        <f t="shared" si="1"/>
        <v>Nguyễn Thu Trang</v>
      </c>
      <c r="J37" s="60" t="s">
        <v>171</v>
      </c>
      <c r="K37" s="42" t="s">
        <v>164</v>
      </c>
    </row>
    <row r="38" spans="2:11" ht="19">
      <c r="B38" s="62" t="str">
        <f>IF(ISBLANK(F38),"","["&amp;$C$1&amp;"-"&amp;COUNTA($F$10:F38)&amp;"]")</f>
        <v/>
      </c>
      <c r="C38" s="58" t="s">
        <v>132</v>
      </c>
      <c r="D38" s="48"/>
      <c r="E38" s="48"/>
      <c r="F38" s="48"/>
      <c r="G38" s="53"/>
      <c r="H38" s="54"/>
      <c r="I38" s="55"/>
      <c r="J38" s="55"/>
      <c r="K38" s="49"/>
    </row>
    <row r="39" spans="2:11" ht="333" customHeight="1">
      <c r="B39" s="50" t="str">
        <f>IF(ISBLANK(F39),"","["&amp;$C$1&amp;"-"&amp;COUNTA($F$10:F39)&amp;"]")</f>
        <v>[API Testing-26]</v>
      </c>
      <c r="C39" s="52" t="s">
        <v>133</v>
      </c>
      <c r="D39" s="52" t="s">
        <v>126</v>
      </c>
      <c r="E39" s="71" t="s">
        <v>136</v>
      </c>
      <c r="F39" s="52" t="s">
        <v>137</v>
      </c>
      <c r="G39" s="42" t="s">
        <v>17</v>
      </c>
      <c r="H39" s="51">
        <v>44926</v>
      </c>
      <c r="I39" s="60" t="str">
        <f t="shared" si="1"/>
        <v>Nguyễn Thu Trang</v>
      </c>
      <c r="J39" s="60"/>
      <c r="K39" s="42"/>
    </row>
    <row r="40" spans="2:11" ht="342">
      <c r="B40" s="50" t="str">
        <f>IF(ISBLANK(F40),"","["&amp;$C$1&amp;"-"&amp;COUNTA($F$10:F40)&amp;"]")</f>
        <v>[API Testing-27]</v>
      </c>
      <c r="C40" s="52" t="s">
        <v>125</v>
      </c>
      <c r="D40" s="52" t="s">
        <v>126</v>
      </c>
      <c r="E40" s="71" t="s">
        <v>135</v>
      </c>
      <c r="F40" s="52" t="s">
        <v>138</v>
      </c>
      <c r="G40" s="51" t="s">
        <v>18</v>
      </c>
      <c r="H40" s="51">
        <v>44926</v>
      </c>
      <c r="I40" s="60" t="str">
        <f t="shared" si="1"/>
        <v>Nguyễn Thu Trang</v>
      </c>
      <c r="J40" s="60" t="s">
        <v>172</v>
      </c>
      <c r="K40" s="42" t="s">
        <v>164</v>
      </c>
    </row>
    <row r="41" spans="2:11" ht="274" customHeight="1">
      <c r="B41" s="50" t="str">
        <f>IF(ISBLANK(F41),"","["&amp;$C$1&amp;"-"&amp;COUNTA($F$10:F41)&amp;"]")</f>
        <v>[API Testing-28]</v>
      </c>
      <c r="C41" s="52" t="s">
        <v>128</v>
      </c>
      <c r="D41" s="52" t="s">
        <v>126</v>
      </c>
      <c r="E41" s="71" t="s">
        <v>134</v>
      </c>
      <c r="F41" s="52" t="s">
        <v>139</v>
      </c>
      <c r="G41" s="51" t="s">
        <v>18</v>
      </c>
      <c r="H41" s="51">
        <v>44926</v>
      </c>
      <c r="I41" s="60" t="str">
        <f t="shared" si="1"/>
        <v>Nguyễn Thu Trang</v>
      </c>
      <c r="J41" s="60" t="s">
        <v>173</v>
      </c>
      <c r="K41" s="42" t="s">
        <v>164</v>
      </c>
    </row>
    <row r="42" spans="2:11" ht="19">
      <c r="B42" s="62" t="str">
        <f>IF(ISBLANK(F42),"","["&amp;$C$1&amp;"-"&amp;COUNTA($F$10:F42)&amp;"]")</f>
        <v/>
      </c>
      <c r="C42" s="58" t="s">
        <v>140</v>
      </c>
      <c r="D42" s="48"/>
      <c r="E42" s="48"/>
      <c r="F42" s="48"/>
      <c r="G42" s="53"/>
      <c r="H42" s="54"/>
      <c r="I42" s="55"/>
      <c r="J42" s="55"/>
      <c r="K42" s="49"/>
    </row>
    <row r="43" spans="2:11" ht="361">
      <c r="B43" s="50" t="str">
        <f>IF(ISBLANK(F43),"","["&amp;$C$1&amp;"-"&amp;COUNTA($F$10:F43)&amp;"]")</f>
        <v>[API Testing-29]</v>
      </c>
      <c r="C43" s="52" t="s">
        <v>141</v>
      </c>
      <c r="D43" s="52" t="s">
        <v>126</v>
      </c>
      <c r="E43" s="71" t="s">
        <v>142</v>
      </c>
      <c r="F43" s="52" t="s">
        <v>143</v>
      </c>
      <c r="G43" s="42" t="s">
        <v>17</v>
      </c>
      <c r="H43" s="51">
        <v>44926</v>
      </c>
      <c r="I43" s="60" t="str">
        <f t="shared" si="1"/>
        <v>Nguyễn Thu Trang</v>
      </c>
      <c r="J43" s="60"/>
      <c r="K43" s="52"/>
    </row>
    <row r="44" spans="2:11" ht="409" customHeight="1">
      <c r="B44" s="50" t="str">
        <f>IF(ISBLANK(F44),"","["&amp;$C$1&amp;"-"&amp;COUNTA($F$10:F44)&amp;"]")</f>
        <v>[API Testing-30]</v>
      </c>
      <c r="C44" s="52" t="s">
        <v>144</v>
      </c>
      <c r="D44" s="52" t="s">
        <v>126</v>
      </c>
      <c r="E44" s="71" t="s">
        <v>145</v>
      </c>
      <c r="F44" s="52" t="s">
        <v>146</v>
      </c>
      <c r="G44" s="42" t="s">
        <v>18</v>
      </c>
      <c r="H44" s="51">
        <v>44926</v>
      </c>
      <c r="I44" s="60" t="str">
        <f t="shared" si="1"/>
        <v>Nguyễn Thu Trang</v>
      </c>
      <c r="J44" s="60" t="s">
        <v>174</v>
      </c>
      <c r="K44" s="42" t="s">
        <v>164</v>
      </c>
    </row>
    <row r="45" spans="2:11" ht="19">
      <c r="B45" s="62" t="str">
        <f>IF(ISBLANK(F45),"","["&amp;$C$1&amp;"-"&amp;COUNTA($F$10:F45)&amp;"]")</f>
        <v/>
      </c>
      <c r="C45" s="58" t="s">
        <v>147</v>
      </c>
      <c r="D45" s="48"/>
      <c r="E45" s="48"/>
      <c r="F45" s="48"/>
      <c r="G45" s="53"/>
      <c r="H45" s="54"/>
      <c r="I45" s="55"/>
      <c r="J45" s="55"/>
      <c r="K45" s="49"/>
    </row>
    <row r="46" spans="2:11" ht="244" customHeight="1">
      <c r="B46" s="50" t="str">
        <f>IF(ISBLANK(F46),"","["&amp;$C$1&amp;"-"&amp;COUNTA($F$10:F46)&amp;"]")</f>
        <v>[API Testing-31]</v>
      </c>
      <c r="C46" s="52" t="s">
        <v>148</v>
      </c>
      <c r="D46" s="52" t="s">
        <v>126</v>
      </c>
      <c r="E46" s="71" t="s">
        <v>150</v>
      </c>
      <c r="F46" s="52" t="s">
        <v>149</v>
      </c>
      <c r="G46" s="42" t="s">
        <v>18</v>
      </c>
      <c r="H46" s="51">
        <v>44926</v>
      </c>
      <c r="I46" s="60" t="str">
        <f t="shared" si="1"/>
        <v>Nguyễn Thu Trang</v>
      </c>
      <c r="J46" s="60" t="s">
        <v>175</v>
      </c>
      <c r="K46" s="42" t="s">
        <v>165</v>
      </c>
    </row>
    <row r="47" spans="2:11" ht="247">
      <c r="B47" s="50" t="str">
        <f>IF(ISBLANK(F47),"","["&amp;$C$1&amp;"-"&amp;COUNTA($F$10:F47)&amp;"]")</f>
        <v>[API Testing-32]</v>
      </c>
      <c r="C47" s="52" t="s">
        <v>125</v>
      </c>
      <c r="D47" s="52" t="s">
        <v>126</v>
      </c>
      <c r="E47" s="71" t="s">
        <v>181</v>
      </c>
      <c r="F47" s="52" t="s">
        <v>151</v>
      </c>
      <c r="G47" s="51" t="s">
        <v>18</v>
      </c>
      <c r="H47" s="51">
        <v>44926</v>
      </c>
      <c r="I47" s="60" t="str">
        <f t="shared" si="1"/>
        <v>Nguyễn Thu Trang</v>
      </c>
      <c r="J47" s="60" t="s">
        <v>176</v>
      </c>
      <c r="K47" s="42" t="s">
        <v>164</v>
      </c>
    </row>
    <row r="48" spans="2:11" ht="19">
      <c r="B48" s="62" t="str">
        <f>IF(ISBLANK(F48),"","["&amp;$C$1&amp;"-"&amp;COUNTA($F$10:F48)&amp;"]")</f>
        <v/>
      </c>
      <c r="C48" s="58" t="s">
        <v>152</v>
      </c>
      <c r="D48" s="48"/>
      <c r="E48" s="48"/>
      <c r="F48" s="48"/>
      <c r="G48" s="53"/>
      <c r="H48" s="54"/>
      <c r="I48" s="55"/>
      <c r="J48" s="55"/>
      <c r="K48" s="49"/>
    </row>
    <row r="49" spans="2:11" ht="244" customHeight="1">
      <c r="B49" s="50" t="str">
        <f>IF(ISBLANK(F49),"","["&amp;$C$1&amp;"-"&amp;COUNTA($F$10:F49)&amp;"]")</f>
        <v>[API Testing-33]</v>
      </c>
      <c r="C49" s="52" t="s">
        <v>153</v>
      </c>
      <c r="D49" s="52" t="s">
        <v>126</v>
      </c>
      <c r="E49" s="71" t="s">
        <v>154</v>
      </c>
      <c r="F49" s="52" t="s">
        <v>155</v>
      </c>
      <c r="G49" s="42" t="s">
        <v>18</v>
      </c>
      <c r="H49" s="51">
        <v>44926</v>
      </c>
      <c r="I49" s="60" t="str">
        <f t="shared" si="1"/>
        <v>Nguyễn Thu Trang</v>
      </c>
      <c r="J49" s="60" t="s">
        <v>177</v>
      </c>
      <c r="K49" s="42" t="s">
        <v>166</v>
      </c>
    </row>
    <row r="50" spans="2:11" ht="247">
      <c r="B50" s="50" t="str">
        <f>IF(ISBLANK(F50),"","["&amp;$C$1&amp;"-"&amp;COUNTA($F$10:F50)&amp;"]")</f>
        <v>[API Testing-34]</v>
      </c>
      <c r="C50" s="52" t="s">
        <v>125</v>
      </c>
      <c r="D50" s="52" t="s">
        <v>126</v>
      </c>
      <c r="E50" s="71" t="s">
        <v>182</v>
      </c>
      <c r="F50" s="52" t="s">
        <v>156</v>
      </c>
      <c r="G50" s="51" t="s">
        <v>18</v>
      </c>
      <c r="H50" s="51">
        <v>44926</v>
      </c>
      <c r="I50" s="60" t="str">
        <f t="shared" si="1"/>
        <v>Nguyễn Thu Trang</v>
      </c>
      <c r="J50" s="60" t="s">
        <v>178</v>
      </c>
      <c r="K50" s="42" t="s">
        <v>164</v>
      </c>
    </row>
    <row r="51" spans="2:11" ht="19">
      <c r="B51" s="62" t="str">
        <f>IF(ISBLANK(F51),"","["&amp;$C$1&amp;"-"&amp;COUNTA($F$10:F51)&amp;"]")</f>
        <v/>
      </c>
      <c r="C51" s="58" t="s">
        <v>157</v>
      </c>
      <c r="D51" s="48"/>
      <c r="E51" s="48"/>
      <c r="F51" s="48"/>
      <c r="G51" s="53"/>
      <c r="H51" s="54"/>
      <c r="I51" s="55"/>
      <c r="J51" s="55"/>
      <c r="K51" s="49"/>
    </row>
    <row r="52" spans="2:11" ht="244" customHeight="1">
      <c r="B52" s="50" t="str">
        <f>IF(ISBLANK(F52),"","["&amp;$C$1&amp;"-"&amp;COUNTA($F$10:F52)&amp;"]")</f>
        <v>[API Testing-35]</v>
      </c>
      <c r="C52" s="52" t="s">
        <v>158</v>
      </c>
      <c r="D52" s="52" t="s">
        <v>126</v>
      </c>
      <c r="E52" s="71" t="s">
        <v>159</v>
      </c>
      <c r="F52" s="52" t="s">
        <v>160</v>
      </c>
      <c r="G52" s="42" t="s">
        <v>18</v>
      </c>
      <c r="H52" s="51">
        <v>44926</v>
      </c>
      <c r="I52" s="60" t="str">
        <f t="shared" si="1"/>
        <v>Nguyễn Thu Trang</v>
      </c>
      <c r="J52" s="60" t="s">
        <v>179</v>
      </c>
      <c r="K52" s="42" t="s">
        <v>165</v>
      </c>
    </row>
    <row r="53" spans="2:11" ht="247">
      <c r="B53" s="50" t="str">
        <f>IF(ISBLANK(F53),"","["&amp;$C$1&amp;"-"&amp;COUNTA($F$10:F53)&amp;"]")</f>
        <v>[API Testing-36]</v>
      </c>
      <c r="C53" s="52" t="s">
        <v>125</v>
      </c>
      <c r="D53" s="52" t="s">
        <v>126</v>
      </c>
      <c r="E53" s="71" t="s">
        <v>183</v>
      </c>
      <c r="F53" s="52" t="s">
        <v>161</v>
      </c>
      <c r="G53" s="51" t="s">
        <v>18</v>
      </c>
      <c r="H53" s="51">
        <v>44926</v>
      </c>
      <c r="I53" s="60" t="str">
        <f t="shared" si="1"/>
        <v>Nguyễn Thu Trang</v>
      </c>
      <c r="J53" s="60" t="s">
        <v>180</v>
      </c>
      <c r="K53" s="42" t="s">
        <v>164</v>
      </c>
    </row>
  </sheetData>
  <autoFilter ref="B8:K53" xr:uid="{4E551216-A4B4-AE4C-9D9A-E6782994B8FA}"/>
  <mergeCells count="3">
    <mergeCell ref="C1:F1"/>
    <mergeCell ref="C2:F2"/>
    <mergeCell ref="C3:F3"/>
  </mergeCells>
  <phoneticPr fontId="17" type="noConversion"/>
  <conditionalFormatting sqref="G1:G1048576">
    <cfRule type="containsText" dxfId="10" priority="1" operator="containsText" text="NT">
      <formula>NOT(ISERROR(SEARCH("NT",G1)))</formula>
    </cfRule>
    <cfRule type="containsText" dxfId="9" priority="2" operator="containsText" text="N/A">
      <formula>NOT(ISERROR(SEARCH("N/A",G1)))</formula>
    </cfRule>
    <cfRule type="containsText" dxfId="8" priority="3" operator="containsText" text="NA">
      <formula>NOT(ISERROR(SEARCH("NA",G1)))</formula>
    </cfRule>
    <cfRule type="containsText" dxfId="7" priority="4" operator="containsText" text="N/A">
      <formula>NOT(ISERROR(SEARCH("N/A",G1)))</formula>
    </cfRule>
    <cfRule type="containsText" dxfId="6" priority="5" operator="containsText" text="Pass">
      <formula>NOT(ISERROR(SEARCH("Pass",G1)))</formula>
    </cfRule>
    <cfRule type="containsText" dxfId="5" priority="6" operator="containsText" text="Fail">
      <formula>NOT(ISERROR(SEARCH("Fail",G1)))</formula>
    </cfRule>
  </conditionalFormatting>
  <dataValidations count="1">
    <dataValidation type="list" allowBlank="1" showInputMessage="1" showErrorMessage="1" sqref="G39:G41 G46:G47 G10:G23 G35:G37 G25:G30 G32:G33 G43:G44 G49:G50 G52:G53" xr:uid="{210BD34D-BE8E-3F47-9A0D-7E399C1CCF10}">
      <formula1>$B$4:$E$4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EBA71-BDE4-1B4B-A465-AB5853B7DA03}">
  <sheetPr>
    <tabColor theme="5" tint="0.39997558519241921"/>
  </sheetPr>
  <dimension ref="B1:L21"/>
  <sheetViews>
    <sheetView workbookViewId="0">
      <selection activeCell="E7" sqref="E7"/>
    </sheetView>
  </sheetViews>
  <sheetFormatPr baseColWidth="10" defaultRowHeight="18"/>
  <cols>
    <col min="1" max="1" width="1.83203125" style="18" customWidth="1"/>
    <col min="2" max="2" width="16.33203125" style="20" customWidth="1"/>
    <col min="3" max="3" width="21.1640625" style="20" customWidth="1"/>
    <col min="4" max="5" width="21.1640625" style="30" customWidth="1"/>
    <col min="6" max="6" width="21.33203125" style="30" customWidth="1"/>
    <col min="7" max="10" width="14.83203125" style="27" customWidth="1"/>
    <col min="11" max="11" width="22.6640625" style="27" customWidth="1"/>
    <col min="12" max="12" width="14.83203125" style="18" customWidth="1"/>
    <col min="13" max="16384" width="10.83203125" style="18"/>
  </cols>
  <sheetData>
    <row r="1" spans="2:12" ht="19">
      <c r="B1" s="22" t="s">
        <v>36</v>
      </c>
      <c r="C1" s="89"/>
      <c r="D1" s="90"/>
      <c r="E1" s="90"/>
      <c r="F1" s="91"/>
    </row>
    <row r="2" spans="2:12" ht="19">
      <c r="B2" s="22" t="s">
        <v>37</v>
      </c>
      <c r="C2" s="89"/>
      <c r="D2" s="90"/>
      <c r="E2" s="90"/>
      <c r="F2" s="91"/>
    </row>
    <row r="3" spans="2:12" ht="19">
      <c r="B3" s="22" t="s">
        <v>27</v>
      </c>
      <c r="C3" s="89" t="str">
        <f>'System Testing'!C3:F3</f>
        <v>Nguyễn Thu Trang</v>
      </c>
      <c r="D3" s="90"/>
      <c r="E3" s="90"/>
      <c r="F3" s="91"/>
    </row>
    <row r="4" spans="2:12" ht="18" customHeight="1">
      <c r="B4" s="22" t="s">
        <v>17</v>
      </c>
      <c r="C4" s="22" t="s">
        <v>18</v>
      </c>
      <c r="D4" s="31" t="s">
        <v>19</v>
      </c>
      <c r="E4" s="31" t="s">
        <v>20</v>
      </c>
      <c r="F4" s="31" t="s">
        <v>21</v>
      </c>
    </row>
    <row r="5" spans="2:12" ht="18" customHeight="1">
      <c r="B5" s="32">
        <f>COUNTIF($I$10:$I$21,"Pass")</f>
        <v>0</v>
      </c>
      <c r="C5" s="32">
        <f>COUNTIF($I$10:$I$21,"Fail")</f>
        <v>0</v>
      </c>
      <c r="D5" s="32">
        <f>COUNTIF($I$10:$I$21,"NT")</f>
        <v>0</v>
      </c>
      <c r="E5" s="32">
        <f>COUNTIF($I$10:$I$21,"N/A")</f>
        <v>0</v>
      </c>
      <c r="F5" s="32">
        <f>SUM(B5:E5)</f>
        <v>0</v>
      </c>
    </row>
    <row r="6" spans="2:12">
      <c r="B6" s="33">
        <f>IFERROR(B5/$F$5,0)</f>
        <v>0</v>
      </c>
      <c r="C6" s="33">
        <f>IFERROR(C5/$F$5,0)</f>
        <v>0</v>
      </c>
      <c r="D6" s="33">
        <f>IFERROR(D5/$F$5,0)</f>
        <v>0</v>
      </c>
      <c r="E6" s="33">
        <f>IFERROR(E5/$F$5,0)</f>
        <v>0</v>
      </c>
      <c r="F6" s="21"/>
    </row>
    <row r="8" spans="2:12" ht="37" customHeight="1">
      <c r="B8" s="23" t="s">
        <v>15</v>
      </c>
      <c r="C8" s="23" t="s">
        <v>38</v>
      </c>
      <c r="D8" s="24" t="s">
        <v>39</v>
      </c>
      <c r="E8" s="24" t="s">
        <v>40</v>
      </c>
      <c r="F8" s="24" t="s">
        <v>41</v>
      </c>
      <c r="G8" s="24" t="s">
        <v>42</v>
      </c>
      <c r="H8" s="24" t="s">
        <v>43</v>
      </c>
      <c r="I8" s="23" t="s">
        <v>34</v>
      </c>
      <c r="J8" s="23" t="s">
        <v>35</v>
      </c>
      <c r="K8" s="23" t="s">
        <v>27</v>
      </c>
      <c r="L8" s="23" t="s">
        <v>13</v>
      </c>
    </row>
    <row r="9" spans="2:12">
      <c r="B9" s="92" t="s">
        <v>44</v>
      </c>
      <c r="C9" s="93"/>
      <c r="D9" s="93"/>
      <c r="E9" s="93"/>
      <c r="F9" s="93"/>
      <c r="G9" s="93"/>
      <c r="H9" s="93"/>
      <c r="I9" s="93"/>
      <c r="J9" s="93"/>
      <c r="K9" s="93"/>
      <c r="L9" s="94"/>
    </row>
    <row r="10" spans="2:12">
      <c r="B10" s="21"/>
      <c r="C10" s="19"/>
      <c r="D10" s="21"/>
      <c r="E10" s="21"/>
      <c r="F10" s="21"/>
      <c r="G10" s="21"/>
      <c r="H10" s="28"/>
      <c r="I10" s="28"/>
      <c r="J10" s="29"/>
      <c r="K10" s="28"/>
      <c r="L10" s="17"/>
    </row>
    <row r="11" spans="2:12">
      <c r="B11" s="21"/>
      <c r="C11" s="19"/>
      <c r="D11" s="21"/>
      <c r="E11" s="21"/>
      <c r="F11" s="21"/>
      <c r="G11" s="21"/>
      <c r="H11" s="28"/>
      <c r="I11" s="28"/>
      <c r="J11" s="29"/>
      <c r="K11" s="28"/>
      <c r="L11" s="17"/>
    </row>
    <row r="12" spans="2:12">
      <c r="B12" s="21"/>
      <c r="C12" s="19"/>
      <c r="D12" s="21"/>
      <c r="E12" s="21"/>
      <c r="F12" s="21"/>
      <c r="G12" s="21"/>
      <c r="H12" s="28"/>
      <c r="I12" s="28"/>
      <c r="J12" s="29"/>
      <c r="K12" s="28"/>
      <c r="L12" s="17"/>
    </row>
    <row r="13" spans="2:12">
      <c r="B13" s="21"/>
      <c r="C13" s="19"/>
      <c r="D13" s="21"/>
      <c r="E13" s="21"/>
      <c r="F13" s="21"/>
      <c r="G13" s="21"/>
      <c r="H13" s="28"/>
      <c r="I13" s="28"/>
      <c r="J13" s="29"/>
      <c r="K13" s="28"/>
      <c r="L13" s="17"/>
    </row>
    <row r="14" spans="2:12">
      <c r="B14" s="21"/>
      <c r="C14" s="19"/>
      <c r="D14" s="21"/>
      <c r="E14" s="21"/>
      <c r="F14" s="21"/>
      <c r="G14" s="21"/>
      <c r="H14" s="28"/>
      <c r="I14" s="28"/>
      <c r="J14" s="29"/>
      <c r="K14" s="28"/>
      <c r="L14" s="17"/>
    </row>
    <row r="15" spans="2:12">
      <c r="B15" s="19"/>
      <c r="C15" s="19"/>
      <c r="D15" s="21"/>
      <c r="E15" s="21"/>
      <c r="F15" s="21"/>
      <c r="G15" s="28"/>
      <c r="H15" s="28"/>
      <c r="I15" s="28"/>
      <c r="J15" s="29"/>
      <c r="K15" s="28"/>
      <c r="L15" s="17"/>
    </row>
    <row r="16" spans="2:12">
      <c r="B16" s="92" t="s">
        <v>45</v>
      </c>
      <c r="C16" s="93"/>
      <c r="D16" s="93"/>
      <c r="E16" s="93"/>
      <c r="F16" s="93"/>
      <c r="G16" s="93"/>
      <c r="H16" s="93"/>
      <c r="I16" s="93"/>
      <c r="J16" s="93"/>
      <c r="K16" s="93"/>
      <c r="L16" s="94"/>
    </row>
    <row r="17" spans="2:12">
      <c r="B17" s="21"/>
      <c r="C17" s="19"/>
      <c r="D17" s="21"/>
      <c r="E17" s="21"/>
      <c r="F17" s="21"/>
      <c r="G17" s="21"/>
      <c r="H17" s="28"/>
      <c r="I17" s="28"/>
      <c r="J17" s="29"/>
      <c r="K17" s="28"/>
      <c r="L17" s="17"/>
    </row>
    <row r="18" spans="2:12">
      <c r="B18" s="21"/>
      <c r="C18" s="19"/>
      <c r="D18" s="21"/>
      <c r="E18" s="21"/>
      <c r="F18" s="21"/>
      <c r="G18" s="21"/>
      <c r="H18" s="28"/>
      <c r="I18" s="28"/>
      <c r="J18" s="29"/>
      <c r="K18" s="28"/>
      <c r="L18" s="17"/>
    </row>
    <row r="19" spans="2:12">
      <c r="B19" s="21"/>
      <c r="C19" s="19"/>
      <c r="D19" s="21"/>
      <c r="E19" s="21"/>
      <c r="F19" s="21"/>
      <c r="G19" s="21"/>
      <c r="H19" s="28"/>
      <c r="I19" s="28"/>
      <c r="J19" s="29"/>
      <c r="K19" s="28"/>
      <c r="L19" s="17"/>
    </row>
    <row r="20" spans="2:12">
      <c r="B20" s="21"/>
      <c r="C20" s="19"/>
      <c r="D20" s="21"/>
      <c r="E20" s="21"/>
      <c r="F20" s="21"/>
      <c r="G20" s="21"/>
      <c r="H20" s="28"/>
      <c r="I20" s="28"/>
      <c r="J20" s="29"/>
      <c r="K20" s="28"/>
      <c r="L20" s="17"/>
    </row>
    <row r="21" spans="2:12">
      <c r="B21" s="21"/>
      <c r="C21" s="19"/>
      <c r="D21" s="21"/>
      <c r="E21" s="21"/>
      <c r="F21" s="21"/>
      <c r="G21" s="21"/>
      <c r="H21" s="28"/>
      <c r="I21" s="28"/>
      <c r="J21" s="29"/>
      <c r="K21" s="28"/>
      <c r="L21" s="17"/>
    </row>
  </sheetData>
  <mergeCells count="5">
    <mergeCell ref="C1:F1"/>
    <mergeCell ref="C2:F2"/>
    <mergeCell ref="C3:F3"/>
    <mergeCell ref="B9:L9"/>
    <mergeCell ref="B16:L16"/>
  </mergeCells>
  <conditionalFormatting sqref="I1:I1048576">
    <cfRule type="containsText" dxfId="4" priority="1" operator="containsText" text="N/A">
      <formula>NOT(ISERROR(SEARCH("N/A",I1)))</formula>
    </cfRule>
    <cfRule type="containsText" dxfId="3" priority="2" operator="containsText" text="NT">
      <formula>NOT(ISERROR(SEARCH("NT",I1)))</formula>
    </cfRule>
    <cfRule type="containsText" dxfId="2" priority="3" operator="containsText" text="NT">
      <formula>NOT(ISERROR(SEARCH("NT",I1)))</formula>
    </cfRule>
    <cfRule type="containsText" dxfId="1" priority="4" operator="containsText" text="Pass">
      <formula>NOT(ISERROR(SEARCH("Pass",I1)))</formula>
    </cfRule>
    <cfRule type="containsText" dxfId="0" priority="5" operator="containsText" text="Fail">
      <formula>NOT(ISERROR(SEARCH("Fail",I1)))</formula>
    </cfRule>
  </conditionalFormatting>
  <dataValidations count="1">
    <dataValidation type="list" allowBlank="1" showInputMessage="1" showErrorMessage="1" sqref="I10:I15 I17:I21" xr:uid="{82F4B108-FF88-1741-A6EE-124DCDAD69ED}">
      <formula1>$B$4:$E$4</formula1>
    </dataValidation>
  </dataValidations>
  <pageMargins left="0.7" right="0.7" top="0.75" bottom="0.75" header="0.3" footer="0.3"/>
  <ignoredErrors>
    <ignoredError sqref="C5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Cover</vt:lpstr>
      <vt:lpstr>Test Report</vt:lpstr>
      <vt:lpstr>System Testing</vt:lpstr>
      <vt:lpstr>Test Scenarios (matrix)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2022-08-08T11:11:36Z</dcterms:created>
  <dcterms:modified xsi:type="dcterms:W3CDTF">2023-01-02T04:01:48Z</dcterms:modified>
</cp:coreProperties>
</file>