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inhnguyen/Desktop/FUNiX/STP303x/Assignments/Assignment 3/"/>
    </mc:Choice>
  </mc:AlternateContent>
  <xr:revisionPtr revIDLastSave="0" documentId="13_ncr:1_{A2A1BA68-33A1-D84E-A562-0C2CC688954C}" xr6:coauthVersionLast="47" xr6:coauthVersionMax="47" xr10:uidLastSave="{00000000-0000-0000-0000-000000000000}"/>
  <bookViews>
    <workbookView xWindow="3440" yWindow="460" windowWidth="25600" windowHeight="13400" activeTab="2" xr2:uid="{7A0C9B33-5F5E-304F-92AB-8AB4A2F7D0A8}"/>
  </bookViews>
  <sheets>
    <sheet name="Cover" sheetId="1" r:id="rId1"/>
    <sheet name="Test Report" sheetId="2" r:id="rId2"/>
    <sheet name="System Testing" sheetId="3" r:id="rId3"/>
    <sheet name="Test Scenarios (matrix)" sheetId="4" r:id="rId4"/>
  </sheets>
  <definedNames>
    <definedName name="_xlnm._FilterDatabase" localSheetId="2" hidden="1">'System Testing'!$B$8:$K$106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5" i="3" l="1"/>
  <c r="D5" i="3"/>
  <c r="B5" i="3"/>
  <c r="C5" i="3"/>
  <c r="B43" i="3"/>
  <c r="I103" i="3"/>
  <c r="I104" i="3"/>
  <c r="I105" i="3"/>
  <c r="I106" i="3"/>
  <c r="B102" i="3"/>
  <c r="B104" i="3"/>
  <c r="B105" i="3"/>
  <c r="B106" i="3"/>
  <c r="I102" i="3"/>
  <c r="I101" i="3"/>
  <c r="I100" i="3"/>
  <c r="I99" i="3"/>
  <c r="I98" i="3"/>
  <c r="B98" i="3"/>
  <c r="I96" i="3"/>
  <c r="B96" i="3"/>
  <c r="I95" i="3"/>
  <c r="B95" i="3"/>
  <c r="I94" i="3"/>
  <c r="B94" i="3"/>
  <c r="I93" i="3"/>
  <c r="B93" i="3"/>
  <c r="I92" i="3"/>
  <c r="B92" i="3"/>
  <c r="B91" i="3"/>
  <c r="I91" i="3"/>
  <c r="B88" i="3"/>
  <c r="I88" i="3"/>
  <c r="B87" i="3"/>
  <c r="I87" i="3"/>
  <c r="B85" i="3"/>
  <c r="I85" i="3"/>
  <c r="B86" i="3"/>
  <c r="I86" i="3"/>
  <c r="B83" i="3"/>
  <c r="I83" i="3"/>
  <c r="B84" i="3"/>
  <c r="I84" i="3"/>
  <c r="B81" i="3"/>
  <c r="I81" i="3"/>
  <c r="I90" i="3"/>
  <c r="I89" i="3"/>
  <c r="I82" i="3"/>
  <c r="I80" i="3"/>
  <c r="B80" i="3"/>
  <c r="B82" i="3"/>
  <c r="B89" i="3"/>
  <c r="B90" i="3"/>
  <c r="B99" i="3"/>
  <c r="B100" i="3"/>
  <c r="B101" i="3"/>
  <c r="I79" i="3"/>
  <c r="I78" i="3"/>
  <c r="I77" i="3"/>
  <c r="I76" i="3"/>
  <c r="I74" i="3"/>
  <c r="B73" i="3"/>
  <c r="B74" i="3"/>
  <c r="I73" i="3"/>
  <c r="I72" i="3"/>
  <c r="I71" i="3"/>
  <c r="I70" i="3"/>
  <c r="I69" i="3"/>
  <c r="B67" i="3"/>
  <c r="I67" i="3"/>
  <c r="I66" i="3"/>
  <c r="B64" i="3"/>
  <c r="I64" i="3"/>
  <c r="I63" i="3"/>
  <c r="I59" i="3"/>
  <c r="I58" i="3"/>
  <c r="I57" i="3"/>
  <c r="I56" i="3"/>
  <c r="I54" i="3"/>
  <c r="I50" i="3"/>
  <c r="I49" i="3"/>
  <c r="I48" i="3"/>
  <c r="I46" i="3"/>
  <c r="I45" i="3"/>
  <c r="I43" i="3"/>
  <c r="I42" i="3"/>
  <c r="I41" i="3"/>
  <c r="I40" i="3"/>
  <c r="I39" i="3"/>
  <c r="B39" i="3"/>
  <c r="B40" i="3"/>
  <c r="B41" i="3"/>
  <c r="B42" i="3"/>
  <c r="I38" i="3"/>
  <c r="I37" i="3"/>
  <c r="I36" i="3"/>
  <c r="B35" i="3"/>
  <c r="B36" i="3"/>
  <c r="B37" i="3"/>
  <c r="B38" i="3"/>
  <c r="I35" i="3"/>
  <c r="I34" i="3"/>
  <c r="I32" i="3"/>
  <c r="I31" i="3"/>
  <c r="I30" i="3"/>
  <c r="B29" i="3"/>
  <c r="B30" i="3"/>
  <c r="B31" i="3"/>
  <c r="B32" i="3"/>
  <c r="I29" i="3"/>
  <c r="I28" i="3"/>
  <c r="I26" i="3"/>
  <c r="I25" i="3"/>
  <c r="I24" i="3"/>
  <c r="I23" i="3"/>
  <c r="I22" i="3"/>
  <c r="I19" i="3"/>
  <c r="I20" i="3"/>
  <c r="I18" i="3"/>
  <c r="B18" i="3"/>
  <c r="B19" i="3"/>
  <c r="B20" i="3"/>
  <c r="B17" i="3"/>
  <c r="I17" i="3"/>
  <c r="I16" i="3"/>
  <c r="I15" i="3"/>
  <c r="I14" i="3"/>
  <c r="I13" i="3"/>
  <c r="I12" i="3"/>
  <c r="I11" i="3"/>
  <c r="I10" i="3"/>
  <c r="B71" i="3" l="1"/>
  <c r="G8" i="2"/>
  <c r="B46" i="3"/>
  <c r="B34" i="3"/>
  <c r="B28" i="3"/>
  <c r="B27" i="3"/>
  <c r="B26" i="3"/>
  <c r="B25" i="3"/>
  <c r="B24" i="3"/>
  <c r="B12" i="3"/>
  <c r="B15" i="3"/>
  <c r="B16" i="3"/>
  <c r="B21" i="3"/>
  <c r="B22" i="3"/>
  <c r="B23" i="3"/>
  <c r="B33" i="3"/>
  <c r="B44" i="3"/>
  <c r="B45" i="3"/>
  <c r="B47" i="3"/>
  <c r="B48" i="3"/>
  <c r="B49" i="3"/>
  <c r="B50" i="3"/>
  <c r="B51" i="3"/>
  <c r="B52" i="3"/>
  <c r="B53" i="3"/>
  <c r="B54" i="3"/>
  <c r="B55" i="3"/>
  <c r="B56" i="3"/>
  <c r="B57" i="3"/>
  <c r="B58" i="3"/>
  <c r="B59" i="3"/>
  <c r="B60" i="3"/>
  <c r="B61" i="3"/>
  <c r="B62" i="3"/>
  <c r="B63" i="3"/>
  <c r="B65" i="3"/>
  <c r="B66" i="3"/>
  <c r="B68" i="3"/>
  <c r="B69" i="3"/>
  <c r="B70" i="3"/>
  <c r="B72" i="3"/>
  <c r="B75" i="3"/>
  <c r="B76" i="3"/>
  <c r="B77" i="3"/>
  <c r="B78" i="3"/>
  <c r="B79" i="3"/>
  <c r="B97" i="3"/>
  <c r="B11" i="3"/>
  <c r="B13" i="3"/>
  <c r="B14" i="3"/>
  <c r="B10" i="3"/>
  <c r="F5" i="3" l="1"/>
  <c r="C8" i="2"/>
  <c r="E6" i="4"/>
  <c r="D6" i="4"/>
  <c r="C6" i="4"/>
  <c r="B6" i="4"/>
  <c r="C2" i="2" l="1"/>
  <c r="G4" i="2"/>
  <c r="G2" i="2"/>
  <c r="C4" i="2"/>
  <c r="C3" i="2"/>
  <c r="G3" i="2"/>
  <c r="E5" i="4"/>
  <c r="D5" i="4"/>
  <c r="C5" i="4"/>
  <c r="B5" i="4"/>
  <c r="C3" i="4"/>
  <c r="F5" i="4" l="1"/>
  <c r="G5" i="2" l="1"/>
  <c r="F8" i="2" l="1"/>
  <c r="F10" i="2" s="1"/>
  <c r="G10" i="2"/>
  <c r="D8" i="2"/>
  <c r="D10" i="2" s="1"/>
  <c r="E8" i="2"/>
  <c r="E10" i="2" s="1"/>
  <c r="E14" i="2" l="1"/>
  <c r="C6" i="3"/>
  <c r="D6" i="3"/>
  <c r="E6" i="3"/>
  <c r="B6" i="3"/>
  <c r="H8" i="2"/>
  <c r="H10" i="2" s="1"/>
  <c r="E12" i="2" s="1"/>
  <c r="E13" i="2" l="1"/>
</calcChain>
</file>

<file path=xl/sharedStrings.xml><?xml version="1.0" encoding="utf-8"?>
<sst xmlns="http://schemas.openxmlformats.org/spreadsheetml/2006/main" count="591" uniqueCount="315">
  <si>
    <t>TEST CASE</t>
  </si>
  <si>
    <t>Creator</t>
  </si>
  <si>
    <t>Reviewer/ Approver</t>
  </si>
  <si>
    <t>Version</t>
  </si>
  <si>
    <t>Record of changer</t>
  </si>
  <si>
    <t>Change Date</t>
  </si>
  <si>
    <t>Project Name</t>
  </si>
  <si>
    <t>Project Code</t>
  </si>
  <si>
    <t>Document Code</t>
  </si>
  <si>
    <t>Issue Date</t>
  </si>
  <si>
    <t>Change Item</t>
  </si>
  <si>
    <t>Change Description</t>
  </si>
  <si>
    <t>ID Name</t>
  </si>
  <si>
    <t>Note</t>
  </si>
  <si>
    <t>TEST REPORT</t>
  </si>
  <si>
    <t>No</t>
  </si>
  <si>
    <t>Test Items</t>
  </si>
  <si>
    <t>Pass</t>
  </si>
  <si>
    <t>Fail</t>
  </si>
  <si>
    <t>NT</t>
  </si>
  <si>
    <t>N/A</t>
  </si>
  <si>
    <t>Number of Test Case</t>
  </si>
  <si>
    <t>Subtotal</t>
  </si>
  <si>
    <t>Test Coverage:</t>
  </si>
  <si>
    <t>Test Successful Coverage:</t>
  </si>
  <si>
    <t>Test Item</t>
  </si>
  <si>
    <t>Test Requirement</t>
  </si>
  <si>
    <t>Tester</t>
  </si>
  <si>
    <t>Nguyễn Thu Trang</t>
  </si>
  <si>
    <t>ID</t>
  </si>
  <si>
    <t>Test Case Description</t>
  </si>
  <si>
    <t>Pre-condition</t>
  </si>
  <si>
    <t>Test Case Procedure</t>
  </si>
  <si>
    <t>Expected Output</t>
  </si>
  <si>
    <t>Result</t>
  </si>
  <si>
    <t>Test Date</t>
  </si>
  <si>
    <t>Module</t>
  </si>
  <si>
    <t>Test</t>
  </si>
  <si>
    <t>Funciont List</t>
  </si>
  <si>
    <t>Manager</t>
  </si>
  <si>
    <t>Employee</t>
  </si>
  <si>
    <t>Director</t>
  </si>
  <si>
    <t>Internship</t>
  </si>
  <si>
    <t>Admin</t>
  </si>
  <si>
    <t>Common Role</t>
  </si>
  <si>
    <t>Others</t>
  </si>
  <si>
    <t>Fail Rate</t>
  </si>
  <si>
    <t xml:space="preserve"> </t>
  </si>
  <si>
    <t xml:space="preserve">Ensure that all features listed below work properly without any errors when using the below browsers.
- Edge in latest version 
- Google Chrome in latest version </t>
  </si>
  <si>
    <t>Assignment 3 - SPT303x</t>
  </si>
  <si>
    <t>System Testing</t>
  </si>
  <si>
    <t>UC01. Đăng ký ứng viên</t>
  </si>
  <si>
    <t>Truy cập vào website hệ thống tìm kiếm việc làm</t>
  </si>
  <si>
    <t>Kiểm tra trang đăng ký ứng viên</t>
  </si>
  <si>
    <t>Bấm nút [ĐĂNG KÝ ỨNG VIÊN]</t>
  </si>
  <si>
    <t>Truy cập vào website hệ thống tìm kiếm việc làm -&gt; Truy cập trang 'Đăng ký ứng viên'</t>
  </si>
  <si>
    <t>Để trống tất cả các trường thông tin -&gt; Bấm nút [ĐĂNG KÝ]</t>
  </si>
  <si>
    <t>Màn hình hiển thị thông báo "Bạn chưa nhập thông tin"
Đăng ký thất bại
Các trường thông tin hiển thị: "Không được để trống"</t>
  </si>
  <si>
    <t>Kiểm tra chức năng đăng ký ứng viên, để trống các trường thông tin</t>
  </si>
  <si>
    <t>Kiểm tra chức năng đăng ký ứng viên với trường 'Họ và tên' &lt;5 ký tự</t>
  </si>
  <si>
    <t xml:space="preserve">Trường 'Họ và tên' hiển thị thông báo "Bắt buộc phải từ 5 kí tự"
</t>
  </si>
  <si>
    <t>Kiểm tra chức năng đăng ký ứng viên với trường 'Email' không hợp lệ</t>
  </si>
  <si>
    <t xml:space="preserve">Nhập trường 'Họ và tên' với 3 ký tự.
Nhập các trường thông tin khác.
-&gt; Bấm nút [ĐĂNG KÝ]
</t>
  </si>
  <si>
    <t xml:space="preserve">Nhập trường 'Email' không bao gồm ký tự @.
Nhập các trường thông tin khác.
-&gt; Bấm nút [ĐĂNG KÝ]
</t>
  </si>
  <si>
    <t xml:space="preserve">Trường 'Số điện thoại' hiển thị thông báo "Số điện thoại sai định dạng"
</t>
  </si>
  <si>
    <t xml:space="preserve">Trường 'Email' hiển thị thông báo "Email sai định dạng"
</t>
  </si>
  <si>
    <t xml:space="preserve">Nhập trường 'Mật khẩu' &lt; 8 kí tự.
Nhập các trường thông tin khác.
-&gt; Bấm nút [ĐĂNG KÝ]
</t>
  </si>
  <si>
    <t xml:space="preserve">Trường 'Mật khẩu' hiển thị thông báo “Mật khẩu không hợp lệ, mật khẩu phải tối thiểu 8 kí tự, bao gồm chữ hoa, thường, số và kí tự đặc biệt”
</t>
  </si>
  <si>
    <t>Kiểm tra chức năng đăng ký ứng viên thành công</t>
  </si>
  <si>
    <t xml:space="preserve">Màn hình hiển thị thông báo: “Đăng ký thành công”
</t>
  </si>
  <si>
    <t>Kiểm tra chức năng đăng ký ứng viên với tài khoản đã tồn tại trên hệ thống</t>
  </si>
  <si>
    <t>Nhập đầy đủ các trường thông tin theo yêu cầu.
Nhập trường 'Mật khẩu' &gt; 8 kí tự, bao gồm: In hoa, in thường, số và ký tự đặc biệt.
-&gt; Bấm nút [ĐĂNG KÝ]</t>
  </si>
  <si>
    <t xml:space="preserve">Màn hình hiển thị thông báo: “Tài khoản đã tồn tại”
Đăng ký không thành công
</t>
  </si>
  <si>
    <t>Đăng ký thành công -&gt; Không đúng</t>
  </si>
  <si>
    <t xml:space="preserve">Màn hình hiển thị thông báo: “Email đã tồn tại trên hệ thống”
Đăng ký không thành công
</t>
  </si>
  <si>
    <t>Kiểm tra chức năng đăng ký ứng viên với email đã tồn tại trên hệ thống</t>
  </si>
  <si>
    <t>Kiểm tra chức năng đăng ký ứng viên với số điện thoại đã tồn tại trên hệ thống</t>
  </si>
  <si>
    <t>Nhập đầy đủ các trường thông tin theo yêu cầu.
Nhập trường 'Số điện thoại' với email đã đăng ký thành công trước đó.
-&gt; Bấm nút [ĐĂNG KÝ]</t>
  </si>
  <si>
    <t>Nhập đầy đủ các trường thông tin theo yêu cầu.
Nhập trường 'Email' với email đã đăng ký thành công trước đó.
-&gt; Bấm nút [ĐĂNG KÝ]</t>
  </si>
  <si>
    <t>Nhập đầy đủ các trường thông tin theo yêu cầu.
Nhập trường 'Tài khoản' với tài khoản đã đăng ký thành công trước đó.
-&gt; Bấm nút [ĐĂNG KÝ]</t>
  </si>
  <si>
    <t xml:space="preserve">Màn hình hiển thị thông báo: “Số điện thoại đã tồn tại trên hệ thống”
Đăng ký không thành công
</t>
  </si>
  <si>
    <t>UC02. Đăng ký nhà tuyển dụng</t>
  </si>
  <si>
    <t>Kiểm tra trang đăng ký nhà tuyển dụng</t>
  </si>
  <si>
    <t>Chuyển đến trang 'Đăng ký ứng viên' gồm các trường nhập thông tin đăng ký:
- Họ tên (bắt buộc)
- Số điện thoại (bắt buộc)
- Email (bắt buộc)
- Ngày sinh (bắt buộc)
- Kỹ năng
- Ngoại ngữ
- Kinh nghiệm
- Giới thiệu bản thân
- Học vấn
- Giới tính (bắt buộc)
- Tài khoản
- Mật khẩu
2 nút bấm:
- [ĐĂNG KÝ]
- [ĐĂNG NHẬP NGAY]</t>
  </si>
  <si>
    <t>Chuyển đến trang 'Đăng ký nhà tuyển dụng' gồm các trường nhập thông tin đăng ký:
- Tên công ty (bắt buộc)
- Email (bắt buộc)
- Địa chỉ
- Website công ty
- Số điện thoại (bắt buộc)
- Lĩnh vực hoạt động
- Quốc gia
2 nút bấm:
- [ĐĂNG KÝ]
- [ĐĂNG NHẬP NGAY]</t>
  </si>
  <si>
    <t>Truy cập vào website hệ thống tìm kiếm việc làm -&gt; Truy cập trang 'Đăng ký nhà tuyển dụng'</t>
  </si>
  <si>
    <t>Kiểm tra chức năng đăng ký nhà tuyển dụng, để trống các trường thông tin</t>
  </si>
  <si>
    <t xml:space="preserve">Nhập trường 'Tên công ty' với 3 ký tự.
Nhập các trường thông tin khác.
-&gt; Bấm nút [ĐĂNG KÝ]
</t>
  </si>
  <si>
    <t xml:space="preserve">Trường 'Tên công ty' hiển thị thông báo "Bắt buộc phải từ 5 kí tự"
</t>
  </si>
  <si>
    <t>Kiểm tra chức năng đăng ký nhà tuyển dụng với trường 'Tên công ty' &lt;5 ký tự</t>
  </si>
  <si>
    <t>Không hiển thị thông báo</t>
  </si>
  <si>
    <t>Hiển thị thông báo: "Có thể bạn chưa nhập thông tin" -&gt; không đúng</t>
  </si>
  <si>
    <t>Kiểm tra chức năng đăng ký nhà tuyển dụng với trường 'Mật khẩu' &lt; 8 kí tự.</t>
  </si>
  <si>
    <t xml:space="preserve">Nhập trường 'Mật khẩu' &gt; 8 kí tự, chữ in thường, không chứa in hoa, số và ký tự đặc biệt.
Nhập các trường thông tin khác.
-&gt; Bấm nút [ĐĂNG KÝ]
</t>
  </si>
  <si>
    <t>Kiểm tra chức năng đăng ký nhà tuyển dụng với trường 'Mật khẩu' &gt; 8 kí tự, chữ in thường, không chứa in hoa, số và ký tự đặc biệt.</t>
  </si>
  <si>
    <t>Kiểm tra chức năng đăng ký ứng viên với trường 'Mật khẩu' &gt; 8 kí tự, chữ in thường, không chứa in hoa, số và ký tự đặc biệt.</t>
  </si>
  <si>
    <t>Kiểm tra chức năng đăng ký nhà tuyển dụng thành công</t>
  </si>
  <si>
    <t>Kiểm tra chức năng đăng ký nhà tuyển dụng với tài khoản đã tồn tại trên hệ thống</t>
  </si>
  <si>
    <t>Kiểm tra chức năng đăng ký nhà tuyển dụng với email đã tồn tại trên hệ thống</t>
  </si>
  <si>
    <t xml:space="preserve">Nhập trường 'Số điện thoại' với 8 ký tự.
Nhập các trường thông tin khác.
-&gt; Bấm nút [ĐĂNG KÝ]
</t>
  </si>
  <si>
    <t>Kiểm tra chức năng đăng ký nhà tuyển dụng với số điện thoại đã tồn tại trên hệ thống</t>
  </si>
  <si>
    <t>UC03. Luồng đăng nhập</t>
  </si>
  <si>
    <t>Kiểm tra chức năng đăng nhập ứng viên thành công</t>
  </si>
  <si>
    <t xml:space="preserve">Nhập trường 'Tài khoản' với tài khoản ứng viên đã đăng ký thành công trước đó.
Nhập trường 'Mật khẩu' tương ứng với tài khoản.
Bấm nút [ĐĂNG NHẬP]
</t>
  </si>
  <si>
    <t>Màn hình hiển thị thông báo: "Đăng nhập thành công"
Chuyển đến trang dang sách việc làm.</t>
  </si>
  <si>
    <t>Kiểm tra chức năng đăng nhập ứng viên với tài khoản sai</t>
  </si>
  <si>
    <t xml:space="preserve">Nhập trường 'Tài khoản' với tài khoản ứng viên chưa được đăng ký trước đó.
Nhập trường 'Mật khẩu' tương ứng với tài khoản.
Bấm nút [ĐĂNG NHẬP]
</t>
  </si>
  <si>
    <t>Màn hình hiển thị thông báo: "Sai tài khoản hoặc mật khẩu"
Đăng nhập không thành công.</t>
  </si>
  <si>
    <t>Kiểm tra chức năng đăng nhập ứng viên với mật khẩu sai</t>
  </si>
  <si>
    <t xml:space="preserve">Nhập trường 'Tài khoản' với tài khoản ứng viên đã đăng ký thành công trước đó.
Nhập trường 'Mật khẩu' không đúng với tài khoản.
Bấm nút [ĐĂNG NHẬP]
</t>
  </si>
  <si>
    <t>Đăng nhập thành công -&gt; Không đúng</t>
  </si>
  <si>
    <t>Kiểm tra chức năng đăng nhập ứng viên với tài khoản để trống</t>
  </si>
  <si>
    <t xml:space="preserve">Để trống trường 'Tài khoản'.
Nhập trường 'Mật khẩu'.
Bấm nút [ĐĂNG NHẬP]
</t>
  </si>
  <si>
    <t>Kiểm tra chức năng đăng nhập ứng viên với mật khẩu để trống</t>
  </si>
  <si>
    <t xml:space="preserve">Nhập trường 'Tài khoản' với tài khoản ứng viên đã đăng ký thành công trước đó.
Để trống trường 'Mật khẩu'.
Bấm nút [ĐĂNG NHẬP]
</t>
  </si>
  <si>
    <t>Màn hình hiển thị thông báo: “Tài khoản không tồn tại”
Đăng nhập không thành công.</t>
  </si>
  <si>
    <t>Kiểm tra chức năng đăng nhập nhà tuyển dụng thành công</t>
  </si>
  <si>
    <t xml:space="preserve">Nhập trường 'Tài khoản' với tài khoản nhà tuyển dụng đã đăng ký thành công trước đó.
Nhập trường 'Mật khẩu' tương ứng với tài khoản.
Bấm nút [ĐĂNG NHẬP]
</t>
  </si>
  <si>
    <t>Kiểm tra chức năng đăng nhập nhà tuyển dụng với tài khoản sai</t>
  </si>
  <si>
    <t xml:space="preserve">Nhập trường 'Tài khoản' với tài khoản nhà tuyển dụng chưa được đăng ký trước đó.
Nhập trường 'Mật khẩu' tương ứng với tài khoản.
Bấm nút [ĐĂNG NHẬP]
</t>
  </si>
  <si>
    <t>Kiểm tra chức năng đăng nhập nhà tuyển dụng với mật khẩu sai</t>
  </si>
  <si>
    <t xml:space="preserve">Nhập trường 'Tài khoản' với tài khoản nhà tuyển dụng đã đăng ký thành công trước đó.
Nhập trường 'Mật khẩu' không đúng với tài khoản.
Bấm nút [ĐĂNG NHẬP]
</t>
  </si>
  <si>
    <t>Kiểm tra chức năng đăng nhập nhà tuyển dụng với tài khoản để trống</t>
  </si>
  <si>
    <t>Kiểm tra chức năng đăng nhập nhà tuyển dụng với mật khẩu để trống</t>
  </si>
  <si>
    <t>UC04. Luồng đăng xuất tài khoản</t>
  </si>
  <si>
    <t>Kiểm tra chức năng đăng xuất tài khoản ứng viên</t>
  </si>
  <si>
    <t>Truy cập vào website hệ thống tìm kiếm việc làm.
Đăng nhập thành công với tài khoản ứng viên.</t>
  </si>
  <si>
    <t>Bấm nút [ĐĂNG XUẤT]</t>
  </si>
  <si>
    <t>Đăng xuất thành công</t>
  </si>
  <si>
    <t>Kiểm tra chức năng đăng xuất tài khoản nhà tuyển dụng</t>
  </si>
  <si>
    <t>Truy cập vào website hệ thống tìm kiếm việc làm.
Đăng nhập thành công với tài khoản nhà tuyển dụng.</t>
  </si>
  <si>
    <t>UC05. Đăng bài tìm ứng viên</t>
  </si>
  <si>
    <t>Màn hình hiển thị thông báo: "Tạo công việc thành công"
Công việc được tạo hiển thị đầu tiên trong danh sách việc làm.</t>
  </si>
  <si>
    <t>Kiểm tra chức năng đăng bài tìm ứng viên thành công</t>
  </si>
  <si>
    <t>Kiểm tra chức năng đăng bài tìm ứng viên thiếu trường 'Tên công việc'</t>
  </si>
  <si>
    <t xml:space="preserve">Truy cập trang 'NHÀ TUYỂN DỤNG' -&gt; Truy cập trang 'Tạo thông tin tuyển dụng'.
Để trống trường thông tin: 'Tên công việc'.
Nhập các trường thông tin: Mô tả công việc, yêu cầu, học vấn, kinh nghiệm, mức lương, địa chỉ, trình độ.
Bấm nút [TẠO]
</t>
  </si>
  <si>
    <t>Màn hình hiển thị thông báo: “Có thể bạn nhập chưa đầy đủ hoặc sai thông tin”
Tạo công việc không thành công.</t>
  </si>
  <si>
    <t xml:space="preserve">Truy cập trang 'NHÀ TUYỂN DỤNG' -&gt; Truy cập trang 'Tạo thông tin tuyển dụng'
Nhập các trường thông tin: Tên công việc (bắt buộc), mô tả công việc (bắt buộc), yêu cầu (bắt buộc), học vấn, kinh nghiệm, mức lương (bắt buộc), địa chỉ (bắt buộc), trình độ.
Bấm nút [TẠO]
</t>
  </si>
  <si>
    <t>Kiểm tra chức năng đăng bài tìm ứng viên thiếu trường 'Mô tả công việc'</t>
  </si>
  <si>
    <t xml:space="preserve">Truy cập trang 'NHÀ TUYỂN DỤNG' -&gt; Truy cập trang 'Tạo thông tin tuyển dụng'.
Để trống trường thông tin: 'Mô tả công việc'.
Nhập các trường thông tin: Tên công việc, yêu cầu, học vấn, kinh nghiệm, mức lương, địa chỉ, trình độ.
Bấm nút [TẠO]
</t>
  </si>
  <si>
    <t>Kiểm tra chức năng đăng bài tìm ứng viên thiếu trường 'Yêu cầu'</t>
  </si>
  <si>
    <t xml:space="preserve">Truy cập trang 'NHÀ TUYỂN DỤNG' -&gt; Truy cập trang 'Tạo thông tin tuyển dụng'.
Để trống trường thông tin: 'Yêu cầu'.
Nhập các trường thông tin: Tên công việc, mô tả công việc, học vấn, kinh nghiệm, mức lương, địa chỉ, trình độ.
Bấm nút [TẠO]
</t>
  </si>
  <si>
    <t>Kiểm tra chức năng đăng bài tìm ứng viên thiếu trường 'Mức lương'</t>
  </si>
  <si>
    <t xml:space="preserve">Truy cập trang 'NHÀ TUYỂN DỤNG' -&gt; Truy cập trang 'Tạo thông tin tuyển dụng'.
Để trống trường thông tin: 'Mức lương'.
Nhập các trường thông tin: Tên công việc, mô tả công việc, yêu cầu học vấn, kinh nghiệm, địa chỉ, trình độ.
Bấm nút [TẠO]
</t>
  </si>
  <si>
    <t>Kiểm tra chức năng đăng bài tìm ứng viên với trường 'Mức lương' không phải định dạng số</t>
  </si>
  <si>
    <t xml:space="preserve">Truy cập trang 'NHÀ TUYỂN DỤNG' -&gt; Truy cập trang 'Tạo thông tin tuyển dụng'.
Nhập trường thông tin: 'Mức lương' định dạng chữ.
Nhập các trường thông tin: Tên công việc, mô tả công việc, yêu cầu học vấn, kinh nghiệm, địa chỉ, trình độ.
Bấm nút [TẠO]
</t>
  </si>
  <si>
    <t>Kiểm tra chức năng đăng bài tìm ứng viên thiếu trường 'Địa chỉ'</t>
  </si>
  <si>
    <t xml:space="preserve">Truy cập trang 'NHÀ TUYỂN DỤNG' -&gt; Truy cập trang 'Tạo thông tin tuyển dụng'.
Để trống trường thông tin: 'Địa chỉ'.
Nhập các trường thông tin: Tên công việc, yêu cầu, mô tả công việc học vấn, kinh nghiệm, mức lương, trình độ.
Bấm nút [TẠO]
</t>
  </si>
  <si>
    <t>UC06. Sửa/xóa bài đăng việc làm</t>
  </si>
  <si>
    <t>Truy cập trang 'NHÀ TUYỂN DỤNG' -&gt; Truy cập trang 'Tạo thông tin tuyển dụng'.
Ở danh sách việc làm đã tạo, bấm nút [SỬA] bài đăng việc làm.
Thay đổi các thông tin trong bài đăng -&gt; Bấm nút [CHỈNH SỬA]</t>
  </si>
  <si>
    <t>Màn hình hiển thị thông báo: "Sửa thông tin thành công"
Các thông tin trong bài đăng được thay đổi</t>
  </si>
  <si>
    <t>Kiểm tra chức năng sửa bài đăng việc làm thành công</t>
  </si>
  <si>
    <t>Kiểm tra chức năng sửa bài đăng việc làm bỏ trống các trường thông tin</t>
  </si>
  <si>
    <t xml:space="preserve">Màn hình hiển thị thông báo: "Sửa thông tin không thành công"
</t>
  </si>
  <si>
    <t>Kiểm tra chức năng sửa bài đăng việc làm thiếu trường 'Tên công việc'</t>
  </si>
  <si>
    <t>Kiểm tra chức năng sửa bài đăng việc làm thiếu trường 'Mô tả công việc'</t>
  </si>
  <si>
    <t>Kiểm tra chức năng sửa bài đăng việc làm thiếu trường 'Yêu cầu'</t>
  </si>
  <si>
    <t>Kiểm tra chức năng sửa bài đăng việc làm thiếu trường 'Mức lương'</t>
  </si>
  <si>
    <t>Kiểm tra chức năng sửa bài đăng việc làm với trường 'Mức lương' không phải định dạng số</t>
  </si>
  <si>
    <t>Kiểm tra chức năng sửa bài đăng việc làm thiếu trường 'Địa chỉ'</t>
  </si>
  <si>
    <t>Truy cập trang 'NHÀ TUYỂN DỤNG' -&gt; Truy cập trang 'Tạo thông tin tuyển dụng'.
Ở danh sách việc làm đã tạo, bấm nút [SỬA] bài đăng việc làm.
Xóa các trường thông tin trong bài đăng -&gt; Bấm nút [CHỈNH SỬA]</t>
  </si>
  <si>
    <t>Truy cập trang 'NHÀ TUYỂN DỤNG' -&gt; Truy cập trang 'Tạo thông tin tuyển dụng'.
Ở danh sách việc làm đã tạo, bấm nút [SỬA] bài đăng việc làm.
Thay đổi các thông tin trong bài đăng, để trống trường 'Tên công việc' -&gt; Bấm nút [CHỈNH SỬA]</t>
  </si>
  <si>
    <t>Truy cập trang 'NHÀ TUYỂN DỤNG' -&gt; Truy cập trang 'Tạo thông tin tuyển dụng'.
Ở danh sách việc làm đã tạo, bấm nút [SỬA] bài đăng việc làm.
Thay đổi các thông tin trong bài đăng, để trống trường 'Mô tả công việc' -&gt; Bấm nút [CHỈNH SỬA]</t>
  </si>
  <si>
    <t>Truy cập trang 'NHÀ TUYỂN DỤNG' -&gt; Truy cập trang 'Tạo thông tin tuyển dụng'.
Ở danh sách việc làm đã tạo, bấm nút [SỬA] bài đăng việc làm.
Thay đổi các thông tin trong bài đăng, để trống trường 'Yêu cầu' -&gt; Bấm nút [CHỈNH SỬA]</t>
  </si>
  <si>
    <t>Truy cập trang 'NHÀ TUYỂN DỤNG' -&gt; Truy cập trang 'Tạo thông tin tuyển dụng'.
Ở danh sách việc làm đã tạo, bấm nút [SỬA] bài đăng việc làm.
Thay đổi các thông tin trong bài đăng, để trống trường 'Mức lương' -&gt; Bấm nút [CHỈNH SỬA]</t>
  </si>
  <si>
    <t>Truy cập trang 'NHÀ TUYỂN DỤNG' -&gt; Truy cập trang 'Tạo thông tin tuyển dụng'.
Ở danh sách việc làm đã tạo, bấm nút [SỬA] bài đăng việc làm.
Thay đổi các thông tin trong bài đăng, nhập trường 'Mức lương' với định dạng chữ -&gt; Bấm nút [CHỈNH SỬA]</t>
  </si>
  <si>
    <t>Truy cập trang 'NHÀ TUYỂN DỤNG' -&gt; Truy cập trang 'Tạo thông tin tuyển dụng'.
Ở danh sách việc làm đã tạo, bấm nút [SỬA] bài đăng việc làm.
Thay đổi các thông tin trong bài đăng, để trống trường 'Địa chỉ' -&gt; Bấm nút [CHỈNH SỬA]</t>
  </si>
  <si>
    <t xml:space="preserve">Truy cập trang 'NHÀ TUYỂN DỤNG' -&gt; Truy cập trang 'Tạo thông tin tuyển dụng'.
Ở danh sách việc làm đã tạo, bấm nút [XÓA] bài đăng việc làm.
</t>
  </si>
  <si>
    <t>Màn hình hiển thị thông báo: "Xóa thành công"
Bài đăng việc làm được xóa khỏi danh sách</t>
  </si>
  <si>
    <t xml:space="preserve">Kiểm tra chức năng xóa bài đăng </t>
  </si>
  <si>
    <t>UC07. Xem thông tin ứng viên đã ứng tuyển</t>
  </si>
  <si>
    <t>Truy cập trang 'NHÀ TUYỂN DỤNG' -&gt; Truy cập trang 'Thông tin ứng viên'</t>
  </si>
  <si>
    <t>Màn hình hiển thị danh sách các ứng viên đã ứng tuyển</t>
  </si>
  <si>
    <t>Kiểm tra trang 'Thông tin ứng viên'</t>
  </si>
  <si>
    <t>Xem hồ sơ ứng viên ứng tuyển</t>
  </si>
  <si>
    <t xml:space="preserve">Truy cập trang 'NHÀ TUYỂN DỤNG' -&gt; Truy cập trang 'Thông tin ứng viên'
Bấm nút [XEM HỒ SƠ] ứng viên </t>
  </si>
  <si>
    <t>Chuyển đến trang chi tiết hồ sơ của ứng viên</t>
  </si>
  <si>
    <t>Chức năng không hoạt động</t>
  </si>
  <si>
    <t>UC08. Ứng tuyển công việc</t>
  </si>
  <si>
    <t>Truy cập trang 'Việc Làm'</t>
  </si>
  <si>
    <t>Kiểm tra trang 'Việc Làm'</t>
  </si>
  <si>
    <t xml:space="preserve">Màn hình hiển thị danh sách các tin tuyển dụng mới nhất.
Khi click vào việc làm, thông tin chi tiết về việc làm được hiển thị, kèm nút [ỨNG TUYỂN] </t>
  </si>
  <si>
    <t>Kiểm tra bộ lọc trang 'Việc Làm'</t>
  </si>
  <si>
    <t>Màn hình hiển thị các bộ lọc:
- Tìm kiếm theo tên nhà tuyển dụng
 - Tìm kiếm theo lĩnh vực
- Lọc theo thời hạn nộp hồ sơ
- Tìm kiếm theo vị trí.</t>
  </si>
  <si>
    <t>Chức năng chưa xây dựng</t>
  </si>
  <si>
    <t>Kiểm tra trang 'Chi tiết việc làm'</t>
  </si>
  <si>
    <t>Truy cập trang 'Việc Làm' -&gt; Bấm nút [Xem chi tiết] ở bài đăng việc làm</t>
  </si>
  <si>
    <t xml:space="preserve">Chuyển đến trang chi tiết bài đăng việc làm </t>
  </si>
  <si>
    <t>Kiểm tra chức năng 'Chia sẻ'</t>
  </si>
  <si>
    <t>Truy cập trang 'Việc Làm' -&gt; Bấm nút [Chia sẻ] ở bài đăng việc làm</t>
  </si>
  <si>
    <t>Truy cập trang 'Việc Làm' -&gt; Bấm nút [ỨNG TUYỂN NGAY] ở bài đăng việc làm</t>
  </si>
  <si>
    <t>Màn hình hiện thông báo: "Ứng tuyển thành công".
Hồ sơ của ứng viên được gửi tới nhà tuyển dụng.</t>
  </si>
  <si>
    <t>Kiểm tra chức năng 'Ứng tuyển ngay' ở trang 'Việc làm'</t>
  </si>
  <si>
    <t>Kiểm tra chức năng 'Ứng tuyển ngay' ở trang 'Chi tiết việc làm'</t>
  </si>
  <si>
    <t xml:space="preserve">Truy cập trang 'Việc Làm' -&gt; Truy cập trang 'Chi tiết việc làm' Bấm nút [ỨNG TUYỂN NGAY] </t>
  </si>
  <si>
    <t>Màn hình hiển thị đường link liên kết ra các mạng xã hội</t>
  </si>
  <si>
    <t>UC09. Chỉnh sửa hồ sơ ứng viên</t>
  </si>
  <si>
    <t>Kiểm tra trang 'Thông tin cá nhân'</t>
  </si>
  <si>
    <t>Kiểm tra trang 'Hồ sơ'</t>
  </si>
  <si>
    <t>Truy cập vào website hệ thống tìm kiếm việc làm.
Đăng nhập thành công với tài khoản ứng viên.
Truy cập trang 'Thông tin cá nhân'</t>
  </si>
  <si>
    <t>Bấm vào tên tài khoản -&gt; Bấm vào mục [Thông tin cá nhân]</t>
  </si>
  <si>
    <t>Bấm vào mục [Hồ sơ]</t>
  </si>
  <si>
    <t>Hệ thống chuyển sang trang hồ sơ ứng viên</t>
  </si>
  <si>
    <t>Hệ thống chuyển sang trang thông tin ứng viên</t>
  </si>
  <si>
    <t>Kiểm tra trang 'Chỉnh sửa'</t>
  </si>
  <si>
    <t>Truy cập vào website hệ thống tìm kiếm việc làm.
Đăng nhập thành công với tài khoản ứng viên.
Truy cập trang 'Hồ sơ'</t>
  </si>
  <si>
    <t>Bấm nút [CHỈNH SỬA]</t>
  </si>
  <si>
    <t>Truy cập vào website hệ thống tìm kiếm việc làm.
Đăng nhập thành công với tài khoản ứng viên.
Truy cập màn hình 'Chỉnh sửa'</t>
  </si>
  <si>
    <t>Màn hình hiện ra cửa sổ chỉnh sửa bao gồm các trường thông tin đã được đăng ký trước đó:
- Họ tên (bắt buộc)
- Số điện thoại (bắt buộc)
- Email (bắt buộc)
- Ngày sinh (bắt buộc)
- Kỹ năng
- Ngoại ngữ
- Kinh nghiệm
- Giới thiệu bản thân
- Học vấn
- Giới tính (bắt buộc)
- Tài khoản
- Mật khẩu
Nút bấm [CHỈNH SỬA]</t>
  </si>
  <si>
    <t>Kiểm tra chức năng chỉnh sửa thông tin 'Họ  tên'</t>
  </si>
  <si>
    <t>Thay đổi thông tin ở trường 'Họ tên' -&gt; Bấm nút [CHỈNH SỬA]</t>
  </si>
  <si>
    <t>Kiểm tra chức năng chỉnh sửa thông tin 'Số điện thoại'</t>
  </si>
  <si>
    <t>Thay đổi thông tin ở trường 'Số điện thoại' -&gt; Bấm nút [CHỈNH SỬA]</t>
  </si>
  <si>
    <t>Màn hình hiển thị thông báo: "Chỉnh sửa thành công" 
Thông tin họ tên được chỉnh sửa.</t>
  </si>
  <si>
    <t>Màn hình hiển thị thông báo: "Chỉnh sửa thành công" 
Thông tin số điện thoại được chỉnh sửa.</t>
  </si>
  <si>
    <t>Kiểm tra chức năng chỉnh sửa thông tin 'Ngày sinh'</t>
  </si>
  <si>
    <t>Thay đổi thông tin ở trường 'Ngày sinh' -&gt; Bấm nút [CHỈNH SỬA]</t>
  </si>
  <si>
    <t>Kiểm tra chức năng chỉnh sửa thông tin 'Tài khoản'</t>
  </si>
  <si>
    <t>Thay đổi thông tin ở trường 'Tài khoản' -&gt; Bấm nút [CHỈNH SỬA]</t>
  </si>
  <si>
    <t>Kiểm tra chức năng chỉnh sửa thông tin 'Mật khẩu'</t>
  </si>
  <si>
    <t>Thay đổi thông tin ở trường 'Mật khẩu' -&gt; Bấm nút [CHỈNH SỬA]</t>
  </si>
  <si>
    <t>Màn hình hiển thị thông báo: "Chỉnh sửa thành công" 
Thông tin tài khoản được chỉnh sửa.</t>
  </si>
  <si>
    <t>Màn hình hiển thị thông báo: "Chỉnh sửa thành công" 
Thông tin mật khẩu được chỉnh sửa.</t>
  </si>
  <si>
    <t>Kiểm tra chức năng chỉnh sửa thông tin 'Email'</t>
  </si>
  <si>
    <t>Thay đổi thông tin ở trường 'Emaili' -&gt; Bấm nút [CHỈNH SỬA]</t>
  </si>
  <si>
    <t>Màn hình hiển thị thông báo: "Chỉnh sửa thành công" 
Thông tin email được chỉnh sửa.</t>
  </si>
  <si>
    <t>Kiểm tra chức năng chỉnh sửa thông tin 'Kỹ năng'</t>
  </si>
  <si>
    <t>Thay đổi thông tin ở trường 'Kỹ năng' -&gt; Bấm nút [CHỈNH SỬA]</t>
  </si>
  <si>
    <t>Màn hình hiển thị thông báo: "Chỉnh sửa thành công" 
Thông tin kỹ năng được chỉnh sửa.</t>
  </si>
  <si>
    <t>Kiểm tra chức năng chỉnh sửa thông tin 'Ngoại ngữ'</t>
  </si>
  <si>
    <t>Thay đổi thông tin ở trường 'Ngoại ngữ' -&gt; Bấm nút [CHỈNH SỬA]</t>
  </si>
  <si>
    <t>Màn hình hiển thị thông báo: "Chỉnh sửa thành công" 
Thông tin ngoại ngữ được chỉnh sửa.</t>
  </si>
  <si>
    <t>Kiểm tra chức năng chỉnh sửa thông tin 'Kinh nghiệm'</t>
  </si>
  <si>
    <t>Thay đổi thông tin ở trường 'Kinh nghiệm' -&gt; Bấm nút [CHỈNH SỬA]</t>
  </si>
  <si>
    <t>Màn hình hiển thị thông báo: "Chỉnh sửa thành công" 
Thông tin kinh nghiệm được chỉnh sửa.</t>
  </si>
  <si>
    <t>Kiểm tra chức năng chỉnh sửa thông tin 'Giới thiệu bản thân'</t>
  </si>
  <si>
    <t>Thay đổi thông tin ở trường 'Giới thiệu bản thân' -&gt; Bấm nút [CHỈNH SỬA]</t>
  </si>
  <si>
    <t>Màn hình hiển thị thông báo: "Chỉnh sửa thành công" 
Thông tin giới thiệu bản thân được chỉnh sửa.</t>
  </si>
  <si>
    <t>Kiểm tra chức năng chỉnh sửa thông tin 'Học vấn'</t>
  </si>
  <si>
    <t>Thay đổi thông tin ở trường 'Học vấn' -&gt; Bấm nút [CHỈNH SỬA]</t>
  </si>
  <si>
    <t>Màn hình hiển thị thông báo: "Chỉnh sửa thành công" 
Thông tin học vấn được chỉnh sửa.</t>
  </si>
  <si>
    <t>Kiểm tra chức năng chỉnh sửa thông tin 'Giới tính'</t>
  </si>
  <si>
    <t>Thay đổi thông tin ở trường 'Giới tính' -&gt; Bấm nút [CHỈNH SỬA]</t>
  </si>
  <si>
    <t>Màn hình hiển thị thông báo: "Chỉnh sửa thành công" 
Thông tin giới tính được chỉnh sửa.</t>
  </si>
  <si>
    <t>UC10. Ứng viên đăng bài tìm việc</t>
  </si>
  <si>
    <t>Kiểm tra chức năng chỉnh sửa thông tin để trống các trường thông tin</t>
  </si>
  <si>
    <t>Xóa thông tin ở tất cả các trường thông tin -&gt; Bấm nút [CHỈNH SỬA]</t>
  </si>
  <si>
    <t xml:space="preserve">Màn hình hiển thị thông báo: "Chỉnh sửa không thành công" 
</t>
  </si>
  <si>
    <t>Thay đổi thông tin ở trường 'Họ tên' &lt; 5 ký tự -&gt; Bấm nút [CHỈNH SỬA]</t>
  </si>
  <si>
    <t xml:space="preserve">Màn hình hiển thị thông báo: "Chỉnh sửa không thành công" 
</t>
  </si>
  <si>
    <t>Thông tin chỉnh sửa thành công -&gt; không đúng</t>
  </si>
  <si>
    <t>Kiểm tra chức năng chỉnh sửa thông tin 'Số điện thoại' không hợp lệ</t>
  </si>
  <si>
    <t>Thay đổi thông tin ở trường 'Số điện thoại' &lt;5 ký tự -&gt; Bấm nút [CHỈNH SỬA]</t>
  </si>
  <si>
    <t>Kiểm tra chức năng chỉnh sửa thông tin 'Email' không hợp lệ</t>
  </si>
  <si>
    <t>Thay đổi thông tin ở trường 'Email' không có ký tự @ -&gt; Bấm nút [CHỈNH SỬA]</t>
  </si>
  <si>
    <t>Kiểm tra chức năng chỉnh sửa thông tin 'Tài khoản' không hợp lệ</t>
  </si>
  <si>
    <t>Thay đổi thông tin ở trường 'Tài khoản' &lt; 5 ký tự -&gt; Bấm nút [CHỈNH SỬA]</t>
  </si>
  <si>
    <t>Kiểm tra chức năng chỉnh sửa thông tin 'Mật khẩu' không hợp lệ</t>
  </si>
  <si>
    <t>Thay đổi thông tin ở trường 'Mật khẩu' &lt; 5 ký tự, không bao gồm chữ thường, chứ hoa và ký tự đặc biệt -&gt; Bấm nút [CHỈNH SỬA]</t>
  </si>
  <si>
    <t>Kiểm tra trang 'Đăng bài'</t>
  </si>
  <si>
    <t>Bấm vào tên tài khoản -&gt; Bấm vào mục [Đăng bài]</t>
  </si>
  <si>
    <t>Hệ thống chuyển sang trang 'Đăng bài viết' với các trường thông tin:
- Tên công việc
- Kinh nghiệm
- Học vấn 
Và nút bấm [TẠO]</t>
  </si>
  <si>
    <t>Kiểm tra chức năng đăng bài tìm việc</t>
  </si>
  <si>
    <t>Truy cập vào website hệ thống tìm kiếm việc làm.
Đăng nhập thành công với tài khoản ứng viên.
Truy cập vào mục đăng bài</t>
  </si>
  <si>
    <t>Nhập các trường thông tin theo yêu cầu -&gt; Bấm nút [TẠO]</t>
  </si>
  <si>
    <t>Kiểm tra bài tìm việc đã đăng</t>
  </si>
  <si>
    <t>Màn hình hiển thị thông báo: "Tạo thành công"
Bài đăng tìm việc sẽ hiển thị trong danh sách các bài đăng trong dùng màn hình, bao gồm nút [Chỉnh sửa] và [Xóa]</t>
  </si>
  <si>
    <t>Kiểm tra chức năng chỉnh sửa bài đã đăng</t>
  </si>
  <si>
    <t>Bấm nút [Chỉnh sửa] ở bài viết đã đăng</t>
  </si>
  <si>
    <t>Màn hình hiện ra cửa sổ chỉnh sửa bao gồm các trường thông tin đã được nhập trước đó</t>
  </si>
  <si>
    <t>Kiểm tra chức năng xóa bài đã đăng</t>
  </si>
  <si>
    <t>Màn hình hiển thị thông báo: "Xóa bài đăng thành công"</t>
  </si>
  <si>
    <t>Bấm nút [Xóa] ở bài viết đã đăng</t>
  </si>
  <si>
    <t>Kiểm tra chức năng đăng bài tìm việc để trống trường 'Tên công việc'</t>
  </si>
  <si>
    <t>Nhập các trường thông tin 'Kinh nghiệm', 'Học vấn', để trống trường 'Tên công việc' -&gt; Bấm nút [TẠO]</t>
  </si>
  <si>
    <t>Màn hình hiển thị thông báo: “Bài viết được tạo thành công”</t>
  </si>
  <si>
    <t>Màn hình hiển thị thông báo: “Không thể tạo bài viết”</t>
  </si>
  <si>
    <t>Kiểm tra chức năng đăng bài tìm việc để trống trường 'Kinh nghiệm'</t>
  </si>
  <si>
    <t>Nhập các trường thông tin 'Tên công việc', 'Học vấn', để trống trường 'Kinh nghiệm' -&gt; Bấm nút [TẠO]</t>
  </si>
  <si>
    <t>Kiểm tra chức năng đăng bài tìm việc để trống trường 'Học vấn'</t>
  </si>
  <si>
    <t>Kiểm tra chức năng đăng bài tìm việc để trống các trường thông tin</t>
  </si>
  <si>
    <t>Để trống tất cả các trường thông tin -&gt; Bấm nút [TẠO]</t>
  </si>
  <si>
    <t>Defect ID</t>
  </si>
  <si>
    <t>DI_01</t>
  </si>
  <si>
    <t>DI_02</t>
  </si>
  <si>
    <t>DI_03</t>
  </si>
  <si>
    <t>DI_04</t>
  </si>
  <si>
    <t>DI_05</t>
  </si>
  <si>
    <t>DI_06</t>
  </si>
  <si>
    <t>DI_07</t>
  </si>
  <si>
    <t>DI_08</t>
  </si>
  <si>
    <t>DI_09</t>
  </si>
  <si>
    <t>DI_10</t>
  </si>
  <si>
    <t>DI_11</t>
  </si>
  <si>
    <t>DI_12</t>
  </si>
  <si>
    <t>DI_13</t>
  </si>
  <si>
    <t>DI_14</t>
  </si>
  <si>
    <t>DI_15</t>
  </si>
  <si>
    <t>DI_16</t>
  </si>
  <si>
    <t>DI_17</t>
  </si>
  <si>
    <t>DI_18</t>
  </si>
  <si>
    <t>DI_19</t>
  </si>
  <si>
    <t>DI_20</t>
  </si>
  <si>
    <t>DI_21</t>
  </si>
  <si>
    <t>DI_22</t>
  </si>
  <si>
    <t>DI_23</t>
  </si>
  <si>
    <t>DI_24</t>
  </si>
  <si>
    <t>DI_25</t>
  </si>
  <si>
    <t>Kiểm tra chức năng đăng ký ứng viên với trường 'Số điện thoại' không hợp lệ</t>
  </si>
  <si>
    <t>Kiểm tra chức năng đăng ký ứng viên với trường 'Mật khẩu' &lt; 8 kí tự</t>
  </si>
  <si>
    <t>Kiểm tra chức năng đăng ký nhà tuyển dụng với trường 'Số điện thoại' không hợp lệ</t>
  </si>
  <si>
    <t xml:space="preserve">Nhập trường 'Số điện thoại' với định dạng chữ.
Nhập các trường thông tin khác.
-&gt; Bấm nút [ĐĂNG KÝ]
</t>
  </si>
  <si>
    <t>Kiểm tra chức năng đăng ký nhà tuyển dụng với 'Email' không hợp lệ</t>
  </si>
  <si>
    <t>Nhập đầy đủ các trường thông tin theo yêu cầu.
Nhập trường 'Số điện thoại' với số điện thoại đã đăng ký thành công trước đó.
-&gt; Bấm nút [ĐĂNG KÝ]</t>
  </si>
  <si>
    <t>Kiểm tra chức năng chỉnh sửa thông tin 'Họ tên' không hợp lệ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</si>
</sst>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dd/mm/yyyy"/>
    <numFmt numFmtId="165" formatCode="0.0%"/>
  </numFmts>
  <fonts count="24">
    <font>
      <sz val="12"/>
      <color theme="1"/>
      <name val="Calibri"/>
      <family val="2"/>
      <scheme val="minor"/>
    </font>
    <font>
      <sz val="12"/>
      <color theme="1"/>
      <name val="Calibri"/>
      <family val="2"/>
      <scheme val="minor"/>
    </font>
    <font>
      <b/>
      <sz val="28"/>
      <color rgb="FFC00000"/>
      <name val="Arial"/>
      <family val="2"/>
    </font>
    <font>
      <sz val="14"/>
      <color theme="1"/>
      <name val="Arial"/>
      <family val="2"/>
    </font>
    <font>
      <sz val="14"/>
      <color theme="5" tint="-0.499984740745262"/>
      <name val="Arial"/>
      <family val="2"/>
    </font>
    <font>
      <sz val="14"/>
      <color theme="1"/>
      <name val="Arial Narrow Bold"/>
    </font>
    <font>
      <b/>
      <sz val="16"/>
      <color theme="5" tint="-0.499984740745262"/>
      <name val="Arial Narrow Bold"/>
    </font>
    <font>
      <sz val="16"/>
      <color theme="1"/>
      <name val="Arial Narrow Bold"/>
    </font>
    <font>
      <sz val="14"/>
      <color theme="0"/>
      <name val="Arial"/>
      <family val="2"/>
    </font>
    <font>
      <sz val="14"/>
      <color theme="0"/>
      <name val="Arial Narrow Bold"/>
    </font>
    <font>
      <sz val="16"/>
      <color theme="5" tint="-0.499984740745262"/>
      <name val="Arial Narrow Bold"/>
    </font>
    <font>
      <b/>
      <sz val="16"/>
      <color theme="5" tint="-0.499984740745262"/>
      <name val="Arial"/>
      <family val="2"/>
    </font>
    <font>
      <sz val="16"/>
      <color theme="1"/>
      <name val="Arial"/>
      <family val="2"/>
    </font>
    <font>
      <b/>
      <sz val="14"/>
      <color theme="0"/>
      <name val="Arial"/>
      <family val="2"/>
    </font>
    <font>
      <b/>
      <sz val="14"/>
      <color theme="1"/>
      <name val="Arial"/>
      <family val="2"/>
    </font>
    <font>
      <u/>
      <sz val="12"/>
      <color theme="10"/>
      <name val="Calibri"/>
      <family val="2"/>
      <scheme val="minor"/>
    </font>
    <font>
      <sz val="14"/>
      <color rgb="FFC00000"/>
      <name val="Arial Narrow Bold"/>
    </font>
    <font>
      <sz val="8"/>
      <name val="Calibri"/>
      <family val="2"/>
      <scheme val="minor"/>
    </font>
    <font>
      <sz val="14"/>
      <name val="Arial"/>
      <family val="2"/>
    </font>
    <font>
      <u/>
      <sz val="14"/>
      <color theme="10"/>
      <name val="Arial"/>
      <family val="2"/>
    </font>
    <font>
      <sz val="14"/>
      <color rgb="FFC00000"/>
      <name val="Arial"/>
      <family val="2"/>
    </font>
    <font>
      <sz val="14"/>
      <color rgb="FF9C0006"/>
      <name val="Arial"/>
      <family val="2"/>
    </font>
    <font>
      <sz val="14"/>
      <color rgb="FF000000"/>
      <name val="Arial"/>
      <family val="2"/>
    </font>
    <font>
      <sz val="14"/>
      <color rgb="FF548235"/>
      <name val="Arial"/>
      <family val="2"/>
    </font>
  </fonts>
  <fills count="7">
    <fill>
      <patternFill patternType="none"/>
    </fill>
    <fill>
      <patternFill patternType="gray125"/>
    </fill>
    <fill>
      <patternFill patternType="solid">
        <fgColor theme="1" tint="0.249977111117893"/>
        <bgColor indexed="64"/>
      </patternFill>
    </fill>
    <fill>
      <patternFill patternType="solid">
        <fgColor theme="2" tint="-0.249977111117893"/>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5"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15" fillId="0" borderId="0" applyNumberFormat="0" applyFill="0" applyBorder="0" applyAlignment="0" applyProtection="0"/>
    <xf numFmtId="41" fontId="1" fillId="0" borderId="0" applyFont="0" applyFill="0" applyBorder="0" applyAlignment="0" applyProtection="0"/>
  </cellStyleXfs>
  <cellXfs count="98">
    <xf numFmtId="0" fontId="0" fillId="0" borderId="0" xfId="0"/>
    <xf numFmtId="0" fontId="3" fillId="0" borderId="1" xfId="0" applyFont="1" applyBorder="1"/>
    <xf numFmtId="0" fontId="3" fillId="0" borderId="0" xfId="0" applyFont="1"/>
    <xf numFmtId="0" fontId="4" fillId="0" borderId="0" xfId="0" applyFont="1"/>
    <xf numFmtId="0" fontId="6" fillId="0" borderId="1" xfId="0" applyFont="1" applyBorder="1" applyAlignment="1">
      <alignment horizontal="left" vertical="center"/>
    </xf>
    <xf numFmtId="0" fontId="7" fillId="0" borderId="0" xfId="0" applyFont="1"/>
    <xf numFmtId="164" fontId="3" fillId="0" borderId="1" xfId="0" applyNumberFormat="1" applyFont="1" applyBorder="1"/>
    <xf numFmtId="0" fontId="9" fillId="2" borderId="1" xfId="0" applyFont="1" applyFill="1" applyBorder="1" applyAlignment="1">
      <alignment horizontal="center"/>
    </xf>
    <xf numFmtId="0" fontId="10" fillId="0" borderId="0" xfId="0" applyFont="1" applyAlignment="1">
      <alignment horizontal="left" vertical="center"/>
    </xf>
    <xf numFmtId="0" fontId="11" fillId="0" borderId="1" xfId="0" applyFont="1" applyBorder="1" applyAlignment="1">
      <alignment horizontal="left" vertical="center"/>
    </xf>
    <xf numFmtId="0" fontId="12" fillId="0" borderId="0" xfId="0" applyFont="1"/>
    <xf numFmtId="0" fontId="13" fillId="2" borderId="1" xfId="0" applyFont="1" applyFill="1" applyBorder="1" applyAlignment="1">
      <alignment horizontal="center"/>
    </xf>
    <xf numFmtId="0" fontId="14" fillId="0" borderId="0" xfId="0" applyFont="1" applyAlignment="1">
      <alignment horizontal="center"/>
    </xf>
    <xf numFmtId="0" fontId="3" fillId="0" borderId="1" xfId="0" applyFont="1" applyBorder="1" applyAlignment="1">
      <alignment horizontal="center"/>
    </xf>
    <xf numFmtId="0" fontId="13" fillId="2" borderId="1" xfId="0" applyFont="1" applyFill="1" applyBorder="1" applyAlignment="1">
      <alignment horizontal="left"/>
    </xf>
    <xf numFmtId="0" fontId="11" fillId="0" borderId="7" xfId="0" applyFont="1" applyBorder="1" applyAlignment="1">
      <alignment horizontal="left" vertical="center"/>
    </xf>
    <xf numFmtId="164" fontId="6" fillId="0" borderId="1" xfId="0" applyNumberFormat="1" applyFont="1" applyBorder="1" applyAlignment="1">
      <alignment horizontal="left" vertical="center"/>
    </xf>
    <xf numFmtId="0" fontId="3" fillId="0" borderId="1" xfId="0" applyFont="1" applyBorder="1" applyAlignment="1">
      <alignment wrapText="1"/>
    </xf>
    <xf numFmtId="0" fontId="3" fillId="0" borderId="0" xfId="0" applyFont="1" applyAlignment="1">
      <alignment wrapText="1"/>
    </xf>
    <xf numFmtId="0" fontId="3" fillId="0" borderId="1" xfId="0" applyFont="1" applyBorder="1" applyAlignment="1">
      <alignment vertical="top" wrapText="1"/>
    </xf>
    <xf numFmtId="0" fontId="3" fillId="0" borderId="0" xfId="0" applyFont="1" applyAlignment="1">
      <alignment vertical="top" wrapText="1"/>
    </xf>
    <xf numFmtId="0" fontId="3" fillId="0" borderId="1" xfId="0" applyFont="1" applyBorder="1" applyAlignment="1">
      <alignment horizontal="center" vertical="top" wrapText="1"/>
    </xf>
    <xf numFmtId="0" fontId="16" fillId="0" borderId="1" xfId="0" applyFont="1" applyBorder="1" applyAlignment="1">
      <alignment vertical="top" wrapText="1"/>
    </xf>
    <xf numFmtId="0" fontId="9" fillId="5"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3" fillId="0" borderId="0" xfId="0" applyFont="1" applyAlignment="1">
      <alignment horizontal="center"/>
    </xf>
    <xf numFmtId="9" fontId="11" fillId="0" borderId="0" xfId="1" applyFont="1" applyBorder="1" applyAlignment="1">
      <alignment horizontal="left" vertical="center"/>
    </xf>
    <xf numFmtId="0" fontId="3" fillId="0" borderId="0" xfId="0" applyFont="1" applyAlignment="1">
      <alignment horizontal="center" wrapText="1"/>
    </xf>
    <xf numFmtId="0" fontId="3" fillId="0" borderId="1" xfId="0" applyFont="1" applyBorder="1" applyAlignment="1">
      <alignment horizontal="center" wrapText="1"/>
    </xf>
    <xf numFmtId="164" fontId="3" fillId="0" borderId="1" xfId="0" applyNumberFormat="1" applyFont="1" applyBorder="1" applyAlignment="1">
      <alignment horizontal="center" wrapText="1"/>
    </xf>
    <xf numFmtId="0" fontId="3" fillId="0" borderId="0" xfId="0" applyFont="1" applyAlignment="1">
      <alignment horizontal="center" vertical="top" wrapText="1"/>
    </xf>
    <xf numFmtId="0" fontId="16" fillId="0" borderId="1" xfId="0" applyFont="1" applyBorder="1" applyAlignment="1">
      <alignment horizontal="left" vertical="top" wrapText="1"/>
    </xf>
    <xf numFmtId="0" fontId="18" fillId="0" borderId="1" xfId="0" applyFont="1" applyBorder="1" applyAlignment="1">
      <alignment horizontal="center" vertical="top" wrapText="1"/>
    </xf>
    <xf numFmtId="9" fontId="3" fillId="0" borderId="1" xfId="1" applyFont="1" applyBorder="1" applyAlignment="1">
      <alignment horizontal="center" vertical="top" wrapText="1"/>
    </xf>
    <xf numFmtId="0" fontId="19" fillId="0" borderId="1" xfId="2" quotePrefix="1" applyFont="1" applyBorder="1"/>
    <xf numFmtId="0" fontId="16" fillId="0" borderId="1" xfId="0" applyFont="1" applyBorder="1" applyAlignment="1">
      <alignment vertical="center" wrapText="1"/>
    </xf>
    <xf numFmtId="0" fontId="3" fillId="0" borderId="0" xfId="0" applyFont="1" applyAlignment="1">
      <alignment vertical="center" wrapText="1"/>
    </xf>
    <xf numFmtId="164" fontId="3" fillId="0" borderId="0" xfId="0" applyNumberFormat="1" applyFont="1" applyAlignment="1">
      <alignment vertical="center" wrapText="1"/>
    </xf>
    <xf numFmtId="0" fontId="16" fillId="0" borderId="1" xfId="0" applyFont="1" applyBorder="1" applyAlignment="1">
      <alignment horizontal="center"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0" fontId="3" fillId="0" borderId="1" xfId="1" applyNumberFormat="1" applyFont="1" applyBorder="1" applyAlignment="1">
      <alignment horizontal="center" vertical="center" wrapText="1"/>
    </xf>
    <xf numFmtId="0" fontId="3" fillId="0" borderId="1" xfId="0" applyFont="1" applyBorder="1" applyAlignment="1">
      <alignment horizontal="center" vertical="center" wrapText="1"/>
    </xf>
    <xf numFmtId="9" fontId="3" fillId="0" borderId="1" xfId="3" applyNumberFormat="1" applyFont="1" applyBorder="1" applyAlignment="1">
      <alignment horizontal="center" vertical="center" wrapText="1"/>
    </xf>
    <xf numFmtId="165" fontId="3" fillId="0" borderId="0" xfId="1" applyNumberFormat="1" applyFont="1" applyAlignment="1">
      <alignment vertical="center" wrapText="1"/>
    </xf>
    <xf numFmtId="0" fontId="9" fillId="2" borderId="6" xfId="0" applyFont="1" applyFill="1" applyBorder="1" applyAlignment="1">
      <alignment horizontal="center" vertical="center" wrapText="1"/>
    </xf>
    <xf numFmtId="164" fontId="9" fillId="2" borderId="6"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0" fontId="8" fillId="3" borderId="4" xfId="0" applyFont="1" applyFill="1" applyBorder="1" applyAlignment="1">
      <alignment vertical="center" wrapText="1"/>
    </xf>
    <xf numFmtId="0" fontId="8" fillId="3" borderId="5" xfId="0" applyFont="1" applyFill="1" applyBorder="1" applyAlignment="1">
      <alignment vertical="center" wrapText="1"/>
    </xf>
    <xf numFmtId="0" fontId="3" fillId="0" borderId="7" xfId="0" applyFont="1" applyBorder="1" applyAlignment="1">
      <alignment vertical="center" wrapText="1"/>
    </xf>
    <xf numFmtId="164" fontId="3" fillId="0" borderId="7" xfId="0" applyNumberFormat="1" applyFont="1" applyBorder="1" applyAlignment="1">
      <alignment horizontal="center" vertical="center" wrapText="1"/>
    </xf>
    <xf numFmtId="0" fontId="3" fillId="0" borderId="1" xfId="0" applyFont="1" applyBorder="1" applyAlignment="1">
      <alignment vertical="center" wrapText="1"/>
    </xf>
    <xf numFmtId="0" fontId="8" fillId="3" borderId="4" xfId="0" applyFont="1" applyFill="1" applyBorder="1" applyAlignment="1">
      <alignment horizontal="center" vertical="center" wrapText="1"/>
    </xf>
    <xf numFmtId="164" fontId="8" fillId="3" borderId="5" xfId="0" applyNumberFormat="1" applyFont="1" applyFill="1" applyBorder="1" applyAlignment="1">
      <alignment horizontal="center" vertical="center" wrapText="1"/>
    </xf>
    <xf numFmtId="0" fontId="8" fillId="3" borderId="5" xfId="0" applyFont="1" applyFill="1" applyBorder="1" applyAlignment="1">
      <alignment horizontal="center" vertical="center" wrapText="1"/>
    </xf>
    <xf numFmtId="0" fontId="3" fillId="0" borderId="1" xfId="0" quotePrefix="1" applyFont="1" applyBorder="1" applyAlignment="1">
      <alignment vertical="center" wrapText="1"/>
    </xf>
    <xf numFmtId="0" fontId="15" fillId="0" borderId="1" xfId="2" quotePrefix="1" applyBorder="1"/>
    <xf numFmtId="0" fontId="5" fillId="3" borderId="4" xfId="0" applyFont="1" applyFill="1" applyBorder="1" applyAlignment="1">
      <alignment horizontal="left" vertical="center"/>
    </xf>
    <xf numFmtId="0" fontId="5" fillId="3" borderId="1" xfId="0" applyFont="1" applyFill="1" applyBorder="1" applyAlignment="1">
      <alignment horizontal="left" vertical="center" wrapText="1"/>
    </xf>
    <xf numFmtId="0" fontId="3" fillId="0" borderId="12" xfId="0" applyFont="1" applyBorder="1" applyAlignment="1">
      <alignment horizontal="center" vertical="center" wrapText="1"/>
    </xf>
    <xf numFmtId="0" fontId="3" fillId="0" borderId="5" xfId="0" applyFont="1" applyBorder="1" applyAlignment="1">
      <alignment vertical="center" wrapText="1"/>
    </xf>
    <xf numFmtId="0" fontId="3" fillId="3" borderId="7" xfId="0" applyFont="1" applyFill="1" applyBorder="1" applyAlignment="1">
      <alignment vertical="center" wrapText="1"/>
    </xf>
    <xf numFmtId="164" fontId="3" fillId="0" borderId="1" xfId="0" applyNumberFormat="1" applyFont="1" applyBorder="1" applyAlignment="1">
      <alignment horizontal="center" vertical="center" wrapText="1"/>
    </xf>
    <xf numFmtId="0" fontId="3" fillId="0" borderId="4" xfId="0" applyFont="1" applyBorder="1" applyAlignment="1">
      <alignment vertical="center" wrapText="1"/>
    </xf>
    <xf numFmtId="0" fontId="20" fillId="0" borderId="1" xfId="0" applyFont="1" applyBorder="1" applyAlignment="1">
      <alignment horizontal="center"/>
    </xf>
    <xf numFmtId="0" fontId="3" fillId="0" borderId="1" xfId="0" quotePrefix="1" applyFont="1" applyBorder="1" applyAlignment="1">
      <alignment horizontal="center" vertical="center" wrapText="1"/>
    </xf>
    <xf numFmtId="0" fontId="2" fillId="0" borderId="1" xfId="0" applyFont="1" applyBorder="1" applyAlignment="1">
      <alignment horizontal="center" vertical="center" wrapText="1"/>
    </xf>
    <xf numFmtId="0" fontId="6" fillId="0" borderId="1" xfId="0" applyFont="1" applyBorder="1" applyAlignment="1">
      <alignment horizontal="left" vertical="center"/>
    </xf>
    <xf numFmtId="0" fontId="11" fillId="0" borderId="0" xfId="0" applyFont="1" applyAlignment="1">
      <alignment horizontal="left" vertical="center"/>
    </xf>
    <xf numFmtId="0" fontId="2" fillId="0" borderId="2" xfId="0" applyFont="1" applyBorder="1" applyAlignment="1">
      <alignment horizontal="center" vertical="center" wrapText="1"/>
    </xf>
    <xf numFmtId="0" fontId="11" fillId="0" borderId="7" xfId="0" applyFont="1" applyBorder="1" applyAlignment="1">
      <alignment horizontal="left" vertical="center"/>
    </xf>
    <xf numFmtId="0" fontId="11" fillId="0" borderId="1" xfId="0" applyFont="1" applyBorder="1" applyAlignment="1">
      <alignment horizontal="left" vertical="center"/>
    </xf>
    <xf numFmtId="0" fontId="11" fillId="0" borderId="8" xfId="0" applyFont="1" applyBorder="1" applyAlignment="1">
      <alignment horizontal="left" vertical="center"/>
    </xf>
    <xf numFmtId="0" fontId="11" fillId="0" borderId="9" xfId="0" applyFont="1" applyBorder="1" applyAlignment="1">
      <alignment horizontal="left" vertical="center"/>
    </xf>
    <xf numFmtId="0" fontId="11" fillId="0" borderId="10" xfId="0" applyFont="1" applyBorder="1" applyAlignment="1">
      <alignment horizontal="left" vertical="center"/>
    </xf>
    <xf numFmtId="0" fontId="11" fillId="0" borderId="11" xfId="0" applyFont="1" applyBorder="1" applyAlignment="1">
      <alignment horizontal="left" vertical="center"/>
    </xf>
    <xf numFmtId="0" fontId="11" fillId="0" borderId="2" xfId="0" applyFont="1" applyBorder="1" applyAlignment="1">
      <alignment horizontal="left" vertical="center"/>
    </xf>
    <xf numFmtId="0" fontId="11" fillId="0" borderId="12" xfId="0" applyFont="1" applyBorder="1" applyAlignment="1">
      <alignment horizontal="left" vertical="center"/>
    </xf>
    <xf numFmtId="164" fontId="11" fillId="0" borderId="3" xfId="0" applyNumberFormat="1" applyFont="1" applyBorder="1" applyAlignment="1">
      <alignment horizontal="left" vertical="center"/>
    </xf>
    <xf numFmtId="164" fontId="11" fillId="0" borderId="5" xfId="0" applyNumberFormat="1" applyFont="1" applyBorder="1" applyAlignment="1">
      <alignment horizontal="left" vertical="center"/>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22" fillId="0" borderId="1" xfId="0" applyFont="1" applyBorder="1" applyAlignment="1">
      <alignment vertical="center" wrapText="1"/>
    </xf>
    <xf numFmtId="0" fontId="22" fillId="0" borderId="5" xfId="0" applyFont="1" applyBorder="1" applyAlignment="1">
      <alignment vertical="center" wrapText="1"/>
    </xf>
    <xf numFmtId="0" fontId="21" fillId="0" borderId="1" xfId="0" applyFont="1" applyBorder="1" applyAlignment="1">
      <alignment horizontal="center" vertical="center" wrapText="1"/>
    </xf>
    <xf numFmtId="164" fontId="22" fillId="0" borderId="12" xfId="0" applyNumberFormat="1" applyFont="1" applyBorder="1" applyAlignment="1">
      <alignment horizontal="center" vertical="center" wrapText="1"/>
    </xf>
    <xf numFmtId="0" fontId="22" fillId="0" borderId="12" xfId="0" applyFont="1" applyBorder="1" applyAlignment="1">
      <alignment horizontal="center" vertical="center" wrapText="1"/>
    </xf>
    <xf numFmtId="0" fontId="22" fillId="0" borderId="5" xfId="0" applyFont="1" applyBorder="1" applyAlignment="1">
      <alignment horizontal="center" vertical="center" wrapText="1"/>
    </xf>
    <xf numFmtId="0" fontId="23" fillId="0" borderId="1" xfId="0" applyFont="1" applyBorder="1" applyAlignment="1">
      <alignment horizontal="center" vertical="center" wrapText="1"/>
    </xf>
    <xf numFmtId="0" fontId="23" fillId="0" borderId="5" xfId="0" applyFont="1" applyBorder="1" applyAlignment="1">
      <alignment horizontal="center" vertical="center" wrapText="1"/>
    </xf>
  </cellXfs>
  <cellStyles count="4">
    <cellStyle name="Comma [0]" xfId="3" builtinId="6"/>
    <cellStyle name="Hyperlink" xfId="2" builtinId="8"/>
    <cellStyle name="Normal" xfId="0" builtinId="0"/>
    <cellStyle name="Percent" xfId="1" builtinId="5"/>
  </cellStyles>
  <dxfs count="11">
    <dxf>
      <font>
        <color rgb="FF9C0006"/>
      </font>
    </dxf>
    <dxf>
      <font>
        <color theme="9" tint="-0.24994659260841701"/>
      </font>
    </dxf>
    <dxf>
      <font>
        <color theme="1" tint="0.499984740745262"/>
      </font>
    </dxf>
    <dxf>
      <font>
        <color theme="1" tint="0.499984740745262"/>
      </font>
    </dxf>
    <dxf>
      <font>
        <color theme="1" tint="0.499984740745262"/>
      </font>
    </dxf>
    <dxf>
      <font>
        <color rgb="FF9C0006"/>
      </font>
    </dxf>
    <dxf>
      <font>
        <color theme="9" tint="-0.24994659260841701"/>
      </font>
    </dxf>
    <dxf>
      <font>
        <color rgb="FF7030A0"/>
      </font>
    </dxf>
    <dxf>
      <font>
        <color theme="1" tint="0.499984740745262"/>
      </font>
    </dxf>
    <dxf>
      <font>
        <color theme="1" tint="0.499984740745262"/>
      </font>
    </dxf>
    <dxf>
      <font>
        <color theme="1"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ORDER Software Testing Test Result</a:t>
            </a:r>
          </a:p>
        </c:rich>
      </c:tx>
      <c:layout>
        <c:manualLayout>
          <c:xMode val="edge"/>
          <c:yMode val="edge"/>
          <c:x val="0.26627891302106876"/>
          <c:y val="4.2718446601941747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VN"/>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D3D7-9644-806C-A641AD86EE5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3D7-9644-806C-A641AD86EE5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3D7-9644-806C-A641AD86EE5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D3D7-9644-806C-A641AD86EE5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VN"/>
                </a:p>
              </c:txPr>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3D7-9644-806C-A641AD86EE5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VN"/>
                </a:p>
              </c:txPr>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3D7-9644-806C-A641AD86EE5E}"/>
                </c:ext>
              </c:extLst>
            </c:dLbl>
            <c:dLbl>
              <c:idx val="2"/>
              <c:delete val="1"/>
              <c:extLst>
                <c:ext xmlns:c15="http://schemas.microsoft.com/office/drawing/2012/chart" uri="{CE6537A1-D6FC-4f65-9D91-7224C49458BB}"/>
                <c:ext xmlns:c16="http://schemas.microsoft.com/office/drawing/2014/chart" uri="{C3380CC4-5D6E-409C-BE32-E72D297353CC}">
                  <c16:uniqueId val="{00000003-D3D7-9644-806C-A641AD86EE5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VN"/>
                </a:p>
              </c:txPr>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3D7-9644-806C-A641AD86EE5E}"/>
                </c:ext>
              </c:extLst>
            </c:dLbl>
            <c:spPr>
              <a:noFill/>
              <a:ln>
                <a:noFill/>
              </a:ln>
              <a:effectLst/>
            </c:spPr>
            <c:dLblPos val="out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'Test Report'!$D$7:$G$7</c:f>
              <c:strCache>
                <c:ptCount val="4"/>
                <c:pt idx="0">
                  <c:v>Pass</c:v>
                </c:pt>
                <c:pt idx="1">
                  <c:v>Fail</c:v>
                </c:pt>
                <c:pt idx="2">
                  <c:v>NT</c:v>
                </c:pt>
                <c:pt idx="3">
                  <c:v>N/A</c:v>
                </c:pt>
              </c:strCache>
            </c:strRef>
          </c:cat>
          <c:val>
            <c:numRef>
              <c:f>'Test Report'!$D$8:$G$8</c:f>
              <c:numCache>
                <c:formatCode>General</c:formatCode>
                <c:ptCount val="4"/>
                <c:pt idx="0">
                  <c:v>57</c:v>
                </c:pt>
                <c:pt idx="1">
                  <c:v>25</c:v>
                </c:pt>
                <c:pt idx="2">
                  <c:v>0</c:v>
                </c:pt>
                <c:pt idx="3">
                  <c:v>6</c:v>
                </c:pt>
              </c:numCache>
            </c:numRef>
          </c:val>
          <c:extLst>
            <c:ext xmlns:c16="http://schemas.microsoft.com/office/drawing/2014/chart" uri="{C3380CC4-5D6E-409C-BE32-E72D297353CC}">
              <c16:uniqueId val="{00000000-D3D7-9644-806C-A641AD86EE5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5353363306928021"/>
          <c:y val="0.39811329409066587"/>
          <c:w val="6.4116970060359962E-2"/>
          <c:h val="0.259571764845523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63500</xdr:colOff>
      <xdr:row>1</xdr:row>
      <xdr:rowOff>38100</xdr:rowOff>
    </xdr:from>
    <xdr:to>
      <xdr:col>1</xdr:col>
      <xdr:colOff>1778000</xdr:colOff>
      <xdr:row>1</xdr:row>
      <xdr:rowOff>1568355</xdr:rowOff>
    </xdr:to>
    <xdr:pic>
      <xdr:nvPicPr>
        <xdr:cNvPr id="3" name="Picture 2">
          <a:extLst>
            <a:ext uri="{FF2B5EF4-FFF2-40B4-BE49-F238E27FC236}">
              <a16:creationId xmlns:a16="http://schemas.microsoft.com/office/drawing/2014/main" id="{A9D4D33F-FA80-4043-EBF2-09D0BF32A0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0" y="241300"/>
          <a:ext cx="1714500" cy="15302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1593850</xdr:colOff>
      <xdr:row>11</xdr:row>
      <xdr:rowOff>31750</xdr:rowOff>
    </xdr:from>
    <xdr:to>
      <xdr:col>7</xdr:col>
      <xdr:colOff>1536700</xdr:colOff>
      <xdr:row>25</xdr:row>
      <xdr:rowOff>25400</xdr:rowOff>
    </xdr:to>
    <xdr:graphicFrame macro="">
      <xdr:nvGraphicFramePr>
        <xdr:cNvPr id="11" name="Chart 10">
          <a:extLst>
            <a:ext uri="{FF2B5EF4-FFF2-40B4-BE49-F238E27FC236}">
              <a16:creationId xmlns:a16="http://schemas.microsoft.com/office/drawing/2014/main" id="{CB73043A-6890-3461-97F2-FB920E390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3D3D-41D9-684D-ACFC-EB4ECF5EEF7E}">
  <sheetPr>
    <tabColor theme="9" tint="0.39997558519241921"/>
  </sheetPr>
  <dimension ref="B2:G19"/>
  <sheetViews>
    <sheetView topLeftCell="A2" workbookViewId="0">
      <selection activeCell="G12" sqref="G12"/>
    </sheetView>
  </sheetViews>
  <sheetFormatPr baseColWidth="10" defaultRowHeight="18"/>
  <cols>
    <col min="1" max="1" width="1.83203125" style="2" customWidth="1"/>
    <col min="2" max="2" width="23.83203125" style="2" customWidth="1"/>
    <col min="3" max="7" width="26.5" style="2" customWidth="1"/>
    <col min="8" max="16384" width="10.83203125" style="2"/>
  </cols>
  <sheetData>
    <row r="2" spans="2:7" ht="126" customHeight="1">
      <c r="B2" s="1"/>
      <c r="C2" s="67" t="s">
        <v>0</v>
      </c>
      <c r="D2" s="67"/>
      <c r="E2" s="67"/>
      <c r="F2" s="67"/>
      <c r="G2" s="67"/>
    </row>
    <row r="4" spans="2:7" s="5" customFormat="1" ht="21" customHeight="1">
      <c r="B4" s="4" t="s">
        <v>6</v>
      </c>
      <c r="C4" s="68" t="s">
        <v>49</v>
      </c>
      <c r="D4" s="68"/>
      <c r="E4" s="68"/>
      <c r="F4" s="4" t="s">
        <v>1</v>
      </c>
      <c r="G4" s="4" t="s">
        <v>28</v>
      </c>
    </row>
    <row r="5" spans="2:7" s="5" customFormat="1" ht="21" customHeight="1">
      <c r="B5" s="4" t="s">
        <v>7</v>
      </c>
      <c r="C5" s="68"/>
      <c r="D5" s="68"/>
      <c r="E5" s="68"/>
      <c r="F5" s="4" t="s">
        <v>2</v>
      </c>
      <c r="G5" s="4"/>
    </row>
    <row r="6" spans="2:7" s="5" customFormat="1" ht="21" customHeight="1">
      <c r="B6" s="68" t="s">
        <v>8</v>
      </c>
      <c r="C6" s="68"/>
      <c r="D6" s="68"/>
      <c r="E6" s="68"/>
      <c r="F6" s="4" t="s">
        <v>9</v>
      </c>
      <c r="G6" s="16">
        <v>44892</v>
      </c>
    </row>
    <row r="7" spans="2:7" s="5" customFormat="1" ht="21" customHeight="1">
      <c r="B7" s="68"/>
      <c r="C7" s="68"/>
      <c r="D7" s="68"/>
      <c r="E7" s="68"/>
      <c r="F7" s="4" t="s">
        <v>3</v>
      </c>
      <c r="G7" s="4">
        <v>1</v>
      </c>
    </row>
    <row r="8" spans="2:7">
      <c r="B8" s="3"/>
      <c r="C8" s="3"/>
      <c r="D8" s="3"/>
      <c r="E8" s="3"/>
      <c r="F8" s="3"/>
      <c r="G8" s="3"/>
    </row>
    <row r="9" spans="2:7" ht="21" customHeight="1">
      <c r="B9" s="8" t="s">
        <v>4</v>
      </c>
    </row>
    <row r="10" spans="2:7" ht="21" customHeight="1">
      <c r="B10" s="7" t="s">
        <v>5</v>
      </c>
      <c r="C10" s="7" t="s">
        <v>10</v>
      </c>
      <c r="D10" s="7" t="s">
        <v>11</v>
      </c>
      <c r="E10" s="7" t="s">
        <v>12</v>
      </c>
      <c r="F10" s="7" t="s">
        <v>13</v>
      </c>
    </row>
    <row r="11" spans="2:7">
      <c r="B11" s="6"/>
      <c r="C11" s="1"/>
      <c r="D11" s="1"/>
      <c r="E11" s="1"/>
      <c r="F11" s="1"/>
    </row>
    <row r="12" spans="2:7">
      <c r="B12" s="6"/>
      <c r="C12" s="1"/>
      <c r="D12" s="1"/>
      <c r="E12" s="1"/>
      <c r="F12" s="1"/>
    </row>
    <row r="13" spans="2:7">
      <c r="B13" s="6"/>
      <c r="C13" s="1"/>
      <c r="D13" s="1"/>
      <c r="E13" s="1"/>
      <c r="F13" s="1"/>
    </row>
    <row r="14" spans="2:7">
      <c r="B14" s="6"/>
      <c r="C14" s="1"/>
      <c r="D14" s="1"/>
      <c r="E14" s="1"/>
      <c r="F14" s="1"/>
    </row>
    <row r="15" spans="2:7">
      <c r="B15" s="6"/>
      <c r="C15" s="1"/>
      <c r="D15" s="1"/>
      <c r="E15" s="1"/>
      <c r="F15" s="1"/>
    </row>
    <row r="16" spans="2:7">
      <c r="B16" s="6"/>
      <c r="C16" s="1"/>
      <c r="D16" s="1"/>
      <c r="E16" s="1"/>
      <c r="F16" s="1"/>
    </row>
    <row r="17" spans="2:6">
      <c r="B17" s="6"/>
      <c r="C17" s="1"/>
      <c r="D17" s="1"/>
      <c r="E17" s="1"/>
      <c r="F17" s="1"/>
    </row>
    <row r="18" spans="2:6">
      <c r="B18" s="6"/>
      <c r="C18" s="1"/>
      <c r="D18" s="1"/>
      <c r="E18" s="1"/>
      <c r="F18" s="1"/>
    </row>
    <row r="19" spans="2:6">
      <c r="B19" s="6"/>
      <c r="C19" s="1"/>
      <c r="D19" s="1"/>
      <c r="E19" s="1"/>
      <c r="F19" s="1"/>
    </row>
  </sheetData>
  <mergeCells count="5">
    <mergeCell ref="C2:G2"/>
    <mergeCell ref="B6:B7"/>
    <mergeCell ref="C4:E4"/>
    <mergeCell ref="C5:E5"/>
    <mergeCell ref="C6:E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E3583-CF93-FB4A-A9CF-AEFB78E69DE4}">
  <sheetPr>
    <tabColor theme="8" tint="0.39997558519241921"/>
  </sheetPr>
  <dimension ref="B1:H31"/>
  <sheetViews>
    <sheetView zoomScaleNormal="100" workbookViewId="0">
      <selection activeCell="D20" sqref="D20"/>
    </sheetView>
  </sheetViews>
  <sheetFormatPr baseColWidth="10" defaultRowHeight="18"/>
  <cols>
    <col min="1" max="1" width="1.83203125" style="2" customWidth="1"/>
    <col min="2" max="3" width="27.83203125" style="2" customWidth="1"/>
    <col min="4" max="8" width="27.83203125" style="25" customWidth="1"/>
    <col min="9" max="16384" width="10.83203125" style="2"/>
  </cols>
  <sheetData>
    <row r="1" spans="2:8" ht="78" customHeight="1">
      <c r="B1" s="70" t="s">
        <v>14</v>
      </c>
      <c r="C1" s="70"/>
      <c r="D1" s="70"/>
      <c r="E1" s="70"/>
      <c r="F1" s="70"/>
      <c r="G1" s="70"/>
      <c r="H1" s="70"/>
    </row>
    <row r="2" spans="2:8" s="10" customFormat="1" ht="21" customHeight="1">
      <c r="B2" s="15" t="s">
        <v>6</v>
      </c>
      <c r="C2" s="71" t="str">
        <f>IF(Cover!C4=0,"",Cover!C4)</f>
        <v>Assignment 3 - SPT303x</v>
      </c>
      <c r="D2" s="71"/>
      <c r="E2" s="71"/>
      <c r="F2" s="15" t="s">
        <v>1</v>
      </c>
      <c r="G2" s="71" t="str">
        <f>IF(Cover!G4=0,"",Cover!G4)</f>
        <v>Nguyễn Thu Trang</v>
      </c>
      <c r="H2" s="71"/>
    </row>
    <row r="3" spans="2:8" s="10" customFormat="1" ht="21" customHeight="1">
      <c r="B3" s="9" t="s">
        <v>7</v>
      </c>
      <c r="C3" s="72" t="str">
        <f>IF(Cover!C5=0,"",Cover!C5)</f>
        <v/>
      </c>
      <c r="D3" s="72"/>
      <c r="E3" s="72"/>
      <c r="F3" s="9" t="s">
        <v>2</v>
      </c>
      <c r="G3" s="72" t="str">
        <f>IF(Cover!G5=0,"",Cover!G5)</f>
        <v/>
      </c>
      <c r="H3" s="72"/>
    </row>
    <row r="4" spans="2:8" s="10" customFormat="1" ht="21" customHeight="1">
      <c r="B4" s="72" t="s">
        <v>8</v>
      </c>
      <c r="C4" s="73" t="str">
        <f>IF(Cover!C6=0,"",Cover!C6)</f>
        <v/>
      </c>
      <c r="D4" s="74"/>
      <c r="E4" s="75"/>
      <c r="F4" s="9" t="s">
        <v>9</v>
      </c>
      <c r="G4" s="79">
        <f>IF(Cover!G6=0,"",Cover!G6)</f>
        <v>44892</v>
      </c>
      <c r="H4" s="80"/>
    </row>
    <row r="5" spans="2:8" s="10" customFormat="1" ht="21" customHeight="1">
      <c r="B5" s="72"/>
      <c r="C5" s="76"/>
      <c r="D5" s="77"/>
      <c r="E5" s="78"/>
      <c r="F5" s="9" t="s">
        <v>3</v>
      </c>
      <c r="G5" s="72">
        <f>Cover!G7</f>
        <v>1</v>
      </c>
      <c r="H5" s="72"/>
    </row>
    <row r="6" spans="2:8" ht="10" customHeight="1"/>
    <row r="7" spans="2:8" s="12" customFormat="1">
      <c r="B7" s="11" t="s">
        <v>15</v>
      </c>
      <c r="C7" s="11" t="s">
        <v>16</v>
      </c>
      <c r="D7" s="11" t="s">
        <v>17</v>
      </c>
      <c r="E7" s="11" t="s">
        <v>18</v>
      </c>
      <c r="F7" s="11" t="s">
        <v>19</v>
      </c>
      <c r="G7" s="11" t="s">
        <v>20</v>
      </c>
      <c r="H7" s="11" t="s">
        <v>21</v>
      </c>
    </row>
    <row r="8" spans="2:8">
      <c r="B8" s="13">
        <v>1</v>
      </c>
      <c r="C8" s="57" t="str">
        <f>'System Testing'!$C$1</f>
        <v>System Testing</v>
      </c>
      <c r="D8" s="65">
        <f>'System Testing'!$B$5</f>
        <v>57</v>
      </c>
      <c r="E8" s="65">
        <f>'System Testing'!$C$5</f>
        <v>25</v>
      </c>
      <c r="F8" s="65">
        <f>'System Testing'!$D$5</f>
        <v>0</v>
      </c>
      <c r="G8" s="65">
        <f>'System Testing'!$E$5</f>
        <v>6</v>
      </c>
      <c r="H8" s="65">
        <f>'System Testing'!$F$5</f>
        <v>88</v>
      </c>
    </row>
    <row r="9" spans="2:8" ht="7" customHeight="1">
      <c r="B9" s="13"/>
      <c r="C9" s="34"/>
      <c r="D9" s="13"/>
      <c r="E9" s="13"/>
      <c r="F9" s="13"/>
      <c r="G9" s="13"/>
      <c r="H9" s="13"/>
    </row>
    <row r="10" spans="2:8">
      <c r="B10" s="11"/>
      <c r="C10" s="14" t="s">
        <v>22</v>
      </c>
      <c r="D10" s="11">
        <f>SUM(D8:D9)</f>
        <v>57</v>
      </c>
      <c r="E10" s="11">
        <f>SUM(E8:E9)</f>
        <v>25</v>
      </c>
      <c r="F10" s="11">
        <f>SUM(F8:F9)</f>
        <v>0</v>
      </c>
      <c r="G10" s="11">
        <f>SUM(G8:G9)</f>
        <v>6</v>
      </c>
      <c r="H10" s="11">
        <f>SUM(H8:H9)</f>
        <v>88</v>
      </c>
    </row>
    <row r="12" spans="2:8" ht="20">
      <c r="C12" s="69" t="s">
        <v>23</v>
      </c>
      <c r="D12" s="69"/>
      <c r="E12" s="26">
        <f>IFERROR((D10+E10)/(H10-G10),0)</f>
        <v>1</v>
      </c>
    </row>
    <row r="13" spans="2:8" ht="20">
      <c r="C13" s="69" t="s">
        <v>24</v>
      </c>
      <c r="D13" s="69"/>
      <c r="E13" s="26">
        <f>IFERROR(D10/H10,0)</f>
        <v>0.64772727272727271</v>
      </c>
    </row>
    <row r="14" spans="2:8" ht="20">
      <c r="C14" s="69" t="s">
        <v>46</v>
      </c>
      <c r="D14" s="69"/>
      <c r="E14" s="26">
        <f>IFERROR(E10/(D10+E10),0)</f>
        <v>0.3048780487804878</v>
      </c>
    </row>
    <row r="31" spans="6:6">
      <c r="F31" s="25" t="s">
        <v>47</v>
      </c>
    </row>
  </sheetData>
  <mergeCells count="12">
    <mergeCell ref="C12:D12"/>
    <mergeCell ref="C13:D13"/>
    <mergeCell ref="C14:D14"/>
    <mergeCell ref="B1:H1"/>
    <mergeCell ref="C2:E2"/>
    <mergeCell ref="C3:E3"/>
    <mergeCell ref="B4:B5"/>
    <mergeCell ref="C4:E5"/>
    <mergeCell ref="G2:H2"/>
    <mergeCell ref="G3:H3"/>
    <mergeCell ref="G4:H4"/>
    <mergeCell ref="G5:H5"/>
  </mergeCells>
  <hyperlinks>
    <hyperlink ref="C8" location="'List Organisations Test'!A1" display="'List Organisations Test'!A1" xr:uid="{F9077FE8-2E39-1B4C-ACFC-BD7B54217033}"/>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51216-A4B4-AE4C-9D9A-E6782994B8FA}">
  <sheetPr>
    <tabColor theme="7" tint="0.39997558519241921"/>
  </sheetPr>
  <dimension ref="B1:K106"/>
  <sheetViews>
    <sheetView tabSelected="1" zoomScale="80" zoomScaleNormal="80" workbookViewId="0">
      <pane ySplit="8" topLeftCell="A36" activePane="bottomLeft" state="frozen"/>
      <selection pane="bottomLeft" activeCell="J100" sqref="J100"/>
    </sheetView>
  </sheetViews>
  <sheetFormatPr baseColWidth="10" defaultRowHeight="18"/>
  <cols>
    <col min="1" max="1" width="1.83203125" style="36" customWidth="1"/>
    <col min="2" max="2" width="31.6640625" style="36" customWidth="1"/>
    <col min="3" max="3" width="25.83203125" style="36" customWidth="1"/>
    <col min="4" max="4" width="24.33203125" style="36" customWidth="1"/>
    <col min="5" max="5" width="28" style="36" customWidth="1"/>
    <col min="6" max="6" width="31.6640625" style="36" customWidth="1"/>
    <col min="7" max="7" width="16.83203125" style="36" customWidth="1"/>
    <col min="8" max="8" width="16.83203125" style="37" customWidth="1"/>
    <col min="9" max="9" width="22.5" style="36" customWidth="1"/>
    <col min="10" max="10" width="17.33203125" style="36" customWidth="1"/>
    <col min="11" max="11" width="16.83203125" style="39" customWidth="1"/>
    <col min="12" max="16384" width="10.83203125" style="36"/>
  </cols>
  <sheetData>
    <row r="1" spans="2:11" ht="19">
      <c r="B1" s="35" t="s">
        <v>25</v>
      </c>
      <c r="C1" s="81" t="s">
        <v>50</v>
      </c>
      <c r="D1" s="82"/>
      <c r="E1" s="82"/>
      <c r="F1" s="83"/>
    </row>
    <row r="2" spans="2:11" ht="89" customHeight="1">
      <c r="B2" s="35" t="s">
        <v>26</v>
      </c>
      <c r="C2" s="81" t="s">
        <v>48</v>
      </c>
      <c r="D2" s="82"/>
      <c r="E2" s="82"/>
      <c r="F2" s="83"/>
    </row>
    <row r="3" spans="2:11" ht="19">
      <c r="B3" s="35" t="s">
        <v>27</v>
      </c>
      <c r="C3" s="81" t="s">
        <v>28</v>
      </c>
      <c r="D3" s="82"/>
      <c r="E3" s="82"/>
      <c r="F3" s="83"/>
    </row>
    <row r="4" spans="2:11" s="39" customFormat="1" ht="19">
      <c r="B4" s="38" t="s">
        <v>17</v>
      </c>
      <c r="C4" s="38" t="s">
        <v>18</v>
      </c>
      <c r="D4" s="38" t="s">
        <v>19</v>
      </c>
      <c r="E4" s="38" t="s">
        <v>20</v>
      </c>
      <c r="F4" s="38" t="s">
        <v>21</v>
      </c>
      <c r="H4" s="40"/>
    </row>
    <row r="5" spans="2:11">
      <c r="B5" s="41">
        <f>COUNTIF($G$9:$G$106,"Pass")</f>
        <v>57</v>
      </c>
      <c r="C5" s="42">
        <f>COUNTIF($G$9:$G$106,"Fail")</f>
        <v>25</v>
      </c>
      <c r="D5" s="42">
        <f>COUNTIF($G$9:$G$106,"NT")</f>
        <v>0</v>
      </c>
      <c r="E5" s="42">
        <f>COUNTIF($G$9:$G$106,"N/A")</f>
        <v>6</v>
      </c>
      <c r="F5" s="42">
        <f>SUM(B5:E5)</f>
        <v>88</v>
      </c>
    </row>
    <row r="6" spans="2:11">
      <c r="B6" s="43">
        <f>IFERROR(B5/$F$5,0)</f>
        <v>0.64772727272727271</v>
      </c>
      <c r="C6" s="43">
        <f>IFERROR(C5/$F$5,0)</f>
        <v>0.28409090909090912</v>
      </c>
      <c r="D6" s="43">
        <f>IFERROR(D5/$F$5,0)</f>
        <v>0</v>
      </c>
      <c r="E6" s="43">
        <f>IFERROR(E5/$F$5,0)</f>
        <v>6.8181818181818177E-2</v>
      </c>
      <c r="F6" s="42"/>
    </row>
    <row r="7" spans="2:11">
      <c r="B7" s="44"/>
    </row>
    <row r="8" spans="2:11" ht="19">
      <c r="B8" s="45" t="s">
        <v>29</v>
      </c>
      <c r="C8" s="45" t="s">
        <v>30</v>
      </c>
      <c r="D8" s="45" t="s">
        <v>31</v>
      </c>
      <c r="E8" s="45" t="s">
        <v>32</v>
      </c>
      <c r="F8" s="45" t="s">
        <v>33</v>
      </c>
      <c r="G8" s="45" t="s">
        <v>34</v>
      </c>
      <c r="H8" s="46" t="s">
        <v>35</v>
      </c>
      <c r="I8" s="45" t="s">
        <v>27</v>
      </c>
      <c r="J8" s="45" t="s">
        <v>282</v>
      </c>
      <c r="K8" s="47" t="s">
        <v>13</v>
      </c>
    </row>
    <row r="9" spans="2:11">
      <c r="B9" s="59"/>
      <c r="C9" s="58" t="s">
        <v>51</v>
      </c>
      <c r="D9" s="48"/>
      <c r="E9" s="48"/>
      <c r="F9" s="48"/>
      <c r="G9" s="53"/>
      <c r="H9" s="54"/>
      <c r="I9" s="55"/>
      <c r="J9" s="55"/>
      <c r="K9" s="49"/>
    </row>
    <row r="10" spans="2:11" ht="356" customHeight="1">
      <c r="B10" s="50" t="str">
        <f>IF(ISBLANK(F10),"","["&amp;$C$1&amp;"-"&amp;COUNTA($F$10:F10)&amp;"]")</f>
        <v>[System Testing-1]</v>
      </c>
      <c r="C10" s="64" t="s">
        <v>53</v>
      </c>
      <c r="D10" s="52" t="s">
        <v>52</v>
      </c>
      <c r="E10" s="52" t="s">
        <v>54</v>
      </c>
      <c r="F10" s="56" t="s">
        <v>83</v>
      </c>
      <c r="G10" s="42" t="s">
        <v>17</v>
      </c>
      <c r="H10" s="63">
        <v>44894</v>
      </c>
      <c r="I10" s="60" t="str">
        <f t="shared" ref="I10:I50" si="0">$C$3</f>
        <v>Nguyễn Thu Trang</v>
      </c>
      <c r="J10" s="60"/>
      <c r="K10" s="61"/>
    </row>
    <row r="11" spans="2:11" ht="137" customHeight="1">
      <c r="B11" s="50" t="str">
        <f>IF(ISBLANK(F11),"","["&amp;$C$1&amp;"-"&amp;COUNTA($F$10:F11)&amp;"]")</f>
        <v>[System Testing-2]</v>
      </c>
      <c r="C11" s="52" t="s">
        <v>58</v>
      </c>
      <c r="D11" s="52" t="s">
        <v>55</v>
      </c>
      <c r="E11" s="56" t="s">
        <v>56</v>
      </c>
      <c r="F11" s="56" t="s">
        <v>57</v>
      </c>
      <c r="G11" s="42" t="s">
        <v>17</v>
      </c>
      <c r="H11" s="51">
        <v>44894</v>
      </c>
      <c r="I11" s="60" t="str">
        <f t="shared" si="0"/>
        <v>Nguyễn Thu Trang</v>
      </c>
      <c r="J11" s="60"/>
      <c r="K11" s="42"/>
    </row>
    <row r="12" spans="2:11" ht="193" customHeight="1">
      <c r="B12" s="50" t="str">
        <f>IF(ISBLANK(F12),"","["&amp;$C$1&amp;"-"&amp;COUNTA($F$10:F12)&amp;"]")</f>
        <v>[System Testing-3]</v>
      </c>
      <c r="C12" s="52" t="s">
        <v>59</v>
      </c>
      <c r="D12" s="52" t="s">
        <v>55</v>
      </c>
      <c r="E12" s="56" t="s">
        <v>62</v>
      </c>
      <c r="F12" s="56" t="s">
        <v>60</v>
      </c>
      <c r="G12" s="42" t="s">
        <v>17</v>
      </c>
      <c r="H12" s="51">
        <v>44894</v>
      </c>
      <c r="I12" s="60" t="str">
        <f t="shared" si="0"/>
        <v>Nguyễn Thu Trang</v>
      </c>
      <c r="J12" s="60"/>
      <c r="K12" s="61"/>
    </row>
    <row r="13" spans="2:11" ht="114">
      <c r="B13" s="50" t="str">
        <f>IF(ISBLANK(F13),"","["&amp;$C$1&amp;"-"&amp;COUNTA($F$10:F13)&amp;"]")</f>
        <v>[System Testing-4]</v>
      </c>
      <c r="C13" s="52" t="s">
        <v>308</v>
      </c>
      <c r="D13" s="52" t="s">
        <v>55</v>
      </c>
      <c r="E13" s="56" t="s">
        <v>99</v>
      </c>
      <c r="F13" s="56" t="s">
        <v>64</v>
      </c>
      <c r="G13" s="42" t="s">
        <v>18</v>
      </c>
      <c r="H13" s="51">
        <v>44894</v>
      </c>
      <c r="I13" s="60" t="str">
        <f t="shared" si="0"/>
        <v>Nguyễn Thu Trang</v>
      </c>
      <c r="J13" s="60" t="s">
        <v>283</v>
      </c>
      <c r="K13" s="66" t="s">
        <v>90</v>
      </c>
    </row>
    <row r="14" spans="2:11" ht="114">
      <c r="B14" s="50" t="str">
        <f>IF(ISBLANK(F14),"","["&amp;$C$1&amp;"-"&amp;COUNTA($F$10:F14)&amp;"]")</f>
        <v>[System Testing-5]</v>
      </c>
      <c r="C14" s="52" t="s">
        <v>61</v>
      </c>
      <c r="D14" s="52" t="s">
        <v>55</v>
      </c>
      <c r="E14" s="56" t="s">
        <v>63</v>
      </c>
      <c r="F14" s="56" t="s">
        <v>65</v>
      </c>
      <c r="G14" s="42" t="s">
        <v>18</v>
      </c>
      <c r="H14" s="51">
        <v>44894</v>
      </c>
      <c r="I14" s="60" t="str">
        <f t="shared" si="0"/>
        <v>Nguyễn Thu Trang</v>
      </c>
      <c r="J14" s="60" t="s">
        <v>284</v>
      </c>
      <c r="K14" s="66" t="s">
        <v>91</v>
      </c>
    </row>
    <row r="15" spans="2:11" ht="133">
      <c r="B15" s="50" t="str">
        <f>IF(ISBLANK(F15),"","["&amp;$C$1&amp;"-"&amp;COUNTA($F$10:F15)&amp;"]")</f>
        <v>[System Testing-6]</v>
      </c>
      <c r="C15" s="52" t="s">
        <v>309</v>
      </c>
      <c r="D15" s="52" t="s">
        <v>55</v>
      </c>
      <c r="E15" s="56" t="s">
        <v>66</v>
      </c>
      <c r="F15" s="56" t="s">
        <v>67</v>
      </c>
      <c r="G15" s="42" t="s">
        <v>18</v>
      </c>
      <c r="H15" s="51">
        <v>44894</v>
      </c>
      <c r="I15" s="60" t="str">
        <f t="shared" si="0"/>
        <v>Nguyễn Thu Trang</v>
      </c>
      <c r="J15" s="60" t="s">
        <v>285</v>
      </c>
      <c r="K15" s="66" t="s">
        <v>91</v>
      </c>
    </row>
    <row r="16" spans="2:11" ht="174" customHeight="1">
      <c r="B16" s="50" t="str">
        <f>IF(ISBLANK(F16),"","["&amp;$C$1&amp;"-"&amp;COUNTA($F$10:F16)&amp;"]")</f>
        <v>[System Testing-7]</v>
      </c>
      <c r="C16" s="52" t="s">
        <v>95</v>
      </c>
      <c r="D16" s="52" t="s">
        <v>55</v>
      </c>
      <c r="E16" s="56" t="s">
        <v>93</v>
      </c>
      <c r="F16" s="56" t="s">
        <v>67</v>
      </c>
      <c r="G16" s="42" t="s">
        <v>18</v>
      </c>
      <c r="H16" s="51">
        <v>44894</v>
      </c>
      <c r="I16" s="60" t="str">
        <f t="shared" si="0"/>
        <v>Nguyễn Thu Trang</v>
      </c>
      <c r="J16" s="60" t="s">
        <v>286</v>
      </c>
      <c r="K16" s="66" t="s">
        <v>91</v>
      </c>
    </row>
    <row r="17" spans="2:11" ht="171">
      <c r="B17" s="50" t="str">
        <f>IF(ISBLANK(F17),"","["&amp;$C$1&amp;"-"&amp;COUNTA($F$10:F17)&amp;"]")</f>
        <v>[System Testing-8]</v>
      </c>
      <c r="C17" s="52" t="s">
        <v>68</v>
      </c>
      <c r="D17" s="52" t="s">
        <v>55</v>
      </c>
      <c r="E17" s="56" t="s">
        <v>71</v>
      </c>
      <c r="F17" s="56" t="s">
        <v>69</v>
      </c>
      <c r="G17" s="42" t="s">
        <v>17</v>
      </c>
      <c r="H17" s="51">
        <v>44903</v>
      </c>
      <c r="I17" s="60" t="str">
        <f t="shared" si="0"/>
        <v>Nguyễn Thu Trang</v>
      </c>
      <c r="J17" s="60"/>
      <c r="K17" s="61"/>
    </row>
    <row r="18" spans="2:11" ht="152">
      <c r="B18" s="50" t="str">
        <f>IF(ISBLANK(F18),"","["&amp;$C$1&amp;"-"&amp;COUNTA($F$10:F18)&amp;"]")</f>
        <v>[System Testing-9]</v>
      </c>
      <c r="C18" s="52" t="s">
        <v>70</v>
      </c>
      <c r="D18" s="52" t="s">
        <v>55</v>
      </c>
      <c r="E18" s="56" t="s">
        <v>79</v>
      </c>
      <c r="F18" s="56" t="s">
        <v>72</v>
      </c>
      <c r="G18" s="42" t="s">
        <v>18</v>
      </c>
      <c r="H18" s="51">
        <v>44903</v>
      </c>
      <c r="I18" s="60" t="str">
        <f t="shared" si="0"/>
        <v>Nguyễn Thu Trang</v>
      </c>
      <c r="J18" s="60" t="s">
        <v>287</v>
      </c>
      <c r="K18" s="61" t="s">
        <v>73</v>
      </c>
    </row>
    <row r="19" spans="2:11" ht="247" customHeight="1">
      <c r="B19" s="50" t="str">
        <f>IF(ISBLANK(F19),"","["&amp;$C$1&amp;"-"&amp;COUNTA($F$10:F19)&amp;"]")</f>
        <v>[System Testing-10]</v>
      </c>
      <c r="C19" s="52" t="s">
        <v>75</v>
      </c>
      <c r="D19" s="52" t="s">
        <v>55</v>
      </c>
      <c r="E19" s="56" t="s">
        <v>78</v>
      </c>
      <c r="F19" s="56" t="s">
        <v>74</v>
      </c>
      <c r="G19" s="42" t="s">
        <v>18</v>
      </c>
      <c r="H19" s="51">
        <v>44903</v>
      </c>
      <c r="I19" s="60" t="str">
        <f t="shared" si="0"/>
        <v>Nguyễn Thu Trang</v>
      </c>
      <c r="J19" s="60" t="s">
        <v>288</v>
      </c>
      <c r="K19" s="61" t="s">
        <v>73</v>
      </c>
    </row>
    <row r="20" spans="2:11" ht="152">
      <c r="B20" s="50" t="str">
        <f>IF(ISBLANK(F20),"","["&amp;$C$1&amp;"-"&amp;COUNTA($F$10:F20)&amp;"]")</f>
        <v>[System Testing-11]</v>
      </c>
      <c r="C20" s="52" t="s">
        <v>76</v>
      </c>
      <c r="D20" s="52" t="s">
        <v>55</v>
      </c>
      <c r="E20" s="56" t="s">
        <v>77</v>
      </c>
      <c r="F20" s="56" t="s">
        <v>80</v>
      </c>
      <c r="G20" s="42" t="s">
        <v>18</v>
      </c>
      <c r="H20" s="51">
        <v>44903</v>
      </c>
      <c r="I20" s="60" t="str">
        <f t="shared" si="0"/>
        <v>Nguyễn Thu Trang</v>
      </c>
      <c r="J20" s="60" t="s">
        <v>289</v>
      </c>
      <c r="K20" s="61" t="s">
        <v>73</v>
      </c>
    </row>
    <row r="21" spans="2:11" ht="19">
      <c r="B21" s="62" t="str">
        <f>IF(ISBLANK(F21),"","["&amp;$C$1&amp;"-"&amp;COUNTA($F$10:F21)&amp;"]")</f>
        <v/>
      </c>
      <c r="C21" s="58" t="s">
        <v>81</v>
      </c>
      <c r="D21" s="48"/>
      <c r="E21" s="48"/>
      <c r="F21" s="48"/>
      <c r="G21" s="53"/>
      <c r="H21" s="54"/>
      <c r="I21" s="49"/>
      <c r="J21" s="49"/>
      <c r="K21" s="49"/>
    </row>
    <row r="22" spans="2:11" ht="285">
      <c r="B22" s="50" t="str">
        <f>IF(ISBLANK(F22),"","["&amp;$C$1&amp;"-"&amp;COUNTA($F$10:F22)&amp;"]")</f>
        <v>[System Testing-12]</v>
      </c>
      <c r="C22" s="64" t="s">
        <v>82</v>
      </c>
      <c r="D22" s="52" t="s">
        <v>52</v>
      </c>
      <c r="E22" s="56" t="s">
        <v>54</v>
      </c>
      <c r="F22" s="56" t="s">
        <v>84</v>
      </c>
      <c r="G22" s="42" t="s">
        <v>17</v>
      </c>
      <c r="H22" s="51">
        <v>44903</v>
      </c>
      <c r="I22" s="60" t="str">
        <f t="shared" si="0"/>
        <v>Nguyễn Thu Trang</v>
      </c>
      <c r="J22" s="60"/>
      <c r="K22" s="42"/>
    </row>
    <row r="23" spans="2:11" ht="133">
      <c r="B23" s="50" t="str">
        <f>IF(ISBLANK(F23),"","["&amp;$C$1&amp;"-"&amp;COUNTA($F$10:F23)&amp;"]")</f>
        <v>[System Testing-13]</v>
      </c>
      <c r="C23" s="52" t="s">
        <v>86</v>
      </c>
      <c r="D23" s="52" t="s">
        <v>85</v>
      </c>
      <c r="E23" s="56" t="s">
        <v>56</v>
      </c>
      <c r="F23" s="56" t="s">
        <v>57</v>
      </c>
      <c r="G23" s="42" t="s">
        <v>17</v>
      </c>
      <c r="H23" s="51">
        <v>44903</v>
      </c>
      <c r="I23" s="60" t="str">
        <f t="shared" si="0"/>
        <v>Nguyễn Thu Trang</v>
      </c>
      <c r="J23" s="60"/>
      <c r="K23" s="52"/>
    </row>
    <row r="24" spans="2:11" ht="114">
      <c r="B24" s="50" t="str">
        <f>IF(ISBLANK(F24),"","["&amp;$C$1&amp;"-"&amp;COUNTA($F$10:F24)&amp;"]")</f>
        <v>[System Testing-14]</v>
      </c>
      <c r="C24" s="52" t="s">
        <v>89</v>
      </c>
      <c r="D24" s="52" t="s">
        <v>85</v>
      </c>
      <c r="E24" s="56" t="s">
        <v>87</v>
      </c>
      <c r="F24" s="56" t="s">
        <v>88</v>
      </c>
      <c r="G24" s="42" t="s">
        <v>17</v>
      </c>
      <c r="H24" s="51">
        <v>44903</v>
      </c>
      <c r="I24" s="60" t="str">
        <f t="shared" si="0"/>
        <v>Nguyễn Thu Trang</v>
      </c>
      <c r="J24" s="60"/>
      <c r="K24" s="61"/>
    </row>
    <row r="25" spans="2:11" ht="114">
      <c r="B25" s="50" t="str">
        <f>IF(ISBLANK(F25),"","["&amp;$C$1&amp;"-"&amp;COUNTA($F$10:F25)&amp;"]")</f>
        <v>[System Testing-15]</v>
      </c>
      <c r="C25" s="52" t="s">
        <v>310</v>
      </c>
      <c r="D25" s="52" t="s">
        <v>85</v>
      </c>
      <c r="E25" s="56" t="s">
        <v>311</v>
      </c>
      <c r="F25" s="56" t="s">
        <v>64</v>
      </c>
      <c r="G25" s="42" t="s">
        <v>18</v>
      </c>
      <c r="H25" s="51">
        <v>44903</v>
      </c>
      <c r="I25" s="60" t="str">
        <f t="shared" si="0"/>
        <v>Nguyễn Thu Trang</v>
      </c>
      <c r="J25" s="60" t="s">
        <v>290</v>
      </c>
      <c r="K25" s="66" t="s">
        <v>90</v>
      </c>
    </row>
    <row r="26" spans="2:11" ht="114">
      <c r="B26" s="50" t="str">
        <f>IF(ISBLANK(F26),"","["&amp;$C$1&amp;"-"&amp;COUNTA($F$10:F26)&amp;"]")</f>
        <v>[System Testing-16]</v>
      </c>
      <c r="C26" s="52" t="s">
        <v>312</v>
      </c>
      <c r="D26" s="52" t="s">
        <v>85</v>
      </c>
      <c r="E26" s="56" t="s">
        <v>63</v>
      </c>
      <c r="F26" s="56" t="s">
        <v>65</v>
      </c>
      <c r="G26" s="42" t="s">
        <v>18</v>
      </c>
      <c r="H26" s="51">
        <v>44903</v>
      </c>
      <c r="I26" s="60" t="str">
        <f t="shared" si="0"/>
        <v>Nguyễn Thu Trang</v>
      </c>
      <c r="J26" s="60" t="s">
        <v>291</v>
      </c>
      <c r="K26" s="66" t="s">
        <v>91</v>
      </c>
    </row>
    <row r="27" spans="2:11" ht="133">
      <c r="B27" s="50" t="str">
        <f>IF(ISBLANK(F27),"","["&amp;$C$1&amp;"-"&amp;COUNTA($F$10:F27)&amp;"]")</f>
        <v>[System Testing-17]</v>
      </c>
      <c r="C27" s="90" t="s">
        <v>92</v>
      </c>
      <c r="D27" s="52" t="s">
        <v>85</v>
      </c>
      <c r="E27" s="91" t="s">
        <v>66</v>
      </c>
      <c r="F27" s="91" t="s">
        <v>67</v>
      </c>
      <c r="G27" s="92" t="s">
        <v>18</v>
      </c>
      <c r="H27" s="93">
        <v>44903</v>
      </c>
      <c r="I27" s="94" t="s">
        <v>28</v>
      </c>
      <c r="J27" s="94" t="s">
        <v>292</v>
      </c>
      <c r="K27" s="95" t="s">
        <v>91</v>
      </c>
    </row>
    <row r="28" spans="2:11" ht="166" customHeight="1">
      <c r="B28" s="50" t="str">
        <f>IF(ISBLANK(F28),"","["&amp;$C$1&amp;"-"&amp;COUNTA($F$10:F28)&amp;"]")</f>
        <v>[System Testing-18]</v>
      </c>
      <c r="C28" s="52" t="s">
        <v>94</v>
      </c>
      <c r="D28" s="52" t="s">
        <v>85</v>
      </c>
      <c r="E28" s="56" t="s">
        <v>93</v>
      </c>
      <c r="F28" s="56" t="s">
        <v>67</v>
      </c>
      <c r="G28" s="42" t="s">
        <v>18</v>
      </c>
      <c r="H28" s="51">
        <v>44903</v>
      </c>
      <c r="I28" s="60" t="str">
        <f t="shared" si="0"/>
        <v>Nguyễn Thu Trang</v>
      </c>
      <c r="J28" s="60" t="s">
        <v>293</v>
      </c>
      <c r="K28" s="66" t="s">
        <v>91</v>
      </c>
    </row>
    <row r="29" spans="2:11" ht="171">
      <c r="B29" s="50" t="str">
        <f>IF(ISBLANK(F29),"","["&amp;$C$1&amp;"-"&amp;COUNTA($F$10:F29)&amp;"]")</f>
        <v>[System Testing-19]</v>
      </c>
      <c r="C29" s="52" t="s">
        <v>96</v>
      </c>
      <c r="D29" s="52" t="s">
        <v>85</v>
      </c>
      <c r="E29" s="56" t="s">
        <v>71</v>
      </c>
      <c r="F29" s="56" t="s">
        <v>69</v>
      </c>
      <c r="G29" s="42" t="s">
        <v>17</v>
      </c>
      <c r="H29" s="51">
        <v>44903</v>
      </c>
      <c r="I29" s="60" t="str">
        <f t="shared" si="0"/>
        <v>Nguyễn Thu Trang</v>
      </c>
      <c r="J29" s="60"/>
      <c r="K29" s="61"/>
    </row>
    <row r="30" spans="2:11" ht="152">
      <c r="B30" s="50" t="str">
        <f>IF(ISBLANK(F30),"","["&amp;$C$1&amp;"-"&amp;COUNTA($F$10:F30)&amp;"]")</f>
        <v>[System Testing-20]</v>
      </c>
      <c r="C30" s="52" t="s">
        <v>97</v>
      </c>
      <c r="D30" s="52" t="s">
        <v>85</v>
      </c>
      <c r="E30" s="56" t="s">
        <v>79</v>
      </c>
      <c r="F30" s="56" t="s">
        <v>72</v>
      </c>
      <c r="G30" s="42" t="s">
        <v>18</v>
      </c>
      <c r="H30" s="51">
        <v>44903</v>
      </c>
      <c r="I30" s="60" t="str">
        <f t="shared" si="0"/>
        <v>Nguyễn Thu Trang</v>
      </c>
      <c r="J30" s="60" t="s">
        <v>294</v>
      </c>
      <c r="K30" s="61" t="s">
        <v>73</v>
      </c>
    </row>
    <row r="31" spans="2:11" ht="152">
      <c r="B31" s="50" t="str">
        <f>IF(ISBLANK(F31),"","["&amp;$C$1&amp;"-"&amp;COUNTA($F$10:F31)&amp;"]")</f>
        <v>[System Testing-21]</v>
      </c>
      <c r="C31" s="52" t="s">
        <v>98</v>
      </c>
      <c r="D31" s="52" t="s">
        <v>85</v>
      </c>
      <c r="E31" s="56" t="s">
        <v>78</v>
      </c>
      <c r="F31" s="56" t="s">
        <v>74</v>
      </c>
      <c r="G31" s="42" t="s">
        <v>18</v>
      </c>
      <c r="H31" s="51">
        <v>44903</v>
      </c>
      <c r="I31" s="60" t="str">
        <f t="shared" si="0"/>
        <v>Nguyễn Thu Trang</v>
      </c>
      <c r="J31" s="60" t="s">
        <v>295</v>
      </c>
      <c r="K31" s="61" t="s">
        <v>73</v>
      </c>
    </row>
    <row r="32" spans="2:11" ht="171">
      <c r="B32" s="50" t="str">
        <f>IF(ISBLANK(F32),"","["&amp;$C$1&amp;"-"&amp;COUNTA($F$10:F32)&amp;"]")</f>
        <v>[System Testing-22]</v>
      </c>
      <c r="C32" s="52" t="s">
        <v>100</v>
      </c>
      <c r="D32" s="52" t="s">
        <v>85</v>
      </c>
      <c r="E32" s="56" t="s">
        <v>313</v>
      </c>
      <c r="F32" s="56" t="s">
        <v>80</v>
      </c>
      <c r="G32" s="42" t="s">
        <v>18</v>
      </c>
      <c r="H32" s="51">
        <v>44903</v>
      </c>
      <c r="I32" s="60" t="str">
        <f t="shared" si="0"/>
        <v>Nguyễn Thu Trang</v>
      </c>
      <c r="J32" s="60" t="s">
        <v>296</v>
      </c>
      <c r="K32" s="61" t="s">
        <v>73</v>
      </c>
    </row>
    <row r="33" spans="2:11" ht="19">
      <c r="B33" s="62" t="str">
        <f>IF(ISBLANK(F33),"","["&amp;$C$1&amp;"-"&amp;COUNTA($F$10:F33)&amp;"]")</f>
        <v/>
      </c>
      <c r="C33" s="58" t="s">
        <v>101</v>
      </c>
      <c r="D33" s="48"/>
      <c r="E33" s="48"/>
      <c r="F33" s="48"/>
      <c r="G33" s="53"/>
      <c r="H33" s="54"/>
      <c r="I33" s="55"/>
      <c r="J33" s="55"/>
      <c r="K33" s="49"/>
    </row>
    <row r="34" spans="2:11" ht="189" customHeight="1">
      <c r="B34" s="50" t="str">
        <f>IF(ISBLANK(F34),"","["&amp;$C$1&amp;"-"&amp;COUNTA($F$10:F34)&amp;"]")</f>
        <v>[System Testing-23]</v>
      </c>
      <c r="C34" s="52" t="s">
        <v>102</v>
      </c>
      <c r="D34" s="52" t="s">
        <v>52</v>
      </c>
      <c r="E34" s="56" t="s">
        <v>103</v>
      </c>
      <c r="F34" s="52" t="s">
        <v>104</v>
      </c>
      <c r="G34" s="42" t="s">
        <v>17</v>
      </c>
      <c r="H34" s="63">
        <v>44904</v>
      </c>
      <c r="I34" s="60" t="str">
        <f t="shared" si="0"/>
        <v>Nguyễn Thu Trang</v>
      </c>
      <c r="J34" s="60"/>
      <c r="K34" s="61"/>
    </row>
    <row r="35" spans="2:11" ht="187" customHeight="1">
      <c r="B35" s="50" t="str">
        <f>IF(ISBLANK(F35),"","["&amp;$C$1&amp;"-"&amp;COUNTA($F$10:F35)&amp;"]")</f>
        <v>[System Testing-24]</v>
      </c>
      <c r="C35" s="52" t="s">
        <v>105</v>
      </c>
      <c r="D35" s="52" t="s">
        <v>52</v>
      </c>
      <c r="E35" s="56" t="s">
        <v>106</v>
      </c>
      <c r="F35" s="52" t="s">
        <v>115</v>
      </c>
      <c r="G35" s="42" t="s">
        <v>17</v>
      </c>
      <c r="H35" s="51">
        <v>44904</v>
      </c>
      <c r="I35" s="60" t="str">
        <f t="shared" si="0"/>
        <v>Nguyễn Thu Trang</v>
      </c>
      <c r="J35" s="60"/>
      <c r="K35" s="61"/>
    </row>
    <row r="36" spans="2:11" ht="190">
      <c r="B36" s="50" t="str">
        <f>IF(ISBLANK(F36),"","["&amp;$C$1&amp;"-"&amp;COUNTA($F$10:F36)&amp;"]")</f>
        <v>[System Testing-25]</v>
      </c>
      <c r="C36" s="52" t="s">
        <v>108</v>
      </c>
      <c r="D36" s="52" t="s">
        <v>52</v>
      </c>
      <c r="E36" s="56" t="s">
        <v>109</v>
      </c>
      <c r="F36" s="52" t="s">
        <v>107</v>
      </c>
      <c r="G36" s="42" t="s">
        <v>18</v>
      </c>
      <c r="H36" s="51">
        <v>44904</v>
      </c>
      <c r="I36" s="60" t="str">
        <f t="shared" si="0"/>
        <v>Nguyễn Thu Trang</v>
      </c>
      <c r="J36" s="60" t="s">
        <v>297</v>
      </c>
      <c r="K36" s="61" t="s">
        <v>110</v>
      </c>
    </row>
    <row r="37" spans="2:11" ht="114">
      <c r="B37" s="50" t="str">
        <f>IF(ISBLANK(F37),"","["&amp;$C$1&amp;"-"&amp;COUNTA($F$10:F37)&amp;"]")</f>
        <v>[System Testing-26]</v>
      </c>
      <c r="C37" s="52" t="s">
        <v>111</v>
      </c>
      <c r="D37" s="52" t="s">
        <v>52</v>
      </c>
      <c r="E37" s="56" t="s">
        <v>112</v>
      </c>
      <c r="F37" s="52" t="s">
        <v>107</v>
      </c>
      <c r="G37" s="42" t="s">
        <v>17</v>
      </c>
      <c r="H37" s="51">
        <v>44904</v>
      </c>
      <c r="I37" s="60" t="str">
        <f t="shared" si="0"/>
        <v>Nguyễn Thu Trang</v>
      </c>
      <c r="J37" s="60"/>
      <c r="K37" s="61"/>
    </row>
    <row r="38" spans="2:11" ht="171">
      <c r="B38" s="50" t="str">
        <f>IF(ISBLANK(F38),"","["&amp;$C$1&amp;"-"&amp;COUNTA($F$10:F38)&amp;"]")</f>
        <v>[System Testing-27]</v>
      </c>
      <c r="C38" s="52" t="s">
        <v>113</v>
      </c>
      <c r="D38" s="52" t="s">
        <v>52</v>
      </c>
      <c r="E38" s="56" t="s">
        <v>114</v>
      </c>
      <c r="F38" s="52" t="s">
        <v>107</v>
      </c>
      <c r="G38" s="42" t="s">
        <v>18</v>
      </c>
      <c r="H38" s="51">
        <v>44904</v>
      </c>
      <c r="I38" s="60" t="str">
        <f t="shared" si="0"/>
        <v>Nguyễn Thu Trang</v>
      </c>
      <c r="J38" s="60" t="s">
        <v>298</v>
      </c>
      <c r="K38" s="61" t="s">
        <v>110</v>
      </c>
    </row>
    <row r="39" spans="2:11" ht="184" customHeight="1">
      <c r="B39" s="50" t="str">
        <f>IF(ISBLANK(F39),"","["&amp;$C$1&amp;"-"&amp;COUNTA($F$10:F39)&amp;"]")</f>
        <v>[System Testing-28]</v>
      </c>
      <c r="C39" s="52" t="s">
        <v>116</v>
      </c>
      <c r="D39" s="52" t="s">
        <v>52</v>
      </c>
      <c r="E39" s="56" t="s">
        <v>117</v>
      </c>
      <c r="F39" s="52" t="s">
        <v>104</v>
      </c>
      <c r="G39" s="42" t="s">
        <v>17</v>
      </c>
      <c r="H39" s="63">
        <v>44904</v>
      </c>
      <c r="I39" s="60" t="str">
        <f t="shared" si="0"/>
        <v>Nguyễn Thu Trang</v>
      </c>
      <c r="J39" s="60"/>
      <c r="K39" s="61"/>
    </row>
    <row r="40" spans="2:11" ht="183" customHeight="1">
      <c r="B40" s="50" t="str">
        <f>IF(ISBLANK(F40),"","["&amp;$C$1&amp;"-"&amp;COUNTA($F$10:F40)&amp;"]")</f>
        <v>[System Testing-29]</v>
      </c>
      <c r="C40" s="52" t="s">
        <v>118</v>
      </c>
      <c r="D40" s="52" t="s">
        <v>52</v>
      </c>
      <c r="E40" s="56" t="s">
        <v>119</v>
      </c>
      <c r="F40" s="52" t="s">
        <v>115</v>
      </c>
      <c r="G40" s="42" t="s">
        <v>17</v>
      </c>
      <c r="H40" s="51">
        <v>44904</v>
      </c>
      <c r="I40" s="60" t="str">
        <f t="shared" si="0"/>
        <v>Nguyễn Thu Trang</v>
      </c>
      <c r="J40" s="60"/>
      <c r="K40" s="61"/>
    </row>
    <row r="41" spans="2:11" ht="190">
      <c r="B41" s="50" t="str">
        <f>IF(ISBLANK(F41),"","["&amp;$C$1&amp;"-"&amp;COUNTA($F$10:F41)&amp;"]")</f>
        <v>[System Testing-30]</v>
      </c>
      <c r="C41" s="52" t="s">
        <v>120</v>
      </c>
      <c r="D41" s="52" t="s">
        <v>52</v>
      </c>
      <c r="E41" s="56" t="s">
        <v>121</v>
      </c>
      <c r="F41" s="52" t="s">
        <v>107</v>
      </c>
      <c r="G41" s="42" t="s">
        <v>18</v>
      </c>
      <c r="H41" s="51">
        <v>44904</v>
      </c>
      <c r="I41" s="60" t="str">
        <f t="shared" si="0"/>
        <v>Nguyễn Thu Trang</v>
      </c>
      <c r="J41" s="60" t="s">
        <v>299</v>
      </c>
      <c r="K41" s="61" t="s">
        <v>110</v>
      </c>
    </row>
    <row r="42" spans="2:11" ht="114">
      <c r="B42" s="50" t="str">
        <f>IF(ISBLANK(F42),"","["&amp;$C$1&amp;"-"&amp;COUNTA($F$10:F42)&amp;"]")</f>
        <v>[System Testing-31]</v>
      </c>
      <c r="C42" s="52" t="s">
        <v>122</v>
      </c>
      <c r="D42" s="52" t="s">
        <v>52</v>
      </c>
      <c r="E42" s="56" t="s">
        <v>112</v>
      </c>
      <c r="F42" s="52" t="s">
        <v>107</v>
      </c>
      <c r="G42" s="42" t="s">
        <v>17</v>
      </c>
      <c r="H42" s="51">
        <v>44904</v>
      </c>
      <c r="I42" s="60" t="str">
        <f t="shared" si="0"/>
        <v>Nguyễn Thu Trang</v>
      </c>
      <c r="J42" s="60"/>
      <c r="K42" s="61"/>
    </row>
    <row r="43" spans="2:11" ht="171">
      <c r="B43" s="50" t="str">
        <f>IF(ISBLANK(F43),"","["&amp;$C$1&amp;"-"&amp;COUNTA($F$10:F43)&amp;"]")</f>
        <v>[System Testing-32]</v>
      </c>
      <c r="C43" s="52" t="s">
        <v>123</v>
      </c>
      <c r="D43" s="52" t="s">
        <v>52</v>
      </c>
      <c r="E43" s="56" t="s">
        <v>114</v>
      </c>
      <c r="F43" s="52" t="s">
        <v>107</v>
      </c>
      <c r="G43" s="42" t="s">
        <v>18</v>
      </c>
      <c r="H43" s="51">
        <v>44904</v>
      </c>
      <c r="I43" s="60" t="str">
        <f t="shared" si="0"/>
        <v>Nguyễn Thu Trang</v>
      </c>
      <c r="J43" s="60" t="s">
        <v>300</v>
      </c>
      <c r="K43" s="61" t="s">
        <v>110</v>
      </c>
    </row>
    <row r="44" spans="2:11" ht="19">
      <c r="B44" s="62" t="str">
        <f>IF(ISBLANK(F44),"","["&amp;$C$1&amp;"-"&amp;COUNTA($F$10:F44)&amp;"]")</f>
        <v/>
      </c>
      <c r="C44" s="58" t="s">
        <v>124</v>
      </c>
      <c r="D44" s="48"/>
      <c r="E44" s="48"/>
      <c r="F44" s="48"/>
      <c r="G44" s="53"/>
      <c r="H44" s="54"/>
      <c r="I44" s="55"/>
      <c r="J44" s="55"/>
      <c r="K44" s="49"/>
    </row>
    <row r="45" spans="2:11" ht="114">
      <c r="B45" s="50" t="str">
        <f>IF(ISBLANK(F45),"","["&amp;$C$1&amp;"-"&amp;COUNTA($F$10:F45)&amp;"]")</f>
        <v>[System Testing-33]</v>
      </c>
      <c r="C45" s="52" t="s">
        <v>125</v>
      </c>
      <c r="D45" s="52" t="s">
        <v>126</v>
      </c>
      <c r="E45" s="56" t="s">
        <v>127</v>
      </c>
      <c r="F45" s="52" t="s">
        <v>128</v>
      </c>
      <c r="G45" s="51" t="s">
        <v>17</v>
      </c>
      <c r="H45" s="51">
        <v>44904</v>
      </c>
      <c r="I45" s="60" t="str">
        <f t="shared" si="0"/>
        <v>Nguyễn Thu Trang</v>
      </c>
      <c r="J45" s="60"/>
      <c r="K45" s="42"/>
    </row>
    <row r="46" spans="2:11" ht="114">
      <c r="B46" s="50" t="str">
        <f>IF(ISBLANK(F46),"","["&amp;$C$1&amp;"-"&amp;COUNTA($F$10:F46)&amp;"]")</f>
        <v>[System Testing-34]</v>
      </c>
      <c r="C46" s="52" t="s">
        <v>129</v>
      </c>
      <c r="D46" s="52" t="s">
        <v>130</v>
      </c>
      <c r="E46" s="56" t="s">
        <v>127</v>
      </c>
      <c r="F46" s="52" t="s">
        <v>128</v>
      </c>
      <c r="G46" s="51" t="s">
        <v>17</v>
      </c>
      <c r="H46" s="51">
        <v>44904</v>
      </c>
      <c r="I46" s="60" t="str">
        <f t="shared" si="0"/>
        <v>Nguyễn Thu Trang</v>
      </c>
      <c r="J46" s="60"/>
      <c r="K46" s="52"/>
    </row>
    <row r="47" spans="2:11" ht="19">
      <c r="B47" s="62" t="str">
        <f>IF(ISBLANK(F47),"","["&amp;$C$1&amp;"-"&amp;COUNTA($F$10:F47)&amp;"]")</f>
        <v/>
      </c>
      <c r="C47" s="58" t="s">
        <v>131</v>
      </c>
      <c r="D47" s="48"/>
      <c r="E47" s="48"/>
      <c r="F47" s="48"/>
      <c r="G47" s="53"/>
      <c r="H47" s="54"/>
      <c r="I47" s="55"/>
      <c r="J47" s="55"/>
      <c r="K47" s="49"/>
    </row>
    <row r="48" spans="2:11" ht="300" customHeight="1">
      <c r="B48" s="50" t="str">
        <f>IF(ISBLANK(F48),"","["&amp;$C$1&amp;"-"&amp;COUNTA($F$10:F48)&amp;"]")</f>
        <v>[System Testing-35]</v>
      </c>
      <c r="C48" s="52" t="s">
        <v>133</v>
      </c>
      <c r="D48" s="52" t="s">
        <v>130</v>
      </c>
      <c r="E48" s="56" t="s">
        <v>137</v>
      </c>
      <c r="F48" s="52" t="s">
        <v>132</v>
      </c>
      <c r="G48" s="42" t="s">
        <v>17</v>
      </c>
      <c r="H48" s="51">
        <v>44904</v>
      </c>
      <c r="I48" s="60" t="str">
        <f t="shared" si="0"/>
        <v>Nguyễn Thu Trang</v>
      </c>
      <c r="J48" s="60"/>
      <c r="K48" s="42"/>
    </row>
    <row r="49" spans="2:11" ht="304">
      <c r="B49" s="50" t="str">
        <f>IF(ISBLANK(F49),"","["&amp;$C$1&amp;"-"&amp;COUNTA($F$10:F49)&amp;"]")</f>
        <v>[System Testing-36]</v>
      </c>
      <c r="C49" s="52" t="s">
        <v>134</v>
      </c>
      <c r="D49" s="52" t="s">
        <v>130</v>
      </c>
      <c r="E49" s="56" t="s">
        <v>135</v>
      </c>
      <c r="F49" s="52" t="s">
        <v>136</v>
      </c>
      <c r="G49" s="42" t="s">
        <v>17</v>
      </c>
      <c r="H49" s="51">
        <v>44904</v>
      </c>
      <c r="I49" s="60" t="str">
        <f t="shared" si="0"/>
        <v>Nguyễn Thu Trang</v>
      </c>
      <c r="J49" s="60"/>
      <c r="K49" s="52"/>
    </row>
    <row r="50" spans="2:11" ht="304">
      <c r="B50" s="50" t="str">
        <f>IF(ISBLANK(F50),"","["&amp;$C$1&amp;"-"&amp;COUNTA($F$10:F50)&amp;"]")</f>
        <v>[System Testing-37]</v>
      </c>
      <c r="C50" s="52" t="s">
        <v>138</v>
      </c>
      <c r="D50" s="52" t="s">
        <v>130</v>
      </c>
      <c r="E50" s="56" t="s">
        <v>139</v>
      </c>
      <c r="F50" s="52" t="s">
        <v>136</v>
      </c>
      <c r="G50" s="42" t="s">
        <v>17</v>
      </c>
      <c r="H50" s="51">
        <v>44904</v>
      </c>
      <c r="I50" s="60" t="str">
        <f t="shared" si="0"/>
        <v>Nguyễn Thu Trang</v>
      </c>
      <c r="J50" s="60"/>
      <c r="K50" s="52"/>
    </row>
    <row r="51" spans="2:11" ht="304">
      <c r="B51" s="50" t="str">
        <f>IF(ISBLANK(F51),"","["&amp;$C$1&amp;"-"&amp;COUNTA($F$10:F51)&amp;"]")</f>
        <v>[System Testing-38]</v>
      </c>
      <c r="C51" s="90" t="s">
        <v>140</v>
      </c>
      <c r="D51" s="91" t="s">
        <v>130</v>
      </c>
      <c r="E51" s="91" t="s">
        <v>141</v>
      </c>
      <c r="F51" s="91" t="s">
        <v>136</v>
      </c>
      <c r="G51" s="96" t="s">
        <v>17</v>
      </c>
      <c r="H51" s="93">
        <v>44816</v>
      </c>
      <c r="I51" s="94" t="s">
        <v>28</v>
      </c>
      <c r="J51" s="94"/>
      <c r="K51" s="91"/>
    </row>
    <row r="52" spans="2:11" ht="304">
      <c r="B52" s="50" t="str">
        <f>IF(ISBLANK(F52),"","["&amp;$C$1&amp;"-"&amp;COUNTA($F$10:F52)&amp;"]")</f>
        <v>[System Testing-39]</v>
      </c>
      <c r="C52" s="90" t="s">
        <v>142</v>
      </c>
      <c r="D52" s="91" t="s">
        <v>130</v>
      </c>
      <c r="E52" s="91" t="s">
        <v>143</v>
      </c>
      <c r="F52" s="91" t="s">
        <v>136</v>
      </c>
      <c r="G52" s="96" t="s">
        <v>17</v>
      </c>
      <c r="H52" s="93">
        <v>44816</v>
      </c>
      <c r="I52" s="94" t="s">
        <v>28</v>
      </c>
      <c r="J52" s="94"/>
      <c r="K52" s="91"/>
    </row>
    <row r="53" spans="2:11" ht="323">
      <c r="B53" s="50" t="str">
        <f>IF(ISBLANK(F53),"","["&amp;$C$1&amp;"-"&amp;COUNTA($F$10:F53)&amp;"]")</f>
        <v>[System Testing-40]</v>
      </c>
      <c r="C53" s="90" t="s">
        <v>144</v>
      </c>
      <c r="D53" s="91" t="s">
        <v>130</v>
      </c>
      <c r="E53" s="91" t="s">
        <v>145</v>
      </c>
      <c r="F53" s="91" t="s">
        <v>136</v>
      </c>
      <c r="G53" s="97" t="s">
        <v>17</v>
      </c>
      <c r="H53" s="93">
        <v>44904</v>
      </c>
      <c r="I53" s="94" t="s">
        <v>28</v>
      </c>
      <c r="J53" s="94"/>
      <c r="K53" s="91"/>
    </row>
    <row r="54" spans="2:11" ht="304">
      <c r="B54" s="50" t="str">
        <f>IF(ISBLANK(F54),"","["&amp;$C$1&amp;"-"&amp;COUNTA($F$10:F54)&amp;"]")</f>
        <v>[System Testing-41]</v>
      </c>
      <c r="C54" s="52" t="s">
        <v>146</v>
      </c>
      <c r="D54" s="52" t="s">
        <v>130</v>
      </c>
      <c r="E54" s="56" t="s">
        <v>147</v>
      </c>
      <c r="F54" s="52" t="s">
        <v>136</v>
      </c>
      <c r="G54" s="42" t="s">
        <v>17</v>
      </c>
      <c r="H54" s="51">
        <v>44904</v>
      </c>
      <c r="I54" s="60" t="str">
        <f t="shared" ref="I54:I59" si="1">$C$3</f>
        <v>Nguyễn Thu Trang</v>
      </c>
      <c r="J54" s="60"/>
      <c r="K54" s="52"/>
    </row>
    <row r="55" spans="2:11" ht="19">
      <c r="B55" s="62" t="str">
        <f>IF(ISBLANK(F55),"","["&amp;$C$1&amp;"-"&amp;COUNTA($F$10:F55)&amp;"]")</f>
        <v/>
      </c>
      <c r="C55" s="58" t="s">
        <v>148</v>
      </c>
      <c r="D55" s="48"/>
      <c r="E55" s="48"/>
      <c r="F55" s="48"/>
      <c r="G55" s="53"/>
      <c r="H55" s="54"/>
      <c r="I55" s="55"/>
      <c r="J55" s="55"/>
      <c r="K55" s="49"/>
    </row>
    <row r="56" spans="2:11" ht="228">
      <c r="B56" s="50" t="str">
        <f>IF(ISBLANK(F56),"","["&amp;$C$1&amp;"-"&amp;COUNTA($F$10:F56)&amp;"]")</f>
        <v>[System Testing-42]</v>
      </c>
      <c r="C56" s="52" t="s">
        <v>151</v>
      </c>
      <c r="D56" s="52" t="s">
        <v>130</v>
      </c>
      <c r="E56" s="56" t="s">
        <v>149</v>
      </c>
      <c r="F56" s="52" t="s">
        <v>150</v>
      </c>
      <c r="G56" s="42" t="s">
        <v>17</v>
      </c>
      <c r="H56" s="51">
        <v>44904</v>
      </c>
      <c r="I56" s="60" t="str">
        <f t="shared" si="1"/>
        <v>Nguyễn Thu Trang</v>
      </c>
      <c r="J56" s="60"/>
      <c r="K56" s="52"/>
    </row>
    <row r="57" spans="2:11" ht="228">
      <c r="B57" s="50" t="str">
        <f>IF(ISBLANK(F57),"","["&amp;$C$1&amp;"-"&amp;COUNTA($F$10:F57)&amp;"]")</f>
        <v>[System Testing-43]</v>
      </c>
      <c r="C57" s="52" t="s">
        <v>152</v>
      </c>
      <c r="D57" s="52" t="s">
        <v>130</v>
      </c>
      <c r="E57" s="56" t="s">
        <v>160</v>
      </c>
      <c r="F57" s="52" t="s">
        <v>153</v>
      </c>
      <c r="G57" s="42" t="s">
        <v>17</v>
      </c>
      <c r="H57" s="51">
        <v>44904</v>
      </c>
      <c r="I57" s="60" t="str">
        <f t="shared" si="1"/>
        <v>Nguyễn Thu Trang</v>
      </c>
      <c r="J57" s="60"/>
      <c r="K57" s="42"/>
    </row>
    <row r="58" spans="2:11" ht="247">
      <c r="B58" s="50" t="str">
        <f>IF(ISBLANK(F58),"","["&amp;$C$1&amp;"-"&amp;COUNTA($F$10:F58)&amp;"]")</f>
        <v>[System Testing-44]</v>
      </c>
      <c r="C58" s="52" t="s">
        <v>154</v>
      </c>
      <c r="D58" s="52" t="s">
        <v>130</v>
      </c>
      <c r="E58" s="56" t="s">
        <v>161</v>
      </c>
      <c r="F58" s="52" t="s">
        <v>136</v>
      </c>
      <c r="G58" s="42" t="s">
        <v>17</v>
      </c>
      <c r="H58" s="51">
        <v>44904</v>
      </c>
      <c r="I58" s="60" t="str">
        <f t="shared" si="1"/>
        <v>Nguyễn Thu Trang</v>
      </c>
      <c r="J58" s="60"/>
      <c r="K58" s="52"/>
    </row>
    <row r="59" spans="2:11" ht="247">
      <c r="B59" s="50" t="str">
        <f>IF(ISBLANK(F59),"","["&amp;$C$1&amp;"-"&amp;COUNTA($F$10:F59)&amp;"]")</f>
        <v>[System Testing-45]</v>
      </c>
      <c r="C59" s="52" t="s">
        <v>155</v>
      </c>
      <c r="D59" s="52" t="s">
        <v>130</v>
      </c>
      <c r="E59" s="56" t="s">
        <v>162</v>
      </c>
      <c r="F59" s="52" t="s">
        <v>136</v>
      </c>
      <c r="G59" s="42" t="s">
        <v>17</v>
      </c>
      <c r="H59" s="51">
        <v>44904</v>
      </c>
      <c r="I59" s="60" t="str">
        <f t="shared" si="1"/>
        <v>Nguyễn Thu Trang</v>
      </c>
      <c r="J59" s="60"/>
      <c r="K59" s="52"/>
    </row>
    <row r="60" spans="2:11" ht="247">
      <c r="B60" s="50" t="str">
        <f>IF(ISBLANK(F60),"","["&amp;$C$1&amp;"-"&amp;COUNTA($F$10:F60)&amp;"]")</f>
        <v>[System Testing-46]</v>
      </c>
      <c r="C60" s="90" t="s">
        <v>156</v>
      </c>
      <c r="D60" s="91" t="s">
        <v>130</v>
      </c>
      <c r="E60" s="56" t="s">
        <v>163</v>
      </c>
      <c r="F60" s="91" t="s">
        <v>136</v>
      </c>
      <c r="G60" s="96" t="s">
        <v>17</v>
      </c>
      <c r="H60" s="93">
        <v>44816</v>
      </c>
      <c r="I60" s="94" t="s">
        <v>28</v>
      </c>
      <c r="J60" s="94"/>
      <c r="K60" s="91"/>
    </row>
    <row r="61" spans="2:11" ht="247">
      <c r="B61" s="50" t="str">
        <f>IF(ISBLANK(F61),"","["&amp;$C$1&amp;"-"&amp;COUNTA($F$10:F61)&amp;"]")</f>
        <v>[System Testing-47]</v>
      </c>
      <c r="C61" s="90" t="s">
        <v>157</v>
      </c>
      <c r="D61" s="91" t="s">
        <v>130</v>
      </c>
      <c r="E61" s="56" t="s">
        <v>164</v>
      </c>
      <c r="F61" s="91" t="s">
        <v>136</v>
      </c>
      <c r="G61" s="96" t="s">
        <v>17</v>
      </c>
      <c r="H61" s="93">
        <v>44816</v>
      </c>
      <c r="I61" s="94" t="s">
        <v>28</v>
      </c>
      <c r="J61" s="94"/>
      <c r="K61" s="91"/>
    </row>
    <row r="62" spans="2:11" ht="266">
      <c r="B62" s="50" t="str">
        <f>IF(ISBLANK(F62),"","["&amp;$C$1&amp;"-"&amp;COUNTA($F$10:F62)&amp;"]")</f>
        <v>[System Testing-48]</v>
      </c>
      <c r="C62" s="90" t="s">
        <v>158</v>
      </c>
      <c r="D62" s="91" t="s">
        <v>130</v>
      </c>
      <c r="E62" s="56" t="s">
        <v>165</v>
      </c>
      <c r="F62" s="91" t="s">
        <v>136</v>
      </c>
      <c r="G62" s="97" t="s">
        <v>17</v>
      </c>
      <c r="H62" s="93">
        <v>44904</v>
      </c>
      <c r="I62" s="94" t="s">
        <v>28</v>
      </c>
      <c r="J62" s="94"/>
      <c r="K62" s="91"/>
    </row>
    <row r="63" spans="2:11" ht="247">
      <c r="B63" s="50" t="str">
        <f>IF(ISBLANK(F63),"","["&amp;$C$1&amp;"-"&amp;COUNTA($F$10:F63)&amp;"]")</f>
        <v>[System Testing-49]</v>
      </c>
      <c r="C63" s="52" t="s">
        <v>159</v>
      </c>
      <c r="D63" s="52" t="s">
        <v>130</v>
      </c>
      <c r="E63" s="56" t="s">
        <v>166</v>
      </c>
      <c r="F63" s="52" t="s">
        <v>136</v>
      </c>
      <c r="G63" s="42" t="s">
        <v>17</v>
      </c>
      <c r="H63" s="51">
        <v>44904</v>
      </c>
      <c r="I63" s="60" t="str">
        <f t="shared" ref="I63:I106" si="2">$C$3</f>
        <v>Nguyễn Thu Trang</v>
      </c>
      <c r="J63" s="60"/>
      <c r="K63" s="52"/>
    </row>
    <row r="64" spans="2:11" ht="171">
      <c r="B64" s="50" t="str">
        <f>IF(ISBLANK(F64),"","["&amp;$C$1&amp;"-"&amp;COUNTA($F$10:F64)&amp;"]")</f>
        <v>[System Testing-50]</v>
      </c>
      <c r="C64" s="52" t="s">
        <v>169</v>
      </c>
      <c r="D64" s="52" t="s">
        <v>130</v>
      </c>
      <c r="E64" s="56" t="s">
        <v>167</v>
      </c>
      <c r="F64" s="52" t="s">
        <v>168</v>
      </c>
      <c r="G64" s="42" t="s">
        <v>17</v>
      </c>
      <c r="H64" s="51">
        <v>44904</v>
      </c>
      <c r="I64" s="60" t="str">
        <f t="shared" si="2"/>
        <v>Nguyễn Thu Trang</v>
      </c>
      <c r="J64" s="60"/>
      <c r="K64" s="52"/>
    </row>
    <row r="65" spans="2:11" ht="19">
      <c r="B65" s="62" t="str">
        <f>IF(ISBLANK(F65),"","["&amp;$C$1&amp;"-"&amp;COUNTA($F$10:F65)&amp;"]")</f>
        <v/>
      </c>
      <c r="C65" s="58" t="s">
        <v>170</v>
      </c>
      <c r="D65" s="48"/>
      <c r="E65" s="48"/>
      <c r="F65" s="48"/>
      <c r="G65" s="53"/>
      <c r="H65" s="54"/>
      <c r="I65" s="55"/>
      <c r="J65" s="55"/>
      <c r="K65" s="49"/>
    </row>
    <row r="66" spans="2:11" ht="114">
      <c r="B66" s="50" t="str">
        <f>IF(ISBLANK(F66),"","["&amp;$C$1&amp;"-"&amp;COUNTA($F$10:F66)&amp;"]")</f>
        <v>[System Testing-51]</v>
      </c>
      <c r="C66" s="52" t="s">
        <v>173</v>
      </c>
      <c r="D66" s="52" t="s">
        <v>130</v>
      </c>
      <c r="E66" s="56" t="s">
        <v>171</v>
      </c>
      <c r="F66" s="52" t="s">
        <v>172</v>
      </c>
      <c r="G66" s="42" t="s">
        <v>17</v>
      </c>
      <c r="H66" s="51">
        <v>44904</v>
      </c>
      <c r="I66" s="60" t="str">
        <f t="shared" si="2"/>
        <v>Nguyễn Thu Trang</v>
      </c>
      <c r="J66" s="60"/>
      <c r="K66" s="42"/>
    </row>
    <row r="67" spans="2:11" ht="133">
      <c r="B67" s="50" t="str">
        <f>IF(ISBLANK(F67),"","["&amp;$C$1&amp;"-"&amp;COUNTA($F$10:F67)&amp;"]")</f>
        <v>[System Testing-52]</v>
      </c>
      <c r="C67" s="52" t="s">
        <v>174</v>
      </c>
      <c r="D67" s="52" t="s">
        <v>130</v>
      </c>
      <c r="E67" s="56" t="s">
        <v>175</v>
      </c>
      <c r="F67" s="52" t="s">
        <v>176</v>
      </c>
      <c r="G67" s="42" t="s">
        <v>18</v>
      </c>
      <c r="H67" s="51">
        <v>44904</v>
      </c>
      <c r="I67" s="60" t="str">
        <f t="shared" si="2"/>
        <v>Nguyễn Thu Trang</v>
      </c>
      <c r="J67" s="60" t="s">
        <v>301</v>
      </c>
      <c r="K67" s="42" t="s">
        <v>177</v>
      </c>
    </row>
    <row r="68" spans="2:11" ht="19">
      <c r="B68" s="62" t="str">
        <f>IF(ISBLANK(F68),"","["&amp;$C$1&amp;"-"&amp;COUNTA($F$10:F68)&amp;"]")</f>
        <v/>
      </c>
      <c r="C68" s="58" t="s">
        <v>178</v>
      </c>
      <c r="D68" s="48"/>
      <c r="E68" s="48"/>
      <c r="F68" s="48"/>
      <c r="G68" s="53"/>
      <c r="H68" s="54"/>
      <c r="I68" s="55"/>
      <c r="J68" s="55"/>
      <c r="K68" s="49"/>
    </row>
    <row r="69" spans="2:11" ht="165" customHeight="1">
      <c r="B69" s="50" t="str">
        <f>IF(ISBLANK(F69),"","["&amp;$C$1&amp;"-"&amp;COUNTA($F$10:F69)&amp;"]")</f>
        <v>[System Testing-53]</v>
      </c>
      <c r="C69" s="52" t="s">
        <v>180</v>
      </c>
      <c r="D69" s="52" t="s">
        <v>126</v>
      </c>
      <c r="E69" s="56" t="s">
        <v>179</v>
      </c>
      <c r="F69" s="52" t="s">
        <v>181</v>
      </c>
      <c r="G69" s="42" t="s">
        <v>17</v>
      </c>
      <c r="H69" s="51">
        <v>44904</v>
      </c>
      <c r="I69" s="60" t="str">
        <f t="shared" si="2"/>
        <v>Nguyễn Thu Trang</v>
      </c>
      <c r="J69" s="60"/>
      <c r="K69" s="52"/>
    </row>
    <row r="70" spans="2:11" ht="152">
      <c r="B70" s="50" t="str">
        <f>IF(ISBLANK(F70),"","["&amp;$C$1&amp;"-"&amp;COUNTA($F$10:F70)&amp;"]")</f>
        <v>[System Testing-54]</v>
      </c>
      <c r="C70" s="52" t="s">
        <v>182</v>
      </c>
      <c r="D70" s="52" t="s">
        <v>126</v>
      </c>
      <c r="E70" s="56" t="s">
        <v>179</v>
      </c>
      <c r="F70" s="52" t="s">
        <v>183</v>
      </c>
      <c r="G70" s="42" t="s">
        <v>20</v>
      </c>
      <c r="H70" s="51">
        <v>44904</v>
      </c>
      <c r="I70" s="60" t="str">
        <f t="shared" si="2"/>
        <v>Nguyễn Thu Trang</v>
      </c>
      <c r="J70" s="60"/>
      <c r="K70" s="52" t="s">
        <v>184</v>
      </c>
    </row>
    <row r="71" spans="2:11" ht="114">
      <c r="B71" s="50" t="str">
        <f>IF(ISBLANK(F71),"","["&amp;$C$1&amp;"-"&amp;COUNTA($F$10:F71)&amp;"]")</f>
        <v>[System Testing-55]</v>
      </c>
      <c r="C71" s="52" t="s">
        <v>185</v>
      </c>
      <c r="D71" s="52" t="s">
        <v>126</v>
      </c>
      <c r="E71" s="56" t="s">
        <v>186</v>
      </c>
      <c r="F71" s="52" t="s">
        <v>187</v>
      </c>
      <c r="G71" s="42" t="s">
        <v>20</v>
      </c>
      <c r="H71" s="51">
        <v>44904</v>
      </c>
      <c r="I71" s="60" t="str">
        <f t="shared" si="2"/>
        <v>Nguyễn Thu Trang</v>
      </c>
      <c r="J71" s="60"/>
      <c r="K71" s="52" t="s">
        <v>184</v>
      </c>
    </row>
    <row r="72" spans="2:11" ht="114">
      <c r="B72" s="50" t="str">
        <f>IF(ISBLANK(F72),"","["&amp;$C$1&amp;"-"&amp;COUNTA($F$10:F72)&amp;"]")</f>
        <v>[System Testing-56]</v>
      </c>
      <c r="C72" s="52" t="s">
        <v>188</v>
      </c>
      <c r="D72" s="52" t="s">
        <v>126</v>
      </c>
      <c r="E72" s="56" t="s">
        <v>189</v>
      </c>
      <c r="F72" s="52" t="s">
        <v>195</v>
      </c>
      <c r="G72" s="42" t="s">
        <v>20</v>
      </c>
      <c r="H72" s="51">
        <v>44905</v>
      </c>
      <c r="I72" s="60" t="str">
        <f t="shared" si="2"/>
        <v>Nguyễn Thu Trang</v>
      </c>
      <c r="J72" s="60"/>
      <c r="K72" s="52" t="s">
        <v>184</v>
      </c>
    </row>
    <row r="73" spans="2:11" ht="114">
      <c r="B73" s="50" t="str">
        <f>IF(ISBLANK(F73),"","["&amp;$C$1&amp;"-"&amp;COUNTA($F$10:F73)&amp;"]")</f>
        <v>[System Testing-57]</v>
      </c>
      <c r="C73" s="52" t="s">
        <v>193</v>
      </c>
      <c r="D73" s="52" t="s">
        <v>126</v>
      </c>
      <c r="E73" s="56" t="s">
        <v>194</v>
      </c>
      <c r="F73" s="52" t="s">
        <v>191</v>
      </c>
      <c r="G73" s="42" t="s">
        <v>20</v>
      </c>
      <c r="H73" s="51">
        <v>44905</v>
      </c>
      <c r="I73" s="60" t="str">
        <f t="shared" si="2"/>
        <v>Nguyễn Thu Trang</v>
      </c>
      <c r="J73" s="60"/>
      <c r="K73" s="52" t="s">
        <v>184</v>
      </c>
    </row>
    <row r="74" spans="2:11" ht="114">
      <c r="B74" s="50" t="str">
        <f>IF(ISBLANK(F74),"","["&amp;$C$1&amp;"-"&amp;COUNTA($F$10:F74)&amp;"]")</f>
        <v>[System Testing-58]</v>
      </c>
      <c r="C74" s="52" t="s">
        <v>192</v>
      </c>
      <c r="D74" s="52" t="s">
        <v>126</v>
      </c>
      <c r="E74" s="56" t="s">
        <v>190</v>
      </c>
      <c r="F74" s="52" t="s">
        <v>191</v>
      </c>
      <c r="G74" s="42" t="s">
        <v>17</v>
      </c>
      <c r="H74" s="51">
        <v>44906</v>
      </c>
      <c r="I74" s="60" t="str">
        <f t="shared" si="2"/>
        <v>Nguyễn Thu Trang</v>
      </c>
      <c r="J74" s="60"/>
      <c r="K74" s="52"/>
    </row>
    <row r="75" spans="2:11" ht="19">
      <c r="B75" s="62" t="str">
        <f>IF(ISBLANK(F75),"","["&amp;$C$1&amp;"-"&amp;COUNTA($F$10:F75)&amp;"]")</f>
        <v/>
      </c>
      <c r="C75" s="58" t="s">
        <v>196</v>
      </c>
      <c r="D75" s="48"/>
      <c r="E75" s="48"/>
      <c r="F75" s="48"/>
      <c r="G75" s="53"/>
      <c r="H75" s="54"/>
      <c r="I75" s="55"/>
      <c r="J75" s="55"/>
      <c r="K75" s="49"/>
    </row>
    <row r="76" spans="2:11" ht="114">
      <c r="B76" s="50" t="str">
        <f>IF(ISBLANK(F76),"","["&amp;$C$1&amp;"-"&amp;COUNTA($F$10:F76)&amp;"]")</f>
        <v>[System Testing-59]</v>
      </c>
      <c r="C76" s="52" t="s">
        <v>197</v>
      </c>
      <c r="D76" s="52" t="s">
        <v>126</v>
      </c>
      <c r="E76" s="56" t="s">
        <v>200</v>
      </c>
      <c r="F76" s="52" t="s">
        <v>203</v>
      </c>
      <c r="G76" s="42" t="s">
        <v>17</v>
      </c>
      <c r="H76" s="51">
        <v>44905</v>
      </c>
      <c r="I76" s="60" t="str">
        <f t="shared" si="2"/>
        <v>Nguyễn Thu Trang</v>
      </c>
      <c r="J76" s="60"/>
      <c r="K76" s="52"/>
    </row>
    <row r="77" spans="2:11" ht="152">
      <c r="B77" s="50" t="str">
        <f>IF(ISBLANK(F77),"","["&amp;$C$1&amp;"-"&amp;COUNTA($F$10:F77)&amp;"]")</f>
        <v>[System Testing-60]</v>
      </c>
      <c r="C77" s="52" t="s">
        <v>198</v>
      </c>
      <c r="D77" s="52" t="s">
        <v>199</v>
      </c>
      <c r="E77" s="56" t="s">
        <v>201</v>
      </c>
      <c r="F77" s="52" t="s">
        <v>202</v>
      </c>
      <c r="G77" s="42" t="s">
        <v>17</v>
      </c>
      <c r="H77" s="51">
        <v>44905</v>
      </c>
      <c r="I77" s="60" t="str">
        <f t="shared" si="2"/>
        <v>Nguyễn Thu Trang</v>
      </c>
      <c r="J77" s="60"/>
      <c r="K77" s="52"/>
    </row>
    <row r="78" spans="2:11" ht="342">
      <c r="B78" s="50" t="str">
        <f>IF(ISBLANK(F78),"","["&amp;$C$1&amp;"-"&amp;COUNTA($F$10:F78)&amp;"]")</f>
        <v>[System Testing-61]</v>
      </c>
      <c r="C78" s="52" t="s">
        <v>204</v>
      </c>
      <c r="D78" s="52" t="s">
        <v>205</v>
      </c>
      <c r="E78" s="56" t="s">
        <v>206</v>
      </c>
      <c r="F78" s="52" t="s">
        <v>208</v>
      </c>
      <c r="G78" s="42" t="s">
        <v>17</v>
      </c>
      <c r="H78" s="51">
        <v>44905</v>
      </c>
      <c r="I78" s="60" t="str">
        <f t="shared" si="2"/>
        <v>Nguyễn Thu Trang</v>
      </c>
      <c r="J78" s="60"/>
      <c r="K78" s="52"/>
    </row>
    <row r="79" spans="2:11" ht="152">
      <c r="B79" s="50" t="str">
        <f>IF(ISBLANK(F79),"","["&amp;$C$1&amp;"-"&amp;COUNTA($F$10:F79)&amp;"]")</f>
        <v>[System Testing-62]</v>
      </c>
      <c r="C79" s="52" t="s">
        <v>209</v>
      </c>
      <c r="D79" s="52" t="s">
        <v>207</v>
      </c>
      <c r="E79" s="56" t="s">
        <v>210</v>
      </c>
      <c r="F79" s="52" t="s">
        <v>213</v>
      </c>
      <c r="G79" s="42" t="s">
        <v>17</v>
      </c>
      <c r="H79" s="51">
        <v>44905</v>
      </c>
      <c r="I79" s="60" t="str">
        <f t="shared" si="2"/>
        <v>Nguyễn Thu Trang</v>
      </c>
      <c r="J79" s="60"/>
      <c r="K79" s="52"/>
    </row>
    <row r="80" spans="2:11" ht="152">
      <c r="B80" s="50" t="str">
        <f>IF(ISBLANK(F80),"","["&amp;$C$1&amp;"-"&amp;COUNTA($F$10:F80)&amp;"]")</f>
        <v>[System Testing-63]</v>
      </c>
      <c r="C80" s="52" t="s">
        <v>211</v>
      </c>
      <c r="D80" s="52" t="s">
        <v>207</v>
      </c>
      <c r="E80" s="56" t="s">
        <v>212</v>
      </c>
      <c r="F80" s="52" t="s">
        <v>214</v>
      </c>
      <c r="G80" s="42" t="s">
        <v>17</v>
      </c>
      <c r="H80" s="51">
        <v>44905</v>
      </c>
      <c r="I80" s="60" t="str">
        <f t="shared" si="2"/>
        <v>Nguyễn Thu Trang</v>
      </c>
      <c r="J80" s="60"/>
      <c r="K80" s="52"/>
    </row>
    <row r="81" spans="2:11" ht="152">
      <c r="B81" s="50" t="str">
        <f>IF(ISBLANK(F81),"","["&amp;$C$1&amp;"-"&amp;COUNTA($F$10:F81)&amp;"]")</f>
        <v>[System Testing-64]</v>
      </c>
      <c r="C81" s="52" t="s">
        <v>223</v>
      </c>
      <c r="D81" s="52" t="s">
        <v>207</v>
      </c>
      <c r="E81" s="56" t="s">
        <v>224</v>
      </c>
      <c r="F81" s="52" t="s">
        <v>225</v>
      </c>
      <c r="G81" s="42" t="s">
        <v>17</v>
      </c>
      <c r="H81" s="51">
        <v>44905</v>
      </c>
      <c r="I81" s="60" t="str">
        <f t="shared" si="2"/>
        <v>Nguyễn Thu Trang</v>
      </c>
      <c r="J81" s="60"/>
      <c r="K81" s="52"/>
    </row>
    <row r="82" spans="2:11" ht="152">
      <c r="B82" s="50" t="str">
        <f>IF(ISBLANK(F82),"","["&amp;$C$1&amp;"-"&amp;COUNTA($F$10:F82)&amp;"]")</f>
        <v>[System Testing-65]</v>
      </c>
      <c r="C82" s="52" t="s">
        <v>215</v>
      </c>
      <c r="D82" s="52" t="s">
        <v>207</v>
      </c>
      <c r="E82" s="56" t="s">
        <v>216</v>
      </c>
      <c r="F82" s="52" t="s">
        <v>214</v>
      </c>
      <c r="G82" s="42" t="s">
        <v>17</v>
      </c>
      <c r="H82" s="51">
        <v>44905</v>
      </c>
      <c r="I82" s="60" t="str">
        <f t="shared" si="2"/>
        <v>Nguyễn Thu Trang</v>
      </c>
      <c r="J82" s="60"/>
      <c r="K82" s="52"/>
    </row>
    <row r="83" spans="2:11" ht="152">
      <c r="B83" s="50" t="str">
        <f>IF(ISBLANK(F83),"","["&amp;$C$1&amp;"-"&amp;COUNTA($F$10:F83)&amp;"]")</f>
        <v>[System Testing-66]</v>
      </c>
      <c r="C83" s="52" t="s">
        <v>226</v>
      </c>
      <c r="D83" s="52" t="s">
        <v>207</v>
      </c>
      <c r="E83" s="56" t="s">
        <v>227</v>
      </c>
      <c r="F83" s="52" t="s">
        <v>228</v>
      </c>
      <c r="G83" s="42" t="s">
        <v>17</v>
      </c>
      <c r="H83" s="51">
        <v>44905</v>
      </c>
      <c r="I83" s="60" t="str">
        <f t="shared" si="2"/>
        <v>Nguyễn Thu Trang</v>
      </c>
      <c r="J83" s="60"/>
      <c r="K83" s="52"/>
    </row>
    <row r="84" spans="2:11" ht="152">
      <c r="B84" s="50" t="str">
        <f>IF(ISBLANK(F84),"","["&amp;$C$1&amp;"-"&amp;COUNTA($F$10:F84)&amp;"]")</f>
        <v>[System Testing-67]</v>
      </c>
      <c r="C84" s="52" t="s">
        <v>229</v>
      </c>
      <c r="D84" s="52" t="s">
        <v>207</v>
      </c>
      <c r="E84" s="56" t="s">
        <v>230</v>
      </c>
      <c r="F84" s="52" t="s">
        <v>231</v>
      </c>
      <c r="G84" s="42" t="s">
        <v>17</v>
      </c>
      <c r="H84" s="51">
        <v>44905</v>
      </c>
      <c r="I84" s="60" t="str">
        <f t="shared" si="2"/>
        <v>Nguyễn Thu Trang</v>
      </c>
      <c r="J84" s="60"/>
      <c r="K84" s="52"/>
    </row>
    <row r="85" spans="2:11" ht="152">
      <c r="B85" s="50" t="str">
        <f>IF(ISBLANK(F85),"","["&amp;$C$1&amp;"-"&amp;COUNTA($F$10:F85)&amp;"]")</f>
        <v>[System Testing-68]</v>
      </c>
      <c r="C85" s="52" t="s">
        <v>232</v>
      </c>
      <c r="D85" s="52" t="s">
        <v>207</v>
      </c>
      <c r="E85" s="56" t="s">
        <v>233</v>
      </c>
      <c r="F85" s="52" t="s">
        <v>234</v>
      </c>
      <c r="G85" s="42" t="s">
        <v>17</v>
      </c>
      <c r="H85" s="51">
        <v>44905</v>
      </c>
      <c r="I85" s="60" t="str">
        <f t="shared" si="2"/>
        <v>Nguyễn Thu Trang</v>
      </c>
      <c r="J85" s="60"/>
      <c r="K85" s="52"/>
    </row>
    <row r="86" spans="2:11" ht="152">
      <c r="B86" s="50" t="str">
        <f>IF(ISBLANK(F86),"","["&amp;$C$1&amp;"-"&amp;COUNTA($F$10:F86)&amp;"]")</f>
        <v>[System Testing-69]</v>
      </c>
      <c r="C86" s="52" t="s">
        <v>235</v>
      </c>
      <c r="D86" s="52" t="s">
        <v>207</v>
      </c>
      <c r="E86" s="56" t="s">
        <v>236</v>
      </c>
      <c r="F86" s="52" t="s">
        <v>237</v>
      </c>
      <c r="G86" s="42" t="s">
        <v>17</v>
      </c>
      <c r="H86" s="51">
        <v>44905</v>
      </c>
      <c r="I86" s="60" t="str">
        <f t="shared" si="2"/>
        <v>Nguyễn Thu Trang</v>
      </c>
      <c r="J86" s="60"/>
      <c r="K86" s="52"/>
    </row>
    <row r="87" spans="2:11" ht="152">
      <c r="B87" s="50" t="str">
        <f>IF(ISBLANK(F87),"","["&amp;$C$1&amp;"-"&amp;COUNTA($F$10:F87)&amp;"]")</f>
        <v>[System Testing-70]</v>
      </c>
      <c r="C87" s="52" t="s">
        <v>238</v>
      </c>
      <c r="D87" s="52" t="s">
        <v>207</v>
      </c>
      <c r="E87" s="56" t="s">
        <v>239</v>
      </c>
      <c r="F87" s="52" t="s">
        <v>240</v>
      </c>
      <c r="G87" s="42" t="s">
        <v>17</v>
      </c>
      <c r="H87" s="51">
        <v>44905</v>
      </c>
      <c r="I87" s="60" t="str">
        <f t="shared" si="2"/>
        <v>Nguyễn Thu Trang</v>
      </c>
      <c r="J87" s="60"/>
      <c r="K87" s="52"/>
    </row>
    <row r="88" spans="2:11" ht="152">
      <c r="B88" s="50" t="str">
        <f>IF(ISBLANK(F88),"","["&amp;$C$1&amp;"-"&amp;COUNTA($F$10:F88)&amp;"]")</f>
        <v>[System Testing-71]</v>
      </c>
      <c r="C88" s="52" t="s">
        <v>241</v>
      </c>
      <c r="D88" s="52" t="s">
        <v>207</v>
      </c>
      <c r="E88" s="56" t="s">
        <v>242</v>
      </c>
      <c r="F88" s="52" t="s">
        <v>243</v>
      </c>
      <c r="G88" s="42" t="s">
        <v>17</v>
      </c>
      <c r="H88" s="51">
        <v>44905</v>
      </c>
      <c r="I88" s="60" t="str">
        <f t="shared" si="2"/>
        <v>Nguyễn Thu Trang</v>
      </c>
      <c r="J88" s="60"/>
      <c r="K88" s="52"/>
    </row>
    <row r="89" spans="2:11" ht="152">
      <c r="B89" s="50" t="str">
        <f>IF(ISBLANK(F89),"","["&amp;$C$1&amp;"-"&amp;COUNTA($F$10:F89)&amp;"]")</f>
        <v>[System Testing-72]</v>
      </c>
      <c r="C89" s="52" t="s">
        <v>217</v>
      </c>
      <c r="D89" s="52" t="s">
        <v>207</v>
      </c>
      <c r="E89" s="56" t="s">
        <v>218</v>
      </c>
      <c r="F89" s="52" t="s">
        <v>221</v>
      </c>
      <c r="G89" s="42" t="s">
        <v>17</v>
      </c>
      <c r="H89" s="51">
        <v>44905</v>
      </c>
      <c r="I89" s="60" t="str">
        <f t="shared" si="2"/>
        <v>Nguyễn Thu Trang</v>
      </c>
      <c r="J89" s="60"/>
      <c r="K89" s="52"/>
    </row>
    <row r="90" spans="2:11" ht="152">
      <c r="B90" s="50" t="str">
        <f>IF(ISBLANK(F90),"","["&amp;$C$1&amp;"-"&amp;COUNTA($F$10:F90)&amp;"]")</f>
        <v>[System Testing-73]</v>
      </c>
      <c r="C90" s="52" t="s">
        <v>219</v>
      </c>
      <c r="D90" s="52" t="s">
        <v>207</v>
      </c>
      <c r="E90" s="56" t="s">
        <v>220</v>
      </c>
      <c r="F90" s="52" t="s">
        <v>222</v>
      </c>
      <c r="G90" s="42" t="s">
        <v>17</v>
      </c>
      <c r="H90" s="51">
        <v>44905</v>
      </c>
      <c r="I90" s="60" t="str">
        <f t="shared" si="2"/>
        <v>Nguyễn Thu Trang</v>
      </c>
      <c r="J90" s="60"/>
      <c r="K90" s="52"/>
    </row>
    <row r="91" spans="2:11" ht="152">
      <c r="B91" s="50" t="str">
        <f>IF(ISBLANK(F91),"","["&amp;$C$1&amp;"-"&amp;COUNTA($F$10:F91)&amp;"]")</f>
        <v>[System Testing-74]</v>
      </c>
      <c r="C91" s="52" t="s">
        <v>245</v>
      </c>
      <c r="D91" s="52" t="s">
        <v>207</v>
      </c>
      <c r="E91" s="56" t="s">
        <v>246</v>
      </c>
      <c r="F91" s="52" t="s">
        <v>247</v>
      </c>
      <c r="G91" s="42" t="s">
        <v>18</v>
      </c>
      <c r="H91" s="51">
        <v>44905</v>
      </c>
      <c r="I91" s="60" t="str">
        <f t="shared" si="2"/>
        <v>Nguyễn Thu Trang</v>
      </c>
      <c r="J91" s="60" t="s">
        <v>302</v>
      </c>
      <c r="K91" s="52" t="s">
        <v>90</v>
      </c>
    </row>
    <row r="92" spans="2:11" ht="152">
      <c r="B92" s="50" t="str">
        <f>IF(ISBLANK(F92),"","["&amp;$C$1&amp;"-"&amp;COUNTA($F$10:F92)&amp;"]")</f>
        <v>[System Testing-75]</v>
      </c>
      <c r="C92" s="52" t="s">
        <v>314</v>
      </c>
      <c r="D92" s="52" t="s">
        <v>207</v>
      </c>
      <c r="E92" s="56" t="s">
        <v>248</v>
      </c>
      <c r="F92" s="52" t="s">
        <v>249</v>
      </c>
      <c r="G92" s="42" t="s">
        <v>18</v>
      </c>
      <c r="H92" s="51">
        <v>44905</v>
      </c>
      <c r="I92" s="60" t="str">
        <f t="shared" si="2"/>
        <v>Nguyễn Thu Trang</v>
      </c>
      <c r="J92" s="60" t="s">
        <v>303</v>
      </c>
      <c r="K92" s="52" t="s">
        <v>250</v>
      </c>
    </row>
    <row r="93" spans="2:11" ht="152">
      <c r="B93" s="50" t="str">
        <f>IF(ISBLANK(F93),"","["&amp;$C$1&amp;"-"&amp;COUNTA($F$10:F93)&amp;"]")</f>
        <v>[System Testing-76]</v>
      </c>
      <c r="C93" s="52" t="s">
        <v>251</v>
      </c>
      <c r="D93" s="52" t="s">
        <v>207</v>
      </c>
      <c r="E93" s="56" t="s">
        <v>252</v>
      </c>
      <c r="F93" s="52" t="s">
        <v>249</v>
      </c>
      <c r="G93" s="42" t="s">
        <v>18</v>
      </c>
      <c r="H93" s="51">
        <v>44905</v>
      </c>
      <c r="I93" s="60" t="str">
        <f t="shared" si="2"/>
        <v>Nguyễn Thu Trang</v>
      </c>
      <c r="J93" s="60" t="s">
        <v>304</v>
      </c>
      <c r="K93" s="52" t="s">
        <v>250</v>
      </c>
    </row>
    <row r="94" spans="2:11" ht="152">
      <c r="B94" s="50" t="str">
        <f>IF(ISBLANK(F94),"","["&amp;$C$1&amp;"-"&amp;COUNTA($F$10:F94)&amp;"]")</f>
        <v>[System Testing-77]</v>
      </c>
      <c r="C94" s="52" t="s">
        <v>253</v>
      </c>
      <c r="D94" s="52" t="s">
        <v>207</v>
      </c>
      <c r="E94" s="56" t="s">
        <v>254</v>
      </c>
      <c r="F94" s="52" t="s">
        <v>249</v>
      </c>
      <c r="G94" s="42" t="s">
        <v>18</v>
      </c>
      <c r="H94" s="51">
        <v>44905</v>
      </c>
      <c r="I94" s="60" t="str">
        <f t="shared" si="2"/>
        <v>Nguyễn Thu Trang</v>
      </c>
      <c r="J94" s="60" t="s">
        <v>305</v>
      </c>
      <c r="K94" s="52" t="s">
        <v>90</v>
      </c>
    </row>
    <row r="95" spans="2:11" ht="152">
      <c r="B95" s="50" t="str">
        <f>IF(ISBLANK(F95),"","["&amp;$C$1&amp;"-"&amp;COUNTA($F$10:F95)&amp;"]")</f>
        <v>[System Testing-78]</v>
      </c>
      <c r="C95" s="52" t="s">
        <v>255</v>
      </c>
      <c r="D95" s="52" t="s">
        <v>207</v>
      </c>
      <c r="E95" s="56" t="s">
        <v>256</v>
      </c>
      <c r="F95" s="52" t="s">
        <v>249</v>
      </c>
      <c r="G95" s="42" t="s">
        <v>18</v>
      </c>
      <c r="H95" s="51">
        <v>44905</v>
      </c>
      <c r="I95" s="60" t="str">
        <f t="shared" si="2"/>
        <v>Nguyễn Thu Trang</v>
      </c>
      <c r="J95" s="60" t="s">
        <v>306</v>
      </c>
      <c r="K95" s="52" t="s">
        <v>250</v>
      </c>
    </row>
    <row r="96" spans="2:11" ht="152">
      <c r="B96" s="50" t="str">
        <f>IF(ISBLANK(F96),"","["&amp;$C$1&amp;"-"&amp;COUNTA($F$10:F96)&amp;"]")</f>
        <v>[System Testing-79]</v>
      </c>
      <c r="C96" s="52" t="s">
        <v>257</v>
      </c>
      <c r="D96" s="52" t="s">
        <v>207</v>
      </c>
      <c r="E96" s="56" t="s">
        <v>258</v>
      </c>
      <c r="F96" s="52" t="s">
        <v>249</v>
      </c>
      <c r="G96" s="42" t="s">
        <v>18</v>
      </c>
      <c r="H96" s="51">
        <v>44905</v>
      </c>
      <c r="I96" s="60" t="str">
        <f t="shared" si="2"/>
        <v>Nguyễn Thu Trang</v>
      </c>
      <c r="J96" s="60" t="s">
        <v>307</v>
      </c>
      <c r="K96" s="52" t="s">
        <v>250</v>
      </c>
    </row>
    <row r="97" spans="2:11" ht="19">
      <c r="B97" s="62" t="str">
        <f>IF(ISBLANK(F97),"","["&amp;$C$1&amp;"-"&amp;COUNTA($F$10:F97)&amp;"]")</f>
        <v/>
      </c>
      <c r="C97" s="58" t="s">
        <v>244</v>
      </c>
      <c r="D97" s="48"/>
      <c r="E97" s="48"/>
      <c r="F97" s="48"/>
      <c r="G97" s="53"/>
      <c r="H97" s="54"/>
      <c r="I97" s="55"/>
      <c r="J97" s="55"/>
      <c r="K97" s="49"/>
    </row>
    <row r="98" spans="2:11" ht="152">
      <c r="B98" s="50" t="str">
        <f>IF(ISBLANK(F98),"","["&amp;$C$1&amp;"-"&amp;COUNTA($F$10:F98)&amp;"]")</f>
        <v>[System Testing-80]</v>
      </c>
      <c r="C98" s="52" t="s">
        <v>259</v>
      </c>
      <c r="D98" s="52" t="s">
        <v>126</v>
      </c>
      <c r="E98" s="56" t="s">
        <v>260</v>
      </c>
      <c r="F98" s="52" t="s">
        <v>261</v>
      </c>
      <c r="G98" s="42" t="s">
        <v>17</v>
      </c>
      <c r="H98" s="51">
        <v>44905</v>
      </c>
      <c r="I98" s="60" t="str">
        <f t="shared" si="2"/>
        <v>Nguyễn Thu Trang</v>
      </c>
      <c r="J98" s="60"/>
      <c r="K98" s="52"/>
    </row>
    <row r="99" spans="2:11" ht="152">
      <c r="B99" s="50" t="str">
        <f>IF(ISBLANK(F99),"","["&amp;$C$1&amp;"-"&amp;COUNTA($F$10:F99)&amp;"]")</f>
        <v>[System Testing-81]</v>
      </c>
      <c r="C99" s="52" t="s">
        <v>262</v>
      </c>
      <c r="D99" s="52" t="s">
        <v>263</v>
      </c>
      <c r="E99" s="56" t="s">
        <v>264</v>
      </c>
      <c r="F99" s="52" t="s">
        <v>275</v>
      </c>
      <c r="G99" s="42" t="s">
        <v>17</v>
      </c>
      <c r="H99" s="51">
        <v>44905</v>
      </c>
      <c r="I99" s="60" t="str">
        <f t="shared" si="2"/>
        <v>Nguyễn Thu Trang</v>
      </c>
      <c r="J99" s="60"/>
      <c r="K99" s="52"/>
    </row>
    <row r="100" spans="2:11" ht="152">
      <c r="B100" s="50" t="str">
        <f>IF(ISBLANK(F100),"","["&amp;$C$1&amp;"-"&amp;COUNTA($F$10:F100)&amp;"]")</f>
        <v>[System Testing-82]</v>
      </c>
      <c r="C100" s="52" t="s">
        <v>265</v>
      </c>
      <c r="D100" s="52" t="s">
        <v>263</v>
      </c>
      <c r="E100" s="56" t="s">
        <v>264</v>
      </c>
      <c r="F100" s="52" t="s">
        <v>266</v>
      </c>
      <c r="G100" s="42" t="s">
        <v>17</v>
      </c>
      <c r="H100" s="51">
        <v>44905</v>
      </c>
      <c r="I100" s="60" t="str">
        <f t="shared" si="2"/>
        <v>Nguyễn Thu Trang</v>
      </c>
      <c r="J100" s="60"/>
      <c r="K100" s="52"/>
    </row>
    <row r="101" spans="2:11" ht="152">
      <c r="B101" s="50" t="str">
        <f>IF(ISBLANK(F101),"","["&amp;$C$1&amp;"-"&amp;COUNTA($F$10:F101)&amp;"]")</f>
        <v>[System Testing-83]</v>
      </c>
      <c r="C101" s="52" t="s">
        <v>267</v>
      </c>
      <c r="D101" s="52" t="s">
        <v>263</v>
      </c>
      <c r="E101" s="56" t="s">
        <v>268</v>
      </c>
      <c r="F101" s="52" t="s">
        <v>269</v>
      </c>
      <c r="G101" s="42" t="s">
        <v>20</v>
      </c>
      <c r="H101" s="51">
        <v>44905</v>
      </c>
      <c r="I101" s="60" t="str">
        <f t="shared" si="2"/>
        <v>Nguyễn Thu Trang</v>
      </c>
      <c r="J101" s="60"/>
      <c r="K101" s="52" t="s">
        <v>184</v>
      </c>
    </row>
    <row r="102" spans="2:11" ht="152">
      <c r="B102" s="50" t="str">
        <f>IF(ISBLANK(F102),"","["&amp;$C$1&amp;"-"&amp;COUNTA($F$10:F102)&amp;"]")</f>
        <v>[System Testing-84]</v>
      </c>
      <c r="C102" s="52" t="s">
        <v>270</v>
      </c>
      <c r="D102" s="52" t="s">
        <v>263</v>
      </c>
      <c r="E102" s="56" t="s">
        <v>272</v>
      </c>
      <c r="F102" s="52" t="s">
        <v>271</v>
      </c>
      <c r="G102" s="42" t="s">
        <v>20</v>
      </c>
      <c r="H102" s="51">
        <v>44905</v>
      </c>
      <c r="I102" s="60" t="str">
        <f t="shared" si="2"/>
        <v>Nguyễn Thu Trang</v>
      </c>
      <c r="J102" s="60"/>
      <c r="K102" s="52" t="s">
        <v>184</v>
      </c>
    </row>
    <row r="103" spans="2:11" ht="152">
      <c r="B103" s="50"/>
      <c r="C103" s="52" t="s">
        <v>280</v>
      </c>
      <c r="D103" s="52" t="s">
        <v>263</v>
      </c>
      <c r="E103" s="56" t="s">
        <v>281</v>
      </c>
      <c r="F103" s="52" t="s">
        <v>276</v>
      </c>
      <c r="G103" s="42" t="s">
        <v>17</v>
      </c>
      <c r="H103" s="51">
        <v>44906</v>
      </c>
      <c r="I103" s="60" t="str">
        <f t="shared" si="2"/>
        <v>Nguyễn Thu Trang</v>
      </c>
      <c r="J103" s="60"/>
      <c r="K103" s="52"/>
    </row>
    <row r="104" spans="2:11" ht="152">
      <c r="B104" s="50" t="str">
        <f>IF(ISBLANK(F104),"","["&amp;$C$1&amp;"-"&amp;COUNTA($F$10:F104)&amp;"]")</f>
        <v>[System Testing-86]</v>
      </c>
      <c r="C104" s="52" t="s">
        <v>273</v>
      </c>
      <c r="D104" s="52" t="s">
        <v>263</v>
      </c>
      <c r="E104" s="56" t="s">
        <v>274</v>
      </c>
      <c r="F104" s="52" t="s">
        <v>276</v>
      </c>
      <c r="G104" s="42" t="s">
        <v>17</v>
      </c>
      <c r="H104" s="51">
        <v>44906</v>
      </c>
      <c r="I104" s="60" t="str">
        <f t="shared" si="2"/>
        <v>Nguyễn Thu Trang</v>
      </c>
      <c r="J104" s="60"/>
      <c r="K104" s="52"/>
    </row>
    <row r="105" spans="2:11" ht="152">
      <c r="B105" s="50" t="str">
        <f>IF(ISBLANK(F105),"","["&amp;$C$1&amp;"-"&amp;COUNTA($F$10:F105)&amp;"]")</f>
        <v>[System Testing-87]</v>
      </c>
      <c r="C105" s="52" t="s">
        <v>277</v>
      </c>
      <c r="D105" s="52" t="s">
        <v>263</v>
      </c>
      <c r="E105" s="56" t="s">
        <v>278</v>
      </c>
      <c r="F105" s="52" t="s">
        <v>276</v>
      </c>
      <c r="G105" s="42" t="s">
        <v>17</v>
      </c>
      <c r="H105" s="51">
        <v>44906</v>
      </c>
      <c r="I105" s="60" t="str">
        <f t="shared" si="2"/>
        <v>Nguyễn Thu Trang</v>
      </c>
      <c r="J105" s="60"/>
      <c r="K105" s="52"/>
    </row>
    <row r="106" spans="2:11" ht="152">
      <c r="B106" s="50" t="str">
        <f>IF(ISBLANK(F106),"","["&amp;$C$1&amp;"-"&amp;COUNTA($F$10:F106)&amp;"]")</f>
        <v>[System Testing-88]</v>
      </c>
      <c r="C106" s="52" t="s">
        <v>279</v>
      </c>
      <c r="D106" s="52" t="s">
        <v>263</v>
      </c>
      <c r="E106" s="56" t="s">
        <v>274</v>
      </c>
      <c r="F106" s="52" t="s">
        <v>276</v>
      </c>
      <c r="G106" s="42" t="s">
        <v>17</v>
      </c>
      <c r="H106" s="51">
        <v>44906</v>
      </c>
      <c r="I106" s="60" t="str">
        <f t="shared" si="2"/>
        <v>Nguyễn Thu Trang</v>
      </c>
      <c r="J106" s="60"/>
      <c r="K106" s="52"/>
    </row>
  </sheetData>
  <autoFilter ref="B8:K106" xr:uid="{4E551216-A4B4-AE4C-9D9A-E6782994B8FA}"/>
  <mergeCells count="3">
    <mergeCell ref="C1:F1"/>
    <mergeCell ref="C2:F2"/>
    <mergeCell ref="C3:F3"/>
  </mergeCells>
  <phoneticPr fontId="17" type="noConversion"/>
  <conditionalFormatting sqref="G1:G26 G28:G50 G54:G59 G63:G1048576">
    <cfRule type="containsText" dxfId="10" priority="1" operator="containsText" text="NT">
      <formula>NOT(ISERROR(SEARCH("NT",G1)))</formula>
    </cfRule>
    <cfRule type="containsText" dxfId="9" priority="2" operator="containsText" text="N/A">
      <formula>NOT(ISERROR(SEARCH("N/A",G1)))</formula>
    </cfRule>
    <cfRule type="containsText" dxfId="8" priority="3" operator="containsText" text="NA">
      <formula>NOT(ISERROR(SEARCH("NA",G1)))</formula>
    </cfRule>
    <cfRule type="containsText" dxfId="7" priority="4" operator="containsText" text="N/A">
      <formula>NOT(ISERROR(SEARCH("N/A",G1)))</formula>
    </cfRule>
    <cfRule type="containsText" dxfId="6" priority="5" operator="containsText" text="Pass">
      <formula>NOT(ISERROR(SEARCH("Pass",G1)))</formula>
    </cfRule>
    <cfRule type="containsText" dxfId="5" priority="6" operator="containsText" text="Fail">
      <formula>NOT(ISERROR(SEARCH("Fail",G1)))</formula>
    </cfRule>
  </conditionalFormatting>
  <dataValidations count="1">
    <dataValidation type="list" allowBlank="1" showInputMessage="1" showErrorMessage="1" sqref="G34:G43 G66:G67 G69:G74 G63:G64 G10:G20 G28:G32 G45:G46 G54 G22:G26 G48:G50 G56:G59 G76:G96 G98:G106" xr:uid="{210BD34D-BE8E-3F47-9A0D-7E399C1CCF10}">
      <formula1>$B$4:$E$4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EBA71-BDE4-1B4B-A465-AB5853B7DA03}">
  <sheetPr>
    <tabColor theme="5" tint="0.39997558519241921"/>
  </sheetPr>
  <dimension ref="B1:L21"/>
  <sheetViews>
    <sheetView workbookViewId="0">
      <selection activeCell="E7" sqref="E7"/>
    </sheetView>
  </sheetViews>
  <sheetFormatPr baseColWidth="10" defaultRowHeight="18"/>
  <cols>
    <col min="1" max="1" width="1.83203125" style="18" customWidth="1"/>
    <col min="2" max="2" width="16.33203125" style="20" customWidth="1"/>
    <col min="3" max="3" width="21.1640625" style="20" customWidth="1"/>
    <col min="4" max="5" width="21.1640625" style="30" customWidth="1"/>
    <col min="6" max="6" width="21.33203125" style="30" customWidth="1"/>
    <col min="7" max="10" width="14.83203125" style="27" customWidth="1"/>
    <col min="11" max="11" width="22.6640625" style="27" customWidth="1"/>
    <col min="12" max="12" width="14.83203125" style="18" customWidth="1"/>
    <col min="13" max="16384" width="10.83203125" style="18"/>
  </cols>
  <sheetData>
    <row r="1" spans="2:12" ht="19">
      <c r="B1" s="22" t="s">
        <v>36</v>
      </c>
      <c r="C1" s="84"/>
      <c r="D1" s="85"/>
      <c r="E1" s="85"/>
      <c r="F1" s="86"/>
    </row>
    <row r="2" spans="2:12" ht="19">
      <c r="B2" s="22" t="s">
        <v>37</v>
      </c>
      <c r="C2" s="84"/>
      <c r="D2" s="85"/>
      <c r="E2" s="85"/>
      <c r="F2" s="86"/>
    </row>
    <row r="3" spans="2:12" ht="19">
      <c r="B3" s="22" t="s">
        <v>27</v>
      </c>
      <c r="C3" s="84" t="str">
        <f>'System Testing'!C3:F3</f>
        <v>Nguyễn Thu Trang</v>
      </c>
      <c r="D3" s="85"/>
      <c r="E3" s="85"/>
      <c r="F3" s="86"/>
    </row>
    <row r="4" spans="2:12" ht="18" customHeight="1">
      <c r="B4" s="22" t="s">
        <v>17</v>
      </c>
      <c r="C4" s="22" t="s">
        <v>18</v>
      </c>
      <c r="D4" s="31" t="s">
        <v>19</v>
      </c>
      <c r="E4" s="31" t="s">
        <v>20</v>
      </c>
      <c r="F4" s="31" t="s">
        <v>21</v>
      </c>
    </row>
    <row r="5" spans="2:12" ht="18" customHeight="1">
      <c r="B5" s="32">
        <f>COUNTIF($I$10:$I$21,"Pass")</f>
        <v>0</v>
      </c>
      <c r="C5" s="32">
        <f>COUNTIF($I$10:$I$21,"Fail")</f>
        <v>0</v>
      </c>
      <c r="D5" s="32">
        <f>COUNTIF($I$10:$I$21,"NT")</f>
        <v>0</v>
      </c>
      <c r="E5" s="32">
        <f>COUNTIF($I$10:$I$21,"N/A")</f>
        <v>0</v>
      </c>
      <c r="F5" s="32">
        <f>SUM(B5:E5)</f>
        <v>0</v>
      </c>
    </row>
    <row r="6" spans="2:12">
      <c r="B6" s="33">
        <f>IFERROR(B5/$F$5,0)</f>
        <v>0</v>
      </c>
      <c r="C6" s="33">
        <f>IFERROR(C5/$F$5,0)</f>
        <v>0</v>
      </c>
      <c r="D6" s="33">
        <f>IFERROR(D5/$F$5,0)</f>
        <v>0</v>
      </c>
      <c r="E6" s="33">
        <f>IFERROR(E5/$F$5,0)</f>
        <v>0</v>
      </c>
      <c r="F6" s="21"/>
    </row>
    <row r="8" spans="2:12" ht="37" customHeight="1">
      <c r="B8" s="23" t="s">
        <v>15</v>
      </c>
      <c r="C8" s="23" t="s">
        <v>38</v>
      </c>
      <c r="D8" s="24" t="s">
        <v>39</v>
      </c>
      <c r="E8" s="24" t="s">
        <v>40</v>
      </c>
      <c r="F8" s="24" t="s">
        <v>41</v>
      </c>
      <c r="G8" s="24" t="s">
        <v>42</v>
      </c>
      <c r="H8" s="24" t="s">
        <v>43</v>
      </c>
      <c r="I8" s="23" t="s">
        <v>34</v>
      </c>
      <c r="J8" s="23" t="s">
        <v>35</v>
      </c>
      <c r="K8" s="23" t="s">
        <v>27</v>
      </c>
      <c r="L8" s="23" t="s">
        <v>13</v>
      </c>
    </row>
    <row r="9" spans="2:12">
      <c r="B9" s="87" t="s">
        <v>44</v>
      </c>
      <c r="C9" s="88"/>
      <c r="D9" s="88"/>
      <c r="E9" s="88"/>
      <c r="F9" s="88"/>
      <c r="G9" s="88"/>
      <c r="H9" s="88"/>
      <c r="I9" s="88"/>
      <c r="J9" s="88"/>
      <c r="K9" s="88"/>
      <c r="L9" s="89"/>
    </row>
    <row r="10" spans="2:12">
      <c r="B10" s="21"/>
      <c r="C10" s="19"/>
      <c r="D10" s="21"/>
      <c r="E10" s="21"/>
      <c r="F10" s="21"/>
      <c r="G10" s="21"/>
      <c r="H10" s="28"/>
      <c r="I10" s="28"/>
      <c r="J10" s="29"/>
      <c r="K10" s="28"/>
      <c r="L10" s="17"/>
    </row>
    <row r="11" spans="2:12">
      <c r="B11" s="21"/>
      <c r="C11" s="19"/>
      <c r="D11" s="21"/>
      <c r="E11" s="21"/>
      <c r="F11" s="21"/>
      <c r="G11" s="21"/>
      <c r="H11" s="28"/>
      <c r="I11" s="28"/>
      <c r="J11" s="29"/>
      <c r="K11" s="28"/>
      <c r="L11" s="17"/>
    </row>
    <row r="12" spans="2:12">
      <c r="B12" s="21"/>
      <c r="C12" s="19"/>
      <c r="D12" s="21"/>
      <c r="E12" s="21"/>
      <c r="F12" s="21"/>
      <c r="G12" s="21"/>
      <c r="H12" s="28"/>
      <c r="I12" s="28"/>
      <c r="J12" s="29"/>
      <c r="K12" s="28"/>
      <c r="L12" s="17"/>
    </row>
    <row r="13" spans="2:12">
      <c r="B13" s="21"/>
      <c r="C13" s="19"/>
      <c r="D13" s="21"/>
      <c r="E13" s="21"/>
      <c r="F13" s="21"/>
      <c r="G13" s="21"/>
      <c r="H13" s="28"/>
      <c r="I13" s="28"/>
      <c r="J13" s="29"/>
      <c r="K13" s="28"/>
      <c r="L13" s="17"/>
    </row>
    <row r="14" spans="2:12">
      <c r="B14" s="21"/>
      <c r="C14" s="19"/>
      <c r="D14" s="21"/>
      <c r="E14" s="21"/>
      <c r="F14" s="21"/>
      <c r="G14" s="21"/>
      <c r="H14" s="28"/>
      <c r="I14" s="28"/>
      <c r="J14" s="29"/>
      <c r="K14" s="28"/>
      <c r="L14" s="17"/>
    </row>
    <row r="15" spans="2:12">
      <c r="B15" s="19"/>
      <c r="C15" s="19"/>
      <c r="D15" s="21"/>
      <c r="E15" s="21"/>
      <c r="F15" s="21"/>
      <c r="G15" s="28"/>
      <c r="H15" s="28"/>
      <c r="I15" s="28"/>
      <c r="J15" s="29"/>
      <c r="K15" s="28"/>
      <c r="L15" s="17"/>
    </row>
    <row r="16" spans="2:12">
      <c r="B16" s="87" t="s">
        <v>45</v>
      </c>
      <c r="C16" s="88"/>
      <c r="D16" s="88"/>
      <c r="E16" s="88"/>
      <c r="F16" s="88"/>
      <c r="G16" s="88"/>
      <c r="H16" s="88"/>
      <c r="I16" s="88"/>
      <c r="J16" s="88"/>
      <c r="K16" s="88"/>
      <c r="L16" s="89"/>
    </row>
    <row r="17" spans="2:12">
      <c r="B17" s="21"/>
      <c r="C17" s="19"/>
      <c r="D17" s="21"/>
      <c r="E17" s="21"/>
      <c r="F17" s="21"/>
      <c r="G17" s="21"/>
      <c r="H17" s="28"/>
      <c r="I17" s="28"/>
      <c r="J17" s="29"/>
      <c r="K17" s="28"/>
      <c r="L17" s="17"/>
    </row>
    <row r="18" spans="2:12">
      <c r="B18" s="21"/>
      <c r="C18" s="19"/>
      <c r="D18" s="21"/>
      <c r="E18" s="21"/>
      <c r="F18" s="21"/>
      <c r="G18" s="21"/>
      <c r="H18" s="28"/>
      <c r="I18" s="28"/>
      <c r="J18" s="29"/>
      <c r="K18" s="28"/>
      <c r="L18" s="17"/>
    </row>
    <row r="19" spans="2:12">
      <c r="B19" s="21"/>
      <c r="C19" s="19"/>
      <c r="D19" s="21"/>
      <c r="E19" s="21"/>
      <c r="F19" s="21"/>
      <c r="G19" s="21"/>
      <c r="H19" s="28"/>
      <c r="I19" s="28"/>
      <c r="J19" s="29"/>
      <c r="K19" s="28"/>
      <c r="L19" s="17"/>
    </row>
    <row r="20" spans="2:12">
      <c r="B20" s="21"/>
      <c r="C20" s="19"/>
      <c r="D20" s="21"/>
      <c r="E20" s="21"/>
      <c r="F20" s="21"/>
      <c r="G20" s="21"/>
      <c r="H20" s="28"/>
      <c r="I20" s="28"/>
      <c r="J20" s="29"/>
      <c r="K20" s="28"/>
      <c r="L20" s="17"/>
    </row>
    <row r="21" spans="2:12">
      <c r="B21" s="21"/>
      <c r="C21" s="19"/>
      <c r="D21" s="21"/>
      <c r="E21" s="21"/>
      <c r="F21" s="21"/>
      <c r="G21" s="21"/>
      <c r="H21" s="28"/>
      <c r="I21" s="28"/>
      <c r="J21" s="29"/>
      <c r="K21" s="28"/>
      <c r="L21" s="17"/>
    </row>
  </sheetData>
  <mergeCells count="5">
    <mergeCell ref="C1:F1"/>
    <mergeCell ref="C2:F2"/>
    <mergeCell ref="C3:F3"/>
    <mergeCell ref="B9:L9"/>
    <mergeCell ref="B16:L16"/>
  </mergeCells>
  <conditionalFormatting sqref="I1:I1048576">
    <cfRule type="containsText" dxfId="4" priority="1" operator="containsText" text="N/A">
      <formula>NOT(ISERROR(SEARCH("N/A",I1)))</formula>
    </cfRule>
    <cfRule type="containsText" dxfId="3" priority="2" operator="containsText" text="NT">
      <formula>NOT(ISERROR(SEARCH("NT",I1)))</formula>
    </cfRule>
    <cfRule type="containsText" dxfId="2" priority="3" operator="containsText" text="NT">
      <formula>NOT(ISERROR(SEARCH("NT",I1)))</formula>
    </cfRule>
    <cfRule type="containsText" dxfId="1" priority="4" operator="containsText" text="Pass">
      <formula>NOT(ISERROR(SEARCH("Pass",I1)))</formula>
    </cfRule>
    <cfRule type="containsText" dxfId="0" priority="5" operator="containsText" text="Fail">
      <formula>NOT(ISERROR(SEARCH("Fail",I1)))</formula>
    </cfRule>
  </conditionalFormatting>
  <dataValidations count="1">
    <dataValidation type="list" allowBlank="1" showInputMessage="1" showErrorMessage="1" sqref="I10:I15 I17:I21" xr:uid="{82F4B108-FF88-1741-A6EE-124DCDAD69ED}">
      <formula1>$B$4:$E$4</formula1>
    </dataValidation>
  </dataValidations>
  <pageMargins left="0.7" right="0.7" top="0.75" bottom="0.75" header="0.3" footer="0.3"/>
  <ignoredErrors>
    <ignoredError sqref="C5"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 Report</vt:lpstr>
      <vt:lpstr>System Testing</vt:lpstr>
      <vt:lpstr>Test Scenarios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2022-08-08T11:11:36Z</dcterms:created>
  <dcterms:modified xsi:type="dcterms:W3CDTF">2022-12-12T02:16:52Z</dcterms:modified>
</cp:coreProperties>
</file>