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557" activeTab="3"/>
  </bookViews>
  <sheets>
    <sheet name="541" sheetId="17" r:id="rId1"/>
    <sheet name="542" sheetId="5" r:id="rId2"/>
    <sheet name="543" sheetId="18" r:id="rId3"/>
    <sheet name="544" sheetId="20" r:id="rId4"/>
    <sheet name="545" sheetId="23" r:id="rId5"/>
    <sheet name="546" sheetId="26" r:id="rId6"/>
    <sheet name="547" sheetId="22" r:id="rId7"/>
    <sheet name="548" sheetId="21" r:id="rId8"/>
    <sheet name="549" sheetId="25" r:id="rId9"/>
  </sheets>
  <definedNames>
    <definedName name="_xlnm.Print_Titles" localSheetId="1">'542'!$13:$13</definedName>
    <definedName name="_xlnm.Print_Titles" localSheetId="3">'544'!$13:$13</definedName>
  </definedNames>
  <calcPr calcId="124519"/>
</workbook>
</file>

<file path=xl/calcChain.xml><?xml version="1.0" encoding="utf-8"?>
<calcChain xmlns="http://schemas.openxmlformats.org/spreadsheetml/2006/main">
  <c r="D152" i="18"/>
  <c r="H152"/>
  <c r="C211" i="25"/>
  <c r="D210"/>
  <c r="D209"/>
  <c r="B208"/>
  <c r="D208" s="1"/>
  <c r="D207"/>
  <c r="D206"/>
  <c r="D205"/>
  <c r="D204"/>
  <c r="D203"/>
  <c r="D202"/>
  <c r="B202"/>
  <c r="D201"/>
  <c r="D200"/>
  <c r="G199"/>
  <c r="D199"/>
  <c r="B197"/>
  <c r="B198" s="1"/>
  <c r="D198" s="1"/>
  <c r="D196"/>
  <c r="B190"/>
  <c r="B211" s="1"/>
  <c r="B202" i="21"/>
  <c r="B223" s="1"/>
  <c r="C223"/>
  <c r="G211" s="1"/>
  <c r="D222"/>
  <c r="D221"/>
  <c r="B220"/>
  <c r="D220" s="1"/>
  <c r="D219"/>
  <c r="B208"/>
  <c r="B209" s="1"/>
  <c r="D207"/>
  <c r="B201" i="22"/>
  <c r="B222" s="1"/>
  <c r="C222"/>
  <c r="G210" s="1"/>
  <c r="D221"/>
  <c r="D220"/>
  <c r="B219"/>
  <c r="D219" s="1"/>
  <c r="D218"/>
  <c r="B207"/>
  <c r="B208" s="1"/>
  <c r="D206"/>
  <c r="C211" i="26"/>
  <c r="G199" s="1"/>
  <c r="D210"/>
  <c r="D209"/>
  <c r="B208"/>
  <c r="D208" s="1"/>
  <c r="D207"/>
  <c r="D206"/>
  <c r="D205"/>
  <c r="D204"/>
  <c r="D203"/>
  <c r="B202"/>
  <c r="D202" s="1"/>
  <c r="D201"/>
  <c r="D200"/>
  <c r="D199"/>
  <c r="B197"/>
  <c r="D197" s="1"/>
  <c r="D196"/>
  <c r="B189" i="18"/>
  <c r="B211" s="1"/>
  <c r="B189" i="5"/>
  <c r="B210" s="1"/>
  <c r="G195" s="1"/>
  <c r="B190" i="26"/>
  <c r="B211" s="1"/>
  <c r="G196" s="1"/>
  <c r="D195" i="18"/>
  <c r="D210" i="17"/>
  <c r="D194" i="5"/>
  <c r="B195"/>
  <c r="D195" s="1"/>
  <c r="D206"/>
  <c r="B207"/>
  <c r="D207" s="1"/>
  <c r="D208"/>
  <c r="C210"/>
  <c r="G198" s="1"/>
  <c r="B207" i="17"/>
  <c r="B201"/>
  <c r="B196"/>
  <c r="B197" s="1"/>
  <c r="B210" i="23"/>
  <c r="B189"/>
  <c r="C210"/>
  <c r="G198" s="1"/>
  <c r="D209"/>
  <c r="D208"/>
  <c r="B207"/>
  <c r="D207" s="1"/>
  <c r="D206"/>
  <c r="D195"/>
  <c r="B196"/>
  <c r="B200" i="20"/>
  <c r="C222"/>
  <c r="G210" s="1"/>
  <c r="D221"/>
  <c r="D220"/>
  <c r="D219"/>
  <c r="B219"/>
  <c r="D218"/>
  <c r="D207"/>
  <c r="B207"/>
  <c r="B208" s="1"/>
  <c r="D206"/>
  <c r="C211" i="18"/>
  <c r="G199" s="1"/>
  <c r="D209"/>
  <c r="B208"/>
  <c r="D208" s="1"/>
  <c r="D207"/>
  <c r="B196"/>
  <c r="B197" s="1"/>
  <c r="D223" i="21" l="1"/>
  <c r="D208"/>
  <c r="D211" i="25"/>
  <c r="G196"/>
  <c r="D197"/>
  <c r="D207" i="22"/>
  <c r="B198" i="26"/>
  <c r="D198" s="1"/>
  <c r="D196" i="18"/>
  <c r="B196" i="5"/>
  <c r="B197" s="1"/>
  <c r="B198" s="1"/>
  <c r="B210" i="21"/>
  <c r="D209"/>
  <c r="G208"/>
  <c r="D222" i="22"/>
  <c r="B209"/>
  <c r="D208"/>
  <c r="G207"/>
  <c r="D211" i="26"/>
  <c r="D197" i="5"/>
  <c r="D210"/>
  <c r="D210" i="23"/>
  <c r="B197"/>
  <c r="D196"/>
  <c r="G195"/>
  <c r="B209" i="20"/>
  <c r="D208"/>
  <c r="D211" i="18"/>
  <c r="B198"/>
  <c r="D197"/>
  <c r="G196"/>
  <c r="C211" i="17"/>
  <c r="G199" s="1"/>
  <c r="D209"/>
  <c r="D208"/>
  <c r="D207"/>
  <c r="D196"/>
  <c r="D195"/>
  <c r="D196" i="5" l="1"/>
  <c r="D210" i="21"/>
  <c r="B211"/>
  <c r="D209" i="22"/>
  <c r="B210"/>
  <c r="D198" i="5"/>
  <c r="B199"/>
  <c r="D197" i="23"/>
  <c r="D209" i="20"/>
  <c r="B210"/>
  <c r="D198" i="18"/>
  <c r="B199"/>
  <c r="D197" i="17"/>
  <c r="D211" i="21" l="1"/>
  <c r="B212"/>
  <c r="D210" i="22"/>
  <c r="B211"/>
  <c r="D199" i="5"/>
  <c r="B200"/>
  <c r="D198" i="23"/>
  <c r="D210" i="20"/>
  <c r="B211"/>
  <c r="D199" i="18"/>
  <c r="B200"/>
  <c r="D198" i="17"/>
  <c r="B213" i="21" l="1"/>
  <c r="D212"/>
  <c r="B212" i="22"/>
  <c r="D211"/>
  <c r="B201" i="5"/>
  <c r="D200"/>
  <c r="D199" i="23"/>
  <c r="B212" i="20"/>
  <c r="D211"/>
  <c r="B201" i="18"/>
  <c r="D200"/>
  <c r="D199" i="17"/>
  <c r="D213" i="21" l="1"/>
  <c r="B214"/>
  <c r="D212" i="22"/>
  <c r="B213"/>
  <c r="D201" i="5"/>
  <c r="B202"/>
  <c r="D200" i="23"/>
  <c r="B201"/>
  <c r="D212" i="20"/>
  <c r="B213"/>
  <c r="D201" i="18"/>
  <c r="B202"/>
  <c r="D200" i="17"/>
  <c r="D214" i="21" l="1"/>
  <c r="B215"/>
  <c r="D213" i="22"/>
  <c r="B214"/>
  <c r="B203" i="5"/>
  <c r="D202"/>
  <c r="D201" i="23"/>
  <c r="D213" i="20"/>
  <c r="B214"/>
  <c r="D202" i="18"/>
  <c r="B203"/>
  <c r="D201" i="17"/>
  <c r="D215" i="21" l="1"/>
  <c r="B216"/>
  <c r="D214" i="22"/>
  <c r="B215"/>
  <c r="D203" i="5"/>
  <c r="B204"/>
  <c r="D202" i="23"/>
  <c r="D214" i="20"/>
  <c r="B215"/>
  <c r="D203" i="18"/>
  <c r="B204"/>
  <c r="D202" i="17"/>
  <c r="D216" i="21" l="1"/>
  <c r="B217"/>
  <c r="D215" i="22"/>
  <c r="B216"/>
  <c r="B205" i="5"/>
  <c r="D205" s="1"/>
  <c r="D204"/>
  <c r="D203" i="23"/>
  <c r="D215" i="20"/>
  <c r="B216"/>
  <c r="D204" i="18"/>
  <c r="B205"/>
  <c r="D203" i="17"/>
  <c r="D217" i="21" l="1"/>
  <c r="B218"/>
  <c r="D218" s="1"/>
  <c r="D216" i="22"/>
  <c r="B217"/>
  <c r="D217" s="1"/>
  <c r="D204" i="23"/>
  <c r="D205"/>
  <c r="D216" i="20"/>
  <c r="B217"/>
  <c r="D217" s="1"/>
  <c r="D205" i="18"/>
  <c r="B206"/>
  <c r="D206" s="1"/>
  <c r="D204" i="17"/>
  <c r="D205" l="1"/>
  <c r="D206"/>
  <c r="B191" l="1"/>
  <c r="B211" s="1"/>
  <c r="D189" i="26"/>
  <c r="G190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C190"/>
  <c r="H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190" i="25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C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189" i="2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C189"/>
  <c r="H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1" i="2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D26" i="20"/>
  <c r="D27"/>
  <c r="G200"/>
  <c r="E14" s="1"/>
  <c r="E15" s="1"/>
  <c r="C200"/>
  <c r="D200" s="1"/>
  <c r="B222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H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189" i="18"/>
  <c r="E14" s="1"/>
  <c r="C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191" i="17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C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C189" i="5"/>
  <c r="D18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D58"/>
  <c r="H60"/>
  <c r="H135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G189"/>
  <c r="E14" s="1"/>
  <c r="D188"/>
  <c r="D187"/>
  <c r="D186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7"/>
  <c r="D56"/>
  <c r="D55"/>
  <c r="D54"/>
  <c r="D53"/>
  <c r="D52"/>
  <c r="D51"/>
  <c r="D50"/>
  <c r="D49"/>
  <c r="D48"/>
  <c r="D47"/>
  <c r="D46"/>
  <c r="D222" i="20" l="1"/>
  <c r="G207"/>
  <c r="D211" i="17"/>
  <c r="G196"/>
  <c r="F14" i="5"/>
  <c r="F14" i="25"/>
  <c r="F15"/>
  <c r="F17"/>
  <c r="F19"/>
  <c r="F21"/>
  <c r="F23"/>
  <c r="F25"/>
  <c r="F27"/>
  <c r="F29"/>
  <c r="F31"/>
  <c r="F33"/>
  <c r="F35"/>
  <c r="F37"/>
  <c r="F39"/>
  <c r="F41"/>
  <c r="F43"/>
  <c r="F45"/>
  <c r="F47"/>
  <c r="F15" i="23"/>
  <c r="F17"/>
  <c r="F19"/>
  <c r="F21"/>
  <c r="F23"/>
  <c r="F25"/>
  <c r="F27"/>
  <c r="F29"/>
  <c r="F31"/>
  <c r="F33"/>
  <c r="F35"/>
  <c r="F37"/>
  <c r="F39"/>
  <c r="F41"/>
  <c r="F43"/>
  <c r="F45"/>
  <c r="F47"/>
  <c r="F14"/>
  <c r="F15" i="26"/>
  <c r="F17"/>
  <c r="F19"/>
  <c r="F21"/>
  <c r="F23"/>
  <c r="F25"/>
  <c r="F27"/>
  <c r="F29"/>
  <c r="F31"/>
  <c r="F33"/>
  <c r="F35"/>
  <c r="F37"/>
  <c r="F39"/>
  <c r="F41"/>
  <c r="F43"/>
  <c r="F45"/>
  <c r="F47"/>
  <c r="D190"/>
  <c r="F14"/>
  <c r="E48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F16"/>
  <c r="F18"/>
  <c r="F20"/>
  <c r="F22"/>
  <c r="F24"/>
  <c r="F26"/>
  <c r="F28"/>
  <c r="F30"/>
  <c r="F32"/>
  <c r="F34"/>
  <c r="F36"/>
  <c r="F38"/>
  <c r="F40"/>
  <c r="F42"/>
  <c r="F44"/>
  <c r="F46"/>
  <c r="F14" i="17"/>
  <c r="D191"/>
  <c r="F17"/>
  <c r="F19"/>
  <c r="F21"/>
  <c r="F23"/>
  <c r="F25"/>
  <c r="F27"/>
  <c r="F29"/>
  <c r="F31"/>
  <c r="F33"/>
  <c r="F35"/>
  <c r="F37"/>
  <c r="F39"/>
  <c r="F41"/>
  <c r="F43"/>
  <c r="F45"/>
  <c r="F47"/>
  <c r="D190" i="25"/>
  <c r="E48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F189" s="1"/>
  <c r="F16"/>
  <c r="F18"/>
  <c r="F20"/>
  <c r="F22"/>
  <c r="F24"/>
  <c r="F26"/>
  <c r="F28"/>
  <c r="F30"/>
  <c r="F32"/>
  <c r="F34"/>
  <c r="F36"/>
  <c r="F38"/>
  <c r="F40"/>
  <c r="F42"/>
  <c r="F44"/>
  <c r="F46"/>
  <c r="D189" i="23"/>
  <c r="E48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F188" s="1"/>
  <c r="F16"/>
  <c r="F18"/>
  <c r="F20"/>
  <c r="F22"/>
  <c r="F24"/>
  <c r="F26"/>
  <c r="F28"/>
  <c r="F30"/>
  <c r="F32"/>
  <c r="F34"/>
  <c r="F36"/>
  <c r="F38"/>
  <c r="F40"/>
  <c r="F42"/>
  <c r="F44"/>
  <c r="F46"/>
  <c r="D201" i="22"/>
  <c r="F14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F200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D202" i="21"/>
  <c r="F14"/>
  <c r="F15"/>
  <c r="F17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30"/>
  <c r="F32"/>
  <c r="F34"/>
  <c r="F36"/>
  <c r="F38"/>
  <c r="F40"/>
  <c r="F42"/>
  <c r="F44"/>
  <c r="F46"/>
  <c r="F48"/>
  <c r="F50"/>
  <c r="F52"/>
  <c r="F54"/>
  <c r="F56"/>
  <c r="F58"/>
  <c r="E16" i="20"/>
  <c r="F15"/>
  <c r="F14"/>
  <c r="D189" i="18"/>
  <c r="E15"/>
  <c r="F15" s="1"/>
  <c r="F14"/>
  <c r="E48" i="17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F190" s="1"/>
  <c r="F16"/>
  <c r="F18"/>
  <c r="F20"/>
  <c r="F22"/>
  <c r="F24"/>
  <c r="F26"/>
  <c r="F28"/>
  <c r="F30"/>
  <c r="F32"/>
  <c r="F34"/>
  <c r="F36"/>
  <c r="F38"/>
  <c r="F40"/>
  <c r="F42"/>
  <c r="F44"/>
  <c r="F46"/>
  <c r="D189" i="5"/>
  <c r="F62" i="21" l="1"/>
  <c r="E189" i="26"/>
  <c r="F189" s="1"/>
  <c r="F188"/>
  <c r="F175" i="22"/>
  <c r="F78"/>
  <c r="F94"/>
  <c r="F110"/>
  <c r="F126"/>
  <c r="F62"/>
  <c r="F183" i="26"/>
  <c r="F151"/>
  <c r="F118"/>
  <c r="F86"/>
  <c r="F54"/>
  <c r="F159"/>
  <c r="F126"/>
  <c r="F94"/>
  <c r="F62"/>
  <c r="F135"/>
  <c r="F102"/>
  <c r="F70"/>
  <c r="F175"/>
  <c r="F143"/>
  <c r="F110"/>
  <c r="F78"/>
  <c r="F169"/>
  <c r="F153"/>
  <c r="F145"/>
  <c r="F137"/>
  <c r="F120"/>
  <c r="F112"/>
  <c r="F96"/>
  <c r="F88"/>
  <c r="F80"/>
  <c r="F64"/>
  <c r="F56"/>
  <c r="F48"/>
  <c r="F180"/>
  <c r="F164"/>
  <c r="F148"/>
  <c r="F140"/>
  <c r="F131"/>
  <c r="F115"/>
  <c r="F107"/>
  <c r="F99"/>
  <c r="F91"/>
  <c r="F75"/>
  <c r="F67"/>
  <c r="F51"/>
  <c r="F187"/>
  <c r="F179"/>
  <c r="F171"/>
  <c r="F163"/>
  <c r="F155"/>
  <c r="F147"/>
  <c r="F139"/>
  <c r="F130"/>
  <c r="F122"/>
  <c r="F114"/>
  <c r="F106"/>
  <c r="F98"/>
  <c r="F90"/>
  <c r="F82"/>
  <c r="F74"/>
  <c r="F66"/>
  <c r="F58"/>
  <c r="F50"/>
  <c r="F182"/>
  <c r="F174"/>
  <c r="F166"/>
  <c r="F150"/>
  <c r="F142"/>
  <c r="F134"/>
  <c r="F125"/>
  <c r="F117"/>
  <c r="F109"/>
  <c r="F101"/>
  <c r="F93"/>
  <c r="F85"/>
  <c r="F77"/>
  <c r="F69"/>
  <c r="F61"/>
  <c r="F53"/>
  <c r="F181"/>
  <c r="F173"/>
  <c r="F165"/>
  <c r="F157"/>
  <c r="F149"/>
  <c r="F141"/>
  <c r="F132"/>
  <c r="F124"/>
  <c r="F116"/>
  <c r="F108"/>
  <c r="F100"/>
  <c r="F92"/>
  <c r="F84"/>
  <c r="F76"/>
  <c r="F68"/>
  <c r="F60"/>
  <c r="F52"/>
  <c r="E190"/>
  <c r="F184"/>
  <c r="F176"/>
  <c r="F152"/>
  <c r="F144"/>
  <c r="F136"/>
  <c r="F127"/>
  <c r="F119"/>
  <c r="F111"/>
  <c r="F103"/>
  <c r="F95"/>
  <c r="F87"/>
  <c r="F79"/>
  <c r="F71"/>
  <c r="F63"/>
  <c r="F55"/>
  <c r="F186"/>
  <c r="F178"/>
  <c r="F170"/>
  <c r="F154"/>
  <c r="F146"/>
  <c r="F138"/>
  <c r="F129"/>
  <c r="F121"/>
  <c r="F113"/>
  <c r="F105"/>
  <c r="F97"/>
  <c r="F89"/>
  <c r="F81"/>
  <c r="F73"/>
  <c r="F65"/>
  <c r="F57"/>
  <c r="F49"/>
  <c r="F185"/>
  <c r="F161"/>
  <c r="F128"/>
  <c r="F104"/>
  <c r="F72"/>
  <c r="F156"/>
  <c r="F123"/>
  <c r="F83"/>
  <c r="F59"/>
  <c r="F185" i="17"/>
  <c r="F71"/>
  <c r="F95"/>
  <c r="F136"/>
  <c r="F63"/>
  <c r="F79"/>
  <c r="F120"/>
  <c r="F143"/>
  <c r="F152"/>
  <c r="F88"/>
  <c r="F176"/>
  <c r="F111"/>
  <c r="F54"/>
  <c r="F169"/>
  <c r="F104"/>
  <c r="F55"/>
  <c r="F127"/>
  <c r="F62"/>
  <c r="F161"/>
  <c r="F128"/>
  <c r="F96"/>
  <c r="F135"/>
  <c r="F103"/>
  <c r="F70"/>
  <c r="F177"/>
  <c r="F144"/>
  <c r="F112"/>
  <c r="F80"/>
  <c r="F184"/>
  <c r="F151"/>
  <c r="F119"/>
  <c r="F87"/>
  <c r="E190" i="25"/>
  <c r="F77"/>
  <c r="F107"/>
  <c r="F149"/>
  <c r="F130"/>
  <c r="F132"/>
  <c r="F109"/>
  <c r="F173"/>
  <c r="F86"/>
  <c r="F145"/>
  <c r="F75"/>
  <c r="F90"/>
  <c r="F183"/>
  <c r="F168"/>
  <c r="F125"/>
  <c r="F91"/>
  <c r="F59"/>
  <c r="F150"/>
  <c r="F108"/>
  <c r="F66"/>
  <c r="F170"/>
  <c r="F127"/>
  <c r="F93"/>
  <c r="F61"/>
  <c r="F155"/>
  <c r="F110"/>
  <c r="F68"/>
  <c r="F178"/>
  <c r="F135"/>
  <c r="F115"/>
  <c r="F99"/>
  <c r="F83"/>
  <c r="F67"/>
  <c r="F51"/>
  <c r="F163"/>
  <c r="F140"/>
  <c r="F118"/>
  <c r="F98"/>
  <c r="F76"/>
  <c r="F54"/>
  <c r="F182"/>
  <c r="F137"/>
  <c r="F117"/>
  <c r="F101"/>
  <c r="F85"/>
  <c r="F69"/>
  <c r="F53"/>
  <c r="F142"/>
  <c r="F122"/>
  <c r="F100"/>
  <c r="F78"/>
  <c r="F58"/>
  <c r="F184"/>
  <c r="F174"/>
  <c r="F151"/>
  <c r="F141"/>
  <c r="F129"/>
  <c r="F119"/>
  <c r="F111"/>
  <c r="F103"/>
  <c r="F87"/>
  <c r="F79"/>
  <c r="F71"/>
  <c r="F63"/>
  <c r="F55"/>
  <c r="F179"/>
  <c r="F157"/>
  <c r="F146"/>
  <c r="F134"/>
  <c r="F124"/>
  <c r="F114"/>
  <c r="F102"/>
  <c r="F82"/>
  <c r="F70"/>
  <c r="F60"/>
  <c r="F50"/>
  <c r="F186"/>
  <c r="F176"/>
  <c r="F166"/>
  <c r="F153"/>
  <c r="F143"/>
  <c r="F133"/>
  <c r="F121"/>
  <c r="F113"/>
  <c r="F105"/>
  <c r="F97"/>
  <c r="F89"/>
  <c r="F81"/>
  <c r="F73"/>
  <c r="F65"/>
  <c r="F57"/>
  <c r="F49"/>
  <c r="F181"/>
  <c r="F171"/>
  <c r="F148"/>
  <c r="F138"/>
  <c r="F126"/>
  <c r="F116"/>
  <c r="F106"/>
  <c r="F94"/>
  <c r="F84"/>
  <c r="F74"/>
  <c r="F62"/>
  <c r="F52"/>
  <c r="F187"/>
  <c r="F175"/>
  <c r="F95"/>
  <c r="F92"/>
  <c r="F188"/>
  <c r="F180"/>
  <c r="F172"/>
  <c r="F164"/>
  <c r="F156"/>
  <c r="F147"/>
  <c r="F139"/>
  <c r="F131"/>
  <c r="F123"/>
  <c r="F185"/>
  <c r="F177"/>
  <c r="F169"/>
  <c r="F152"/>
  <c r="F144"/>
  <c r="F136"/>
  <c r="F128"/>
  <c r="F120"/>
  <c r="F112"/>
  <c r="F104"/>
  <c r="F96"/>
  <c r="F88"/>
  <c r="F80"/>
  <c r="F72"/>
  <c r="F64"/>
  <c r="F56"/>
  <c r="F48"/>
  <c r="F167" i="23"/>
  <c r="F71"/>
  <c r="F54"/>
  <c r="F79"/>
  <c r="F78"/>
  <c r="F103"/>
  <c r="F110"/>
  <c r="F135"/>
  <c r="F142"/>
  <c r="F111"/>
  <c r="F87"/>
  <c r="F159"/>
  <c r="F127"/>
  <c r="F95"/>
  <c r="F63"/>
  <c r="F134"/>
  <c r="F102"/>
  <c r="F70"/>
  <c r="F175"/>
  <c r="F143"/>
  <c r="F150"/>
  <c r="F118"/>
  <c r="F86"/>
  <c r="F183"/>
  <c r="F151"/>
  <c r="F119"/>
  <c r="F55"/>
  <c r="F126"/>
  <c r="F94"/>
  <c r="F62"/>
  <c r="F128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181"/>
  <c r="F173"/>
  <c r="F149"/>
  <c r="F141"/>
  <c r="F133"/>
  <c r="F125"/>
  <c r="F117"/>
  <c r="F109"/>
  <c r="F101"/>
  <c r="F93"/>
  <c r="F85"/>
  <c r="F77"/>
  <c r="F69"/>
  <c r="F61"/>
  <c r="F53"/>
  <c r="F180"/>
  <c r="F172"/>
  <c r="F164"/>
  <c r="F156"/>
  <c r="F148"/>
  <c r="F140"/>
  <c r="F132"/>
  <c r="F124"/>
  <c r="F116"/>
  <c r="F108"/>
  <c r="F100"/>
  <c r="F92"/>
  <c r="F84"/>
  <c r="F76"/>
  <c r="F68"/>
  <c r="F60"/>
  <c r="F52"/>
  <c r="E189"/>
  <c r="F182"/>
  <c r="F174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184"/>
  <c r="F176"/>
  <c r="F168"/>
  <c r="F160"/>
  <c r="F152"/>
  <c r="F144"/>
  <c r="F136"/>
  <c r="F120"/>
  <c r="F112"/>
  <c r="F104"/>
  <c r="F96"/>
  <c r="F88"/>
  <c r="F80"/>
  <c r="F72"/>
  <c r="F64"/>
  <c r="F56"/>
  <c r="F48"/>
  <c r="F191" i="22"/>
  <c r="F159"/>
  <c r="F143"/>
  <c r="F197"/>
  <c r="F165"/>
  <c r="F149"/>
  <c r="F133"/>
  <c r="F116"/>
  <c r="F100"/>
  <c r="F84"/>
  <c r="F68"/>
  <c r="F186"/>
  <c r="F121"/>
  <c r="F89"/>
  <c r="F199"/>
  <c r="F167"/>
  <c r="F151"/>
  <c r="F135"/>
  <c r="F118"/>
  <c r="F102"/>
  <c r="F86"/>
  <c r="F70"/>
  <c r="F194"/>
  <c r="F162"/>
  <c r="F129"/>
  <c r="F97"/>
  <c r="F65"/>
  <c r="F189"/>
  <c r="F173"/>
  <c r="F157"/>
  <c r="F141"/>
  <c r="F124"/>
  <c r="F108"/>
  <c r="F92"/>
  <c r="F76"/>
  <c r="F60"/>
  <c r="E201"/>
  <c r="F170"/>
  <c r="F138"/>
  <c r="F105"/>
  <c r="F73"/>
  <c r="F178"/>
  <c r="F146"/>
  <c r="F113"/>
  <c r="F81"/>
  <c r="F154"/>
  <c r="F196"/>
  <c r="F188"/>
  <c r="F172"/>
  <c r="F164"/>
  <c r="F156"/>
  <c r="F148"/>
  <c r="F140"/>
  <c r="F132"/>
  <c r="F123"/>
  <c r="F115"/>
  <c r="F107"/>
  <c r="F99"/>
  <c r="F91"/>
  <c r="F83"/>
  <c r="F75"/>
  <c r="F67"/>
  <c r="F59"/>
  <c r="F193"/>
  <c r="F185"/>
  <c r="F177"/>
  <c r="F161"/>
  <c r="F153"/>
  <c r="F145"/>
  <c r="F137"/>
  <c r="F128"/>
  <c r="F120"/>
  <c r="F112"/>
  <c r="F104"/>
  <c r="F96"/>
  <c r="F88"/>
  <c r="F80"/>
  <c r="F72"/>
  <c r="F64"/>
  <c r="F198"/>
  <c r="F190"/>
  <c r="F174"/>
  <c r="F166"/>
  <c r="F158"/>
  <c r="F150"/>
  <c r="F142"/>
  <c r="F134"/>
  <c r="F125"/>
  <c r="F117"/>
  <c r="F109"/>
  <c r="F101"/>
  <c r="F93"/>
  <c r="F85"/>
  <c r="F77"/>
  <c r="F69"/>
  <c r="F61"/>
  <c r="F195"/>
  <c r="F163"/>
  <c r="F155"/>
  <c r="F147"/>
  <c r="F139"/>
  <c r="F131"/>
  <c r="F122"/>
  <c r="F114"/>
  <c r="F106"/>
  <c r="F98"/>
  <c r="F90"/>
  <c r="F82"/>
  <c r="F74"/>
  <c r="F66"/>
  <c r="F192"/>
  <c r="F168"/>
  <c r="F160"/>
  <c r="F152"/>
  <c r="F144"/>
  <c r="F136"/>
  <c r="F127"/>
  <c r="F119"/>
  <c r="F111"/>
  <c r="F103"/>
  <c r="F95"/>
  <c r="F87"/>
  <c r="F79"/>
  <c r="F71"/>
  <c r="F63"/>
  <c r="F146" i="21"/>
  <c r="F114"/>
  <c r="F198"/>
  <c r="F182"/>
  <c r="F166"/>
  <c r="F149"/>
  <c r="F133"/>
  <c r="F117"/>
  <c r="F101"/>
  <c r="F85"/>
  <c r="F68"/>
  <c r="F187"/>
  <c r="F154"/>
  <c r="F122"/>
  <c r="F90"/>
  <c r="F200"/>
  <c r="F184"/>
  <c r="F168"/>
  <c r="F151"/>
  <c r="F135"/>
  <c r="F119"/>
  <c r="F103"/>
  <c r="F87"/>
  <c r="F70"/>
  <c r="F195"/>
  <c r="F163"/>
  <c r="F130"/>
  <c r="F98"/>
  <c r="F65"/>
  <c r="F190"/>
  <c r="F174"/>
  <c r="F158"/>
  <c r="F141"/>
  <c r="F125"/>
  <c r="F109"/>
  <c r="F93"/>
  <c r="F77"/>
  <c r="F60"/>
  <c r="E202"/>
  <c r="F138"/>
  <c r="F106"/>
  <c r="F73"/>
  <c r="F192"/>
  <c r="F176"/>
  <c r="F160"/>
  <c r="F143"/>
  <c r="F127"/>
  <c r="F111"/>
  <c r="F95"/>
  <c r="F79"/>
  <c r="F179"/>
  <c r="F82"/>
  <c r="F197"/>
  <c r="F189"/>
  <c r="F181"/>
  <c r="F165"/>
  <c r="F157"/>
  <c r="F148"/>
  <c r="F140"/>
  <c r="F132"/>
  <c r="F124"/>
  <c r="F116"/>
  <c r="F108"/>
  <c r="F100"/>
  <c r="F92"/>
  <c r="F84"/>
  <c r="F76"/>
  <c r="F67"/>
  <c r="F59"/>
  <c r="F194"/>
  <c r="F186"/>
  <c r="F162"/>
  <c r="F153"/>
  <c r="F145"/>
  <c r="F137"/>
  <c r="F129"/>
  <c r="F121"/>
  <c r="F113"/>
  <c r="F105"/>
  <c r="F97"/>
  <c r="F89"/>
  <c r="F81"/>
  <c r="F72"/>
  <c r="F64"/>
  <c r="F199"/>
  <c r="F191"/>
  <c r="F183"/>
  <c r="F175"/>
  <c r="F167"/>
  <c r="F159"/>
  <c r="F150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7"/>
  <c r="F139"/>
  <c r="F131"/>
  <c r="F123"/>
  <c r="F115"/>
  <c r="F107"/>
  <c r="F99"/>
  <c r="F91"/>
  <c r="F83"/>
  <c r="F75"/>
  <c r="F66"/>
  <c r="F193"/>
  <c r="F185"/>
  <c r="F177"/>
  <c r="F169"/>
  <c r="F161"/>
  <c r="F152"/>
  <c r="F144"/>
  <c r="F136"/>
  <c r="F128"/>
  <c r="F120"/>
  <c r="F112"/>
  <c r="F104"/>
  <c r="F96"/>
  <c r="F88"/>
  <c r="F80"/>
  <c r="F71"/>
  <c r="F63"/>
  <c r="E17" i="20"/>
  <c r="F16"/>
  <c r="E16" i="18"/>
  <c r="F16" s="1"/>
  <c r="F187" i="17"/>
  <c r="F179"/>
  <c r="F171"/>
  <c r="F163"/>
  <c r="F154"/>
  <c r="F146"/>
  <c r="F138"/>
  <c r="F130"/>
  <c r="F122"/>
  <c r="F114"/>
  <c r="F106"/>
  <c r="F98"/>
  <c r="F90"/>
  <c r="F82"/>
  <c r="F73"/>
  <c r="F65"/>
  <c r="F57"/>
  <c r="F49"/>
  <c r="F186"/>
  <c r="F178"/>
  <c r="F170"/>
  <c r="F153"/>
  <c r="F145"/>
  <c r="F137"/>
  <c r="F129"/>
  <c r="F121"/>
  <c r="F113"/>
  <c r="F105"/>
  <c r="F97"/>
  <c r="F89"/>
  <c r="F81"/>
  <c r="F72"/>
  <c r="F64"/>
  <c r="F56"/>
  <c r="F48"/>
  <c r="F189"/>
  <c r="F181"/>
  <c r="F173"/>
  <c r="F165"/>
  <c r="F156"/>
  <c r="F148"/>
  <c r="F140"/>
  <c r="F132"/>
  <c r="F124"/>
  <c r="F116"/>
  <c r="F108"/>
  <c r="F100"/>
  <c r="F92"/>
  <c r="F84"/>
  <c r="F76"/>
  <c r="F67"/>
  <c r="F59"/>
  <c r="F51"/>
  <c r="F188"/>
  <c r="F180"/>
  <c r="F172"/>
  <c r="F164"/>
  <c r="F155"/>
  <c r="F147"/>
  <c r="F139"/>
  <c r="F131"/>
  <c r="F123"/>
  <c r="F115"/>
  <c r="F107"/>
  <c r="F99"/>
  <c r="F91"/>
  <c r="F83"/>
  <c r="F75"/>
  <c r="F66"/>
  <c r="F58"/>
  <c r="F50"/>
  <c r="F183"/>
  <c r="F175"/>
  <c r="F167"/>
  <c r="F150"/>
  <c r="F142"/>
  <c r="F134"/>
  <c r="F126"/>
  <c r="F118"/>
  <c r="F110"/>
  <c r="F102"/>
  <c r="F94"/>
  <c r="F86"/>
  <c r="F78"/>
  <c r="F69"/>
  <c r="F61"/>
  <c r="F53"/>
  <c r="F182"/>
  <c r="F174"/>
  <c r="F157"/>
  <c r="F149"/>
  <c r="F141"/>
  <c r="F133"/>
  <c r="F125"/>
  <c r="F117"/>
  <c r="F109"/>
  <c r="F101"/>
  <c r="F93"/>
  <c r="F85"/>
  <c r="F77"/>
  <c r="F68"/>
  <c r="F60"/>
  <c r="F52"/>
  <c r="E191"/>
  <c r="F190" i="26" l="1"/>
  <c r="F190" i="25"/>
  <c r="F189" i="23"/>
  <c r="F201" i="22"/>
  <c r="F202" i="21"/>
  <c r="E18" i="20"/>
  <c r="F17"/>
  <c r="E17" i="18"/>
  <c r="F191" i="17"/>
  <c r="H189" i="23" l="1"/>
  <c r="G196"/>
  <c r="G197" s="1"/>
  <c r="G199" s="1"/>
  <c r="H201" i="22"/>
  <c r="G208"/>
  <c r="G209" s="1"/>
  <c r="G211" s="1"/>
  <c r="H190" i="26"/>
  <c r="G197"/>
  <c r="G198" s="1"/>
  <c r="G200" s="1"/>
  <c r="H190" i="25"/>
  <c r="G197"/>
  <c r="G198" s="1"/>
  <c r="G200" s="1"/>
  <c r="H202" i="21"/>
  <c r="G209"/>
  <c r="G210" s="1"/>
  <c r="G212" s="1"/>
  <c r="H191" i="17"/>
  <c r="G197"/>
  <c r="G198" s="1"/>
  <c r="G200" s="1"/>
  <c r="E19" i="20"/>
  <c r="F18"/>
  <c r="E18" i="18"/>
  <c r="F18" s="1"/>
  <c r="E20" i="20" l="1"/>
  <c r="F19"/>
  <c r="E19" i="18"/>
  <c r="F19" s="1"/>
  <c r="E21" i="20" l="1"/>
  <c r="F20"/>
  <c r="E20" i="18"/>
  <c r="F20" s="1"/>
  <c r="E22" i="20" l="1"/>
  <c r="F21"/>
  <c r="E21" i="18"/>
  <c r="F21" s="1"/>
  <c r="E23" i="20" l="1"/>
  <c r="F22"/>
  <c r="E22" i="18"/>
  <c r="F22" s="1"/>
  <c r="E24" i="20" l="1"/>
  <c r="F23"/>
  <c r="E23" i="18"/>
  <c r="F23" s="1"/>
  <c r="E25" i="20" l="1"/>
  <c r="F24"/>
  <c r="E24" i="18"/>
  <c r="F24" s="1"/>
  <c r="E26" i="20" l="1"/>
  <c r="F25"/>
  <c r="E25" i="18"/>
  <c r="F25" s="1"/>
  <c r="E27" i="20" l="1"/>
  <c r="F26"/>
  <c r="E26" i="18"/>
  <c r="F26" s="1"/>
  <c r="E28" i="20" l="1"/>
  <c r="E27" i="18"/>
  <c r="F27" s="1"/>
  <c r="E15" i="5"/>
  <c r="E29" i="20" l="1"/>
  <c r="F28"/>
  <c r="E28" i="18"/>
  <c r="F28" s="1"/>
  <c r="E16" i="5"/>
  <c r="F15"/>
  <c r="E30" i="20" l="1"/>
  <c r="F29"/>
  <c r="E29" i="18"/>
  <c r="F29" s="1"/>
  <c r="E17" i="5"/>
  <c r="F16"/>
  <c r="E31" i="20" l="1"/>
  <c r="F30"/>
  <c r="E30" i="18"/>
  <c r="F30" s="1"/>
  <c r="E18" i="5"/>
  <c r="F17"/>
  <c r="E32" i="20" l="1"/>
  <c r="F31"/>
  <c r="E31" i="18"/>
  <c r="F31" s="1"/>
  <c r="E19" i="5"/>
  <c r="F18"/>
  <c r="E33" i="20" l="1"/>
  <c r="F32"/>
  <c r="E32" i="18"/>
  <c r="F32" s="1"/>
  <c r="E20" i="5"/>
  <c r="F19"/>
  <c r="E34" i="20" l="1"/>
  <c r="F33"/>
  <c r="E33" i="18"/>
  <c r="F33" s="1"/>
  <c r="E21" i="5"/>
  <c r="F20"/>
  <c r="E35" i="20" l="1"/>
  <c r="F34"/>
  <c r="E34" i="18"/>
  <c r="F34" s="1"/>
  <c r="E22" i="5"/>
  <c r="F21"/>
  <c r="E36" i="20" l="1"/>
  <c r="F35"/>
  <c r="E35" i="18"/>
  <c r="F35" s="1"/>
  <c r="E23" i="5"/>
  <c r="F22"/>
  <c r="E37" i="20" l="1"/>
  <c r="F36"/>
  <c r="E36" i="18"/>
  <c r="F36" s="1"/>
  <c r="E24" i="5"/>
  <c r="F23"/>
  <c r="E38" i="20" l="1"/>
  <c r="F37"/>
  <c r="E37" i="18"/>
  <c r="F37" s="1"/>
  <c r="E25" i="5"/>
  <c r="F24"/>
  <c r="E39" i="20" l="1"/>
  <c r="F38"/>
  <c r="E38" i="18"/>
  <c r="F38" s="1"/>
  <c r="E26" i="5"/>
  <c r="F25"/>
  <c r="E40" i="20" l="1"/>
  <c r="F39"/>
  <c r="E39" i="18"/>
  <c r="F39" s="1"/>
  <c r="E27" i="5"/>
  <c r="F26"/>
  <c r="E41" i="20" l="1"/>
  <c r="F40"/>
  <c r="E40" i="18"/>
  <c r="F40" s="1"/>
  <c r="E28" i="5"/>
  <c r="F27"/>
  <c r="E42" i="20" l="1"/>
  <c r="F41"/>
  <c r="E41" i="18"/>
  <c r="F41" s="1"/>
  <c r="E29" i="5"/>
  <c r="F28"/>
  <c r="E43" i="20" l="1"/>
  <c r="F42"/>
  <c r="E42" i="18"/>
  <c r="F42" s="1"/>
  <c r="E30" i="5"/>
  <c r="F29"/>
  <c r="E44" i="20" l="1"/>
  <c r="F43"/>
  <c r="E43" i="18"/>
  <c r="F43" s="1"/>
  <c r="E31" i="5"/>
  <c r="F30"/>
  <c r="E45" i="20" l="1"/>
  <c r="F44"/>
  <c r="E44" i="18"/>
  <c r="F44" s="1"/>
  <c r="E32" i="5"/>
  <c r="F31"/>
  <c r="E46" i="20" l="1"/>
  <c r="F45"/>
  <c r="E45" i="18"/>
  <c r="F45" s="1"/>
  <c r="E33" i="5"/>
  <c r="F32"/>
  <c r="E47" i="20" l="1"/>
  <c r="F46"/>
  <c r="E46" i="18"/>
  <c r="F46" s="1"/>
  <c r="E34" i="5"/>
  <c r="F33"/>
  <c r="E48" i="20" l="1"/>
  <c r="F47"/>
  <c r="E47" i="18"/>
  <c r="F47" s="1"/>
  <c r="E35" i="5"/>
  <c r="F34"/>
  <c r="E49" i="20" l="1"/>
  <c r="F48"/>
  <c r="E48" i="18"/>
  <c r="F48" s="1"/>
  <c r="E36" i="5"/>
  <c r="F35"/>
  <c r="E50" i="20" l="1"/>
  <c r="F49"/>
  <c r="E49" i="18"/>
  <c r="F49" s="1"/>
  <c r="E37" i="5"/>
  <c r="F36"/>
  <c r="E51" i="20" l="1"/>
  <c r="F50"/>
  <c r="E50" i="18"/>
  <c r="F50" s="1"/>
  <c r="E38" i="5"/>
  <c r="F37"/>
  <c r="E52" i="20" l="1"/>
  <c r="F51"/>
  <c r="E51" i="18"/>
  <c r="F51" s="1"/>
  <c r="E39" i="5"/>
  <c r="F38"/>
  <c r="E53" i="20" l="1"/>
  <c r="F52"/>
  <c r="E52" i="18"/>
  <c r="F52" s="1"/>
  <c r="E40" i="5"/>
  <c r="F39"/>
  <c r="E54" i="20" l="1"/>
  <c r="F53"/>
  <c r="E53" i="18"/>
  <c r="F53" s="1"/>
  <c r="E41" i="5"/>
  <c r="F40"/>
  <c r="E55" i="20" l="1"/>
  <c r="F54"/>
  <c r="E54" i="18"/>
  <c r="F54" s="1"/>
  <c r="E42" i="5"/>
  <c r="F41"/>
  <c r="E56" i="20" l="1"/>
  <c r="F55"/>
  <c r="E55" i="18"/>
  <c r="F55" s="1"/>
  <c r="E43" i="5"/>
  <c r="F42"/>
  <c r="E57" i="20" l="1"/>
  <c r="F56"/>
  <c r="E56" i="18"/>
  <c r="F56" s="1"/>
  <c r="E44" i="5"/>
  <c r="F43"/>
  <c r="E58" i="20" l="1"/>
  <c r="F57"/>
  <c r="E57" i="18"/>
  <c r="F57" s="1"/>
  <c r="E45" i="5"/>
  <c r="F44"/>
  <c r="E59" i="20" l="1"/>
  <c r="F58"/>
  <c r="E58" i="18"/>
  <c r="F58" s="1"/>
  <c r="E46" i="5"/>
  <c r="F45"/>
  <c r="E60" i="20" l="1"/>
  <c r="F59"/>
  <c r="E59" i="18"/>
  <c r="F59" s="1"/>
  <c r="E47" i="5"/>
  <c r="F46"/>
  <c r="E61" i="20" l="1"/>
  <c r="F60"/>
  <c r="E60" i="18"/>
  <c r="F60" s="1"/>
  <c r="E48" i="5"/>
  <c r="F47"/>
  <c r="E62" i="20" l="1"/>
  <c r="F61"/>
  <c r="E61" i="18"/>
  <c r="F61" s="1"/>
  <c r="E49" i="5"/>
  <c r="F48"/>
  <c r="E63" i="20" l="1"/>
  <c r="F62"/>
  <c r="E62" i="18"/>
  <c r="F62" s="1"/>
  <c r="E50" i="5"/>
  <c r="F49"/>
  <c r="E64" i="20" l="1"/>
  <c r="F63"/>
  <c r="E63" i="18"/>
  <c r="F63" s="1"/>
  <c r="E51" i="5"/>
  <c r="F50"/>
  <c r="E65" i="20" l="1"/>
  <c r="F64"/>
  <c r="E64" i="18"/>
  <c r="F64" s="1"/>
  <c r="E52" i="5"/>
  <c r="F51"/>
  <c r="E66" i="20" l="1"/>
  <c r="F65"/>
  <c r="E65" i="18"/>
  <c r="F65" s="1"/>
  <c r="E53" i="5"/>
  <c r="F52"/>
  <c r="E67" i="20" l="1"/>
  <c r="F66"/>
  <c r="E66" i="18"/>
  <c r="F66" s="1"/>
  <c r="E54" i="5"/>
  <c r="F53"/>
  <c r="E68" i="20" l="1"/>
  <c r="F67"/>
  <c r="E67" i="18"/>
  <c r="F67" s="1"/>
  <c r="E55" i="5"/>
  <c r="F54"/>
  <c r="E69" i="20" l="1"/>
  <c r="F68"/>
  <c r="E68" i="18"/>
  <c r="F68" s="1"/>
  <c r="E56" i="5"/>
  <c r="F55"/>
  <c r="E70" i="20" l="1"/>
  <c r="F69"/>
  <c r="E69" i="18"/>
  <c r="F69" s="1"/>
  <c r="E57" i="5"/>
  <c r="F56"/>
  <c r="E71" i="20" l="1"/>
  <c r="F70"/>
  <c r="E70" i="18"/>
  <c r="F70" s="1"/>
  <c r="F57" i="5"/>
  <c r="E58"/>
  <c r="E72" i="20" l="1"/>
  <c r="F71"/>
  <c r="E71" i="18"/>
  <c r="F71" s="1"/>
  <c r="F58" i="5"/>
  <c r="E59"/>
  <c r="E73" i="20" l="1"/>
  <c r="F72"/>
  <c r="E72" i="18"/>
  <c r="F72" s="1"/>
  <c r="F59" i="5"/>
  <c r="E60"/>
  <c r="E74" i="20" l="1"/>
  <c r="F73"/>
  <c r="E73" i="18"/>
  <c r="F73" s="1"/>
  <c r="F60" i="5"/>
  <c r="E61"/>
  <c r="E75" i="20" l="1"/>
  <c r="F74"/>
  <c r="E74" i="18"/>
  <c r="F74" s="1"/>
  <c r="F61" i="5"/>
  <c r="E62"/>
  <c r="E76" i="20" l="1"/>
  <c r="F75"/>
  <c r="E75" i="18"/>
  <c r="F75" s="1"/>
  <c r="F62" i="5"/>
  <c r="E63"/>
  <c r="E77" i="20" l="1"/>
  <c r="F76"/>
  <c r="E76" i="18"/>
  <c r="F76" s="1"/>
  <c r="F63" i="5"/>
  <c r="E64"/>
  <c r="E78" i="20" l="1"/>
  <c r="F77"/>
  <c r="E77" i="18"/>
  <c r="F77" s="1"/>
  <c r="F64" i="5"/>
  <c r="E65"/>
  <c r="E79" i="20" l="1"/>
  <c r="F78"/>
  <c r="E78" i="18"/>
  <c r="F78" s="1"/>
  <c r="F65" i="5"/>
  <c r="E66"/>
  <c r="E80" i="20" l="1"/>
  <c r="F79"/>
  <c r="E79" i="18"/>
  <c r="F79" s="1"/>
  <c r="F66" i="5"/>
  <c r="E67"/>
  <c r="E81" i="20" l="1"/>
  <c r="F80"/>
  <c r="E80" i="18"/>
  <c r="F80" s="1"/>
  <c r="F67" i="5"/>
  <c r="E68"/>
  <c r="E82" i="20" l="1"/>
  <c r="F81"/>
  <c r="E81" i="18"/>
  <c r="F81" s="1"/>
  <c r="F68" i="5"/>
  <c r="E69"/>
  <c r="E83" i="20" l="1"/>
  <c r="F82"/>
  <c r="E82" i="18"/>
  <c r="F82" s="1"/>
  <c r="F69" i="5"/>
  <c r="E70"/>
  <c r="E84" i="20" l="1"/>
  <c r="F83"/>
  <c r="E83" i="18"/>
  <c r="F83" s="1"/>
  <c r="F70" i="5"/>
  <c r="E71"/>
  <c r="E85" i="20" l="1"/>
  <c r="F84"/>
  <c r="E84" i="18"/>
  <c r="F84" s="1"/>
  <c r="F71" i="5"/>
  <c r="E72"/>
  <c r="E86" i="20" l="1"/>
  <c r="F85"/>
  <c r="E85" i="18"/>
  <c r="F85" s="1"/>
  <c r="F72" i="5"/>
  <c r="E73"/>
  <c r="E87" i="20" l="1"/>
  <c r="F86"/>
  <c r="E86" i="18"/>
  <c r="F86" s="1"/>
  <c r="F73" i="5"/>
  <c r="E74"/>
  <c r="E88" i="20" l="1"/>
  <c r="F87"/>
  <c r="E87" i="18"/>
  <c r="F87" s="1"/>
  <c r="E75" i="5"/>
  <c r="F74"/>
  <c r="E89" i="20" l="1"/>
  <c r="F88"/>
  <c r="E88" i="18"/>
  <c r="F88" s="1"/>
  <c r="F75" i="5"/>
  <c r="E76"/>
  <c r="E90" i="20" l="1"/>
  <c r="F89"/>
  <c r="E89" i="18"/>
  <c r="F89" s="1"/>
  <c r="F76" i="5"/>
  <c r="E77"/>
  <c r="E91" i="20" l="1"/>
  <c r="F90"/>
  <c r="E90" i="18"/>
  <c r="F90" s="1"/>
  <c r="F77" i="5"/>
  <c r="E78"/>
  <c r="E92" i="20" l="1"/>
  <c r="F91"/>
  <c r="E91" i="18"/>
  <c r="F91" s="1"/>
  <c r="F78" i="5"/>
  <c r="E79"/>
  <c r="E93" i="20" l="1"/>
  <c r="F92"/>
  <c r="E92" i="18"/>
  <c r="F92" s="1"/>
  <c r="F79" i="5"/>
  <c r="E80"/>
  <c r="E94" i="20" l="1"/>
  <c r="F93"/>
  <c r="E93" i="18"/>
  <c r="F93" s="1"/>
  <c r="F80" i="5"/>
  <c r="E81"/>
  <c r="E95" i="20" l="1"/>
  <c r="F94"/>
  <c r="E94" i="18"/>
  <c r="F94" s="1"/>
  <c r="F81" i="5"/>
  <c r="E82"/>
  <c r="E96" i="20" l="1"/>
  <c r="F95"/>
  <c r="E95" i="18"/>
  <c r="F95" s="1"/>
  <c r="F82" i="5"/>
  <c r="E83"/>
  <c r="E97" i="20" l="1"/>
  <c r="F96"/>
  <c r="E96" i="18"/>
  <c r="F96" s="1"/>
  <c r="E84" i="5"/>
  <c r="F83"/>
  <c r="E98" i="20" l="1"/>
  <c r="F97"/>
  <c r="E97" i="18"/>
  <c r="F97" s="1"/>
  <c r="E85" i="5"/>
  <c r="F84"/>
  <c r="E99" i="20" l="1"/>
  <c r="F98"/>
  <c r="E98" i="18"/>
  <c r="F98" s="1"/>
  <c r="E86" i="5"/>
  <c r="F85"/>
  <c r="E100" i="20" l="1"/>
  <c r="F99"/>
  <c r="E99" i="18"/>
  <c r="F99" s="1"/>
  <c r="E87" i="5"/>
  <c r="F86"/>
  <c r="E101" i="20" l="1"/>
  <c r="F100"/>
  <c r="E100" i="18"/>
  <c r="F100" s="1"/>
  <c r="E88" i="5"/>
  <c r="F87"/>
  <c r="E102" i="20" l="1"/>
  <c r="F101"/>
  <c r="E101" i="18"/>
  <c r="F101" s="1"/>
  <c r="E89" i="5"/>
  <c r="F88"/>
  <c r="E103" i="20" l="1"/>
  <c r="F102"/>
  <c r="E102" i="18"/>
  <c r="F102" s="1"/>
  <c r="E90" i="5"/>
  <c r="F89"/>
  <c r="E104" i="20" l="1"/>
  <c r="F103"/>
  <c r="E103" i="18"/>
  <c r="F103" s="1"/>
  <c r="E91" i="5"/>
  <c r="F90"/>
  <c r="E105" i="20" l="1"/>
  <c r="F104"/>
  <c r="E104" i="18"/>
  <c r="F104" s="1"/>
  <c r="E92" i="5"/>
  <c r="F91"/>
  <c r="E106" i="20" l="1"/>
  <c r="F105"/>
  <c r="E105" i="18"/>
  <c r="F105" s="1"/>
  <c r="E93" i="5"/>
  <c r="F92"/>
  <c r="E107" i="20" l="1"/>
  <c r="F106"/>
  <c r="E106" i="18"/>
  <c r="F106" s="1"/>
  <c r="E94" i="5"/>
  <c r="F93"/>
  <c r="E108" i="20" l="1"/>
  <c r="F107"/>
  <c r="E107" i="18"/>
  <c r="F107" s="1"/>
  <c r="E95" i="5"/>
  <c r="F94"/>
  <c r="E109" i="20" l="1"/>
  <c r="F108"/>
  <c r="E108" i="18"/>
  <c r="F108" s="1"/>
  <c r="E96" i="5"/>
  <c r="F95"/>
  <c r="E110" i="20" l="1"/>
  <c r="F109"/>
  <c r="E109" i="18"/>
  <c r="E110" s="1"/>
  <c r="E97" i="5"/>
  <c r="F96"/>
  <c r="E111" i="20" l="1"/>
  <c r="F110"/>
  <c r="F109" i="18"/>
  <c r="E111"/>
  <c r="F110"/>
  <c r="E98" i="5"/>
  <c r="F97"/>
  <c r="E112" i="20" l="1"/>
  <c r="F111"/>
  <c r="E112" i="18"/>
  <c r="F111"/>
  <c r="E99" i="5"/>
  <c r="F98"/>
  <c r="E113" i="20" l="1"/>
  <c r="F112"/>
  <c r="E113" i="18"/>
  <c r="F112"/>
  <c r="E100" i="5"/>
  <c r="F99"/>
  <c r="E114" i="20" l="1"/>
  <c r="F113"/>
  <c r="E114" i="18"/>
  <c r="F113"/>
  <c r="E101" i="5"/>
  <c r="F100"/>
  <c r="E115" i="20" l="1"/>
  <c r="F114"/>
  <c r="E115" i="18"/>
  <c r="F114"/>
  <c r="E102" i="5"/>
  <c r="F101"/>
  <c r="E116" i="20" l="1"/>
  <c r="F115"/>
  <c r="E116" i="18"/>
  <c r="F115"/>
  <c r="E103" i="5"/>
  <c r="F102"/>
  <c r="E117" i="20" l="1"/>
  <c r="F116"/>
  <c r="E117" i="18"/>
  <c r="F116"/>
  <c r="E104" i="5"/>
  <c r="F103"/>
  <c r="E118" i="20" l="1"/>
  <c r="F117"/>
  <c r="E118" i="18"/>
  <c r="F117"/>
  <c r="E105" i="5"/>
  <c r="F104"/>
  <c r="E119" i="20" l="1"/>
  <c r="F118"/>
  <c r="E119" i="18"/>
  <c r="F118"/>
  <c r="E106" i="5"/>
  <c r="F105"/>
  <c r="E120" i="20" l="1"/>
  <c r="F119"/>
  <c r="E120" i="18"/>
  <c r="F119"/>
  <c r="E107" i="5"/>
  <c r="F106"/>
  <c r="E121" i="20" l="1"/>
  <c r="F120"/>
  <c r="E121" i="18"/>
  <c r="F120"/>
  <c r="E108" i="5"/>
  <c r="F107"/>
  <c r="E122" i="20" l="1"/>
  <c r="F121"/>
  <c r="E122" i="18"/>
  <c r="F121"/>
  <c r="E109" i="5"/>
  <c r="F108"/>
  <c r="E123" i="20" l="1"/>
  <c r="F122"/>
  <c r="E123" i="18"/>
  <c r="F122"/>
  <c r="E110" i="5"/>
  <c r="F109"/>
  <c r="E124" i="20" l="1"/>
  <c r="F123"/>
  <c r="E124" i="18"/>
  <c r="F123"/>
  <c r="E111" i="5"/>
  <c r="F110"/>
  <c r="E125" i="20" l="1"/>
  <c r="F124"/>
  <c r="E125" i="18"/>
  <c r="F124"/>
  <c r="F111" i="5"/>
  <c r="E112"/>
  <c r="E126" i="20" l="1"/>
  <c r="F125"/>
  <c r="E126" i="18"/>
  <c r="F125"/>
  <c r="F112" i="5"/>
  <c r="E113"/>
  <c r="E127" i="20" l="1"/>
  <c r="F126"/>
  <c r="E127" i="18"/>
  <c r="F126"/>
  <c r="F113" i="5"/>
  <c r="E114"/>
  <c r="E128" i="20" l="1"/>
  <c r="F127"/>
  <c r="E128" i="18"/>
  <c r="F127"/>
  <c r="F114" i="5"/>
  <c r="E115"/>
  <c r="E129" i="20" l="1"/>
  <c r="F128"/>
  <c r="E129" i="18"/>
  <c r="F128"/>
  <c r="F115" i="5"/>
  <c r="E116"/>
  <c r="E130" i="20" l="1"/>
  <c r="F129"/>
  <c r="E130" i="18"/>
  <c r="F129"/>
  <c r="F116" i="5"/>
  <c r="E117"/>
  <c r="E131" i="20" l="1"/>
  <c r="F130"/>
  <c r="E131" i="18"/>
  <c r="F130"/>
  <c r="F117" i="5"/>
  <c r="E118"/>
  <c r="E132" i="20" l="1"/>
  <c r="F131"/>
  <c r="E132" i="18"/>
  <c r="F131"/>
  <c r="E119" i="5"/>
  <c r="F118"/>
  <c r="E133" i="20" l="1"/>
  <c r="F132"/>
  <c r="E133" i="18"/>
  <c r="F132"/>
  <c r="F119" i="5"/>
  <c r="E120"/>
  <c r="E134" i="20" l="1"/>
  <c r="F133"/>
  <c r="E134" i="18"/>
  <c r="F133"/>
  <c r="F120" i="5"/>
  <c r="E121"/>
  <c r="E135" i="20" l="1"/>
  <c r="F134"/>
  <c r="E135" i="18"/>
  <c r="F134"/>
  <c r="E122" i="5"/>
  <c r="F121"/>
  <c r="E136" i="20" l="1"/>
  <c r="F135"/>
  <c r="E136" i="18"/>
  <c r="F135"/>
  <c r="F122" i="5"/>
  <c r="E123"/>
  <c r="E137" i="20" l="1"/>
  <c r="F136"/>
  <c r="E137" i="18"/>
  <c r="F136"/>
  <c r="F123" i="5"/>
  <c r="E124"/>
  <c r="E138" i="20" l="1"/>
  <c r="F137"/>
  <c r="E138" i="18"/>
  <c r="F137"/>
  <c r="F124" i="5"/>
  <c r="E125"/>
  <c r="E139" i="20" l="1"/>
  <c r="F138"/>
  <c r="E139" i="18"/>
  <c r="F138"/>
  <c r="F125" i="5"/>
  <c r="E126"/>
  <c r="E140" i="20" l="1"/>
  <c r="F139"/>
  <c r="E140" i="18"/>
  <c r="F139"/>
  <c r="F126" i="5"/>
  <c r="E127"/>
  <c r="E141" i="20" l="1"/>
  <c r="F140"/>
  <c r="E141" i="18"/>
  <c r="F140"/>
  <c r="F127" i="5"/>
  <c r="E128"/>
  <c r="E142" i="20" l="1"/>
  <c r="F141"/>
  <c r="E142" i="18"/>
  <c r="F141"/>
  <c r="F128" i="5"/>
  <c r="E129"/>
  <c r="E143" i="20" l="1"/>
  <c r="F142"/>
  <c r="E143" i="18"/>
  <c r="F142"/>
  <c r="F129" i="5"/>
  <c r="E130"/>
  <c r="E144" i="20" l="1"/>
  <c r="F143"/>
  <c r="E144" i="18"/>
  <c r="F143"/>
  <c r="F130" i="5"/>
  <c r="E131"/>
  <c r="E145" i="20" l="1"/>
  <c r="F144"/>
  <c r="E145" i="18"/>
  <c r="F144"/>
  <c r="F131" i="5"/>
  <c r="E132"/>
  <c r="E146" i="20" l="1"/>
  <c r="F145"/>
  <c r="E146" i="18"/>
  <c r="F145"/>
  <c r="F132" i="5"/>
  <c r="E133"/>
  <c r="E147" i="20" l="1"/>
  <c r="F146"/>
  <c r="E147" i="18"/>
  <c r="F146"/>
  <c r="E134" i="5"/>
  <c r="F133"/>
  <c r="E148" i="20" l="1"/>
  <c r="F147"/>
  <c r="E148" i="18"/>
  <c r="F147"/>
  <c r="F134" i="5"/>
  <c r="E135"/>
  <c r="E149" i="20" l="1"/>
  <c r="F148"/>
  <c r="E149" i="18"/>
  <c r="F148"/>
  <c r="F135" i="5"/>
  <c r="E136"/>
  <c r="E150" i="20" l="1"/>
  <c r="F149"/>
  <c r="E150" i="18"/>
  <c r="F149"/>
  <c r="E137" i="5"/>
  <c r="F136"/>
  <c r="E151" i="20" l="1"/>
  <c r="F150"/>
  <c r="E151" i="18"/>
  <c r="E152" s="1"/>
  <c r="F152" s="1"/>
  <c r="F150"/>
  <c r="F137" i="5"/>
  <c r="E138"/>
  <c r="E152" i="20" l="1"/>
  <c r="F151"/>
  <c r="F151" i="18"/>
  <c r="F138" i="5"/>
  <c r="E139"/>
  <c r="E153" i="20" l="1"/>
  <c r="F152"/>
  <c r="E153" i="18"/>
  <c r="F139" i="5"/>
  <c r="E140"/>
  <c r="E154" i="20" l="1"/>
  <c r="F153"/>
  <c r="E154" i="18"/>
  <c r="F153"/>
  <c r="F140" i="5"/>
  <c r="E141"/>
  <c r="E155" i="20" l="1"/>
  <c r="F154"/>
  <c r="E155" i="18"/>
  <c r="F154"/>
  <c r="F141" i="5"/>
  <c r="E142"/>
  <c r="E156" i="20" l="1"/>
  <c r="F155"/>
  <c r="E156" i="18"/>
  <c r="F155"/>
  <c r="F142" i="5"/>
  <c r="E143"/>
  <c r="E157" i="20" l="1"/>
  <c r="F156"/>
  <c r="E157" i="18"/>
  <c r="F156"/>
  <c r="F143" i="5"/>
  <c r="E144"/>
  <c r="E158" i="20" l="1"/>
  <c r="F157"/>
  <c r="E158" i="18"/>
  <c r="E145" i="5"/>
  <c r="F144"/>
  <c r="E159" i="20" l="1"/>
  <c r="F158"/>
  <c r="E159" i="18"/>
  <c r="F158"/>
  <c r="F145" i="5"/>
  <c r="E146"/>
  <c r="E160" i="20" l="1"/>
  <c r="F159"/>
  <c r="E160" i="18"/>
  <c r="F146" i="5"/>
  <c r="E147"/>
  <c r="E161" i="20" l="1"/>
  <c r="F160"/>
  <c r="E161" i="18"/>
  <c r="F160"/>
  <c r="F147" i="5"/>
  <c r="E148"/>
  <c r="E162" i="20" l="1"/>
  <c r="F161"/>
  <c r="E162" i="18"/>
  <c r="F161"/>
  <c r="F148" i="5"/>
  <c r="E149"/>
  <c r="E163" i="20" l="1"/>
  <c r="F162"/>
  <c r="E163" i="18"/>
  <c r="F162"/>
  <c r="E150" i="5"/>
  <c r="F149"/>
  <c r="E164" i="20" l="1"/>
  <c r="F163"/>
  <c r="E164" i="18"/>
  <c r="F163"/>
  <c r="F150" i="5"/>
  <c r="E151"/>
  <c r="E165" i="20" l="1"/>
  <c r="F164"/>
  <c r="E165" i="18"/>
  <c r="F151" i="5"/>
  <c r="E152"/>
  <c r="E166" i="20" l="1"/>
  <c r="F165"/>
  <c r="E166" i="18"/>
  <c r="F165"/>
  <c r="F152" i="5"/>
  <c r="E153"/>
  <c r="E167" i="20" l="1"/>
  <c r="F166"/>
  <c r="E167" i="18"/>
  <c r="F166"/>
  <c r="F153" i="5"/>
  <c r="E154"/>
  <c r="E168" i="20" l="1"/>
  <c r="F167"/>
  <c r="E168" i="18"/>
  <c r="F167"/>
  <c r="F154" i="5"/>
  <c r="E155"/>
  <c r="E169" i="20" l="1"/>
  <c r="E169" i="18"/>
  <c r="F168"/>
  <c r="F155" i="5"/>
  <c r="E156"/>
  <c r="E170" i="20" l="1"/>
  <c r="E170" i="18"/>
  <c r="F169"/>
  <c r="F156" i="5"/>
  <c r="E157"/>
  <c r="E171" i="20" l="1"/>
  <c r="F170"/>
  <c r="E171" i="18"/>
  <c r="F170"/>
  <c r="E158" i="5"/>
  <c r="E172" i="20" l="1"/>
  <c r="E172" i="18"/>
  <c r="F171"/>
  <c r="E159" i="5"/>
  <c r="E173" i="20" l="1"/>
  <c r="E173" i="18"/>
  <c r="F172"/>
  <c r="F159" i="5"/>
  <c r="E160"/>
  <c r="E174" i="20" l="1"/>
  <c r="E174" i="18"/>
  <c r="F173"/>
  <c r="E161" i="5"/>
  <c r="E175" i="20" l="1"/>
  <c r="F174"/>
  <c r="E175" i="18"/>
  <c r="F174"/>
  <c r="E162" i="5"/>
  <c r="E176" i="20" l="1"/>
  <c r="E176" i="18"/>
  <c r="F175"/>
  <c r="E163" i="5"/>
  <c r="E177" i="20" l="1"/>
  <c r="E177" i="18"/>
  <c r="F176"/>
  <c r="E164" i="5"/>
  <c r="E178" i="20" l="1"/>
  <c r="F177"/>
  <c r="E178" i="18"/>
  <c r="F177"/>
  <c r="E165" i="5"/>
  <c r="F164"/>
  <c r="E179" i="20" l="1"/>
  <c r="F178"/>
  <c r="E179" i="18"/>
  <c r="F178"/>
  <c r="E166" i="5"/>
  <c r="F165"/>
  <c r="E180" i="20" l="1"/>
  <c r="F179"/>
  <c r="E180" i="18"/>
  <c r="F179"/>
  <c r="E167" i="5"/>
  <c r="F166"/>
  <c r="E181" i="20" l="1"/>
  <c r="F180"/>
  <c r="E181" i="18"/>
  <c r="F180"/>
  <c r="E168" i="5"/>
  <c r="E182" i="20" l="1"/>
  <c r="F181"/>
  <c r="E182" i="18"/>
  <c r="F181"/>
  <c r="E169" i="5"/>
  <c r="F168"/>
  <c r="E183" i="20" l="1"/>
  <c r="F182"/>
  <c r="E183" i="18"/>
  <c r="F182"/>
  <c r="E170" i="5"/>
  <c r="F169"/>
  <c r="E184" i="20" l="1"/>
  <c r="F183"/>
  <c r="E184" i="18"/>
  <c r="F183"/>
  <c r="E171" i="5"/>
  <c r="F170"/>
  <c r="E185" i="20" l="1"/>
  <c r="F184"/>
  <c r="E185" i="18"/>
  <c r="F184"/>
  <c r="F189" s="1"/>
  <c r="E189"/>
  <c r="E172" i="5"/>
  <c r="F171"/>
  <c r="H189" i="18" l="1"/>
  <c r="G197"/>
  <c r="G198" s="1"/>
  <c r="G200" s="1"/>
  <c r="E186" i="20"/>
  <c r="F185"/>
  <c r="E186" i="18"/>
  <c r="F185"/>
  <c r="E173" i="5"/>
  <c r="F172"/>
  <c r="E187" i="20" l="1"/>
  <c r="F186"/>
  <c r="E187" i="18"/>
  <c r="F186"/>
  <c r="E174" i="5"/>
  <c r="F173"/>
  <c r="E188" i="20" l="1"/>
  <c r="F187"/>
  <c r="E188" i="18"/>
  <c r="F188" s="1"/>
  <c r="F187"/>
  <c r="E175" i="5"/>
  <c r="F174"/>
  <c r="E189" i="20" l="1"/>
  <c r="F188"/>
  <c r="E176" i="5"/>
  <c r="F175"/>
  <c r="E190" i="20" l="1"/>
  <c r="F189"/>
  <c r="E177" i="5"/>
  <c r="F176"/>
  <c r="E191" i="20" l="1"/>
  <c r="F190"/>
  <c r="E178" i="5"/>
  <c r="F177"/>
  <c r="E192" i="20" l="1"/>
  <c r="F191"/>
  <c r="E179" i="5"/>
  <c r="F178"/>
  <c r="E193" i="20" l="1"/>
  <c r="F192"/>
  <c r="E180" i="5"/>
  <c r="F179"/>
  <c r="E194" i="20" l="1"/>
  <c r="F193"/>
  <c r="E181" i="5"/>
  <c r="F180"/>
  <c r="E195" i="20" l="1"/>
  <c r="F194"/>
  <c r="E182" i="5"/>
  <c r="F181"/>
  <c r="E196" i="20" l="1"/>
  <c r="F195"/>
  <c r="F200" s="1"/>
  <c r="E200"/>
  <c r="E183" i="5"/>
  <c r="F182"/>
  <c r="H200" i="20" l="1"/>
  <c r="G208"/>
  <c r="G209" s="1"/>
  <c r="G211" s="1"/>
  <c r="E197"/>
  <c r="F196"/>
  <c r="E184" i="5"/>
  <c r="F183"/>
  <c r="E198" i="20" l="1"/>
  <c r="F197"/>
  <c r="E185" i="5"/>
  <c r="F184"/>
  <c r="F189" s="1"/>
  <c r="G196" s="1"/>
  <c r="G197" s="1"/>
  <c r="G199" s="1"/>
  <c r="E189"/>
  <c r="H189" l="1"/>
  <c r="E199" i="20"/>
  <c r="F199" s="1"/>
  <c r="F198"/>
  <c r="E186" i="5"/>
  <c r="F185"/>
  <c r="E187" l="1"/>
  <c r="F186"/>
  <c r="E188" l="1"/>
  <c r="F188" s="1"/>
  <c r="F187"/>
</calcChain>
</file>

<file path=xl/sharedStrings.xml><?xml version="1.0" encoding="utf-8"?>
<sst xmlns="http://schemas.openxmlformats.org/spreadsheetml/2006/main" count="1122" uniqueCount="291">
  <si>
    <t>Rent</t>
  </si>
  <si>
    <t>Name:</t>
  </si>
  <si>
    <t>Area</t>
  </si>
  <si>
    <t>125 sq.yd</t>
  </si>
  <si>
    <t>Security advance taken by o/o BDPO U.T.</t>
  </si>
  <si>
    <t>Total</t>
  </si>
  <si>
    <t xml:space="preserve">Intereset </t>
  </si>
  <si>
    <t>24% P.A. as per Clause 15 of Lease Deed</t>
  </si>
  <si>
    <t>Monthly Rent</t>
  </si>
  <si>
    <t>Rs.4/- per sq.yd. as per Clause 1 of Lease Deed</t>
  </si>
  <si>
    <t>Yr. Rent (increase as per Clause 4 of Lease deed)</t>
  </si>
  <si>
    <t>Days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</si>
  <si>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</si>
  <si>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</si>
  <si>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</si>
  <si>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</si>
  <si>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</si>
  <si>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</si>
  <si>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</si>
  <si>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</si>
  <si>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</si>
  <si>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</si>
  <si>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</si>
  <si>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</si>
  <si>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</si>
  <si>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</si>
  <si>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</si>
  <si>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</si>
  <si>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</si>
  <si>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</si>
  <si>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</si>
  <si>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</si>
  <si>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</si>
  <si>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</si>
  <si>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</si>
  <si>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</si>
  <si>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</si>
  <si>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</si>
  <si>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</si>
  <si>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</si>
  <si>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</si>
  <si>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</si>
  <si>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</si>
  <si>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</si>
  <si>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</si>
  <si>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</si>
  <si>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</si>
  <si>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</si>
  <si>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</si>
  <si>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</si>
  <si>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</si>
  <si>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</si>
  <si>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</si>
  <si>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</si>
  <si>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</si>
  <si>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</si>
  <si>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</si>
  <si>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</si>
  <si>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</si>
  <si>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</si>
  <si>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</si>
  <si>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</si>
  <si>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</si>
  <si>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</si>
  <si>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</si>
  <si>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</si>
  <si>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</si>
  <si>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</si>
  <si>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</si>
  <si>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</si>
  <si>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</si>
  <si>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</si>
  <si>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</si>
  <si>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</si>
  <si>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</si>
  <si>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</si>
  <si>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</si>
  <si>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</si>
  <si>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</si>
  <si>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</si>
  <si>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</si>
  <si>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</si>
  <si>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</si>
  <si>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</si>
  <si>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</si>
  <si>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</si>
  <si>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</si>
  <si>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</si>
  <si>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</si>
  <si>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</si>
  <si>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</si>
  <si>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</si>
  <si>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</si>
  <si>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</si>
  <si>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</si>
  <si>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</si>
  <si>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</si>
  <si>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</si>
  <si>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</si>
  <si>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</si>
  <si>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</si>
  <si>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</si>
  <si>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</si>
  <si>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</si>
  <si>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</si>
  <si>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</si>
  <si>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</si>
  <si>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</si>
  <si>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</si>
  <si>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</si>
  <si>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April-17</t>
  </si>
  <si>
    <t>May-17</t>
  </si>
  <si>
    <t>June-17</t>
  </si>
  <si>
    <t>July-17</t>
  </si>
  <si>
    <t>Aug-17</t>
  </si>
  <si>
    <t>Sep-17</t>
  </si>
  <si>
    <t>Oct-17</t>
  </si>
  <si>
    <t>Nov-17</t>
  </si>
  <si>
    <t>Dec-17</t>
  </si>
  <si>
    <t>Jan-18</t>
  </si>
  <si>
    <t>Feb-18</t>
  </si>
  <si>
    <t>March-18</t>
  </si>
  <si>
    <t>April-18</t>
  </si>
  <si>
    <t>May-18</t>
  </si>
  <si>
    <t>June-18</t>
  </si>
  <si>
    <t>July-18</t>
  </si>
  <si>
    <t>Aug-18</t>
  </si>
  <si>
    <t>Sept-18</t>
  </si>
  <si>
    <t>Oct-18</t>
  </si>
  <si>
    <t>Nov-18</t>
  </si>
  <si>
    <t>Dec-18</t>
  </si>
  <si>
    <t>Jan-19</t>
  </si>
  <si>
    <t>Feb-19</t>
  </si>
  <si>
    <t>March-19</t>
  </si>
  <si>
    <t>April-19</t>
  </si>
  <si>
    <t>May-19</t>
  </si>
  <si>
    <t>June-19</t>
  </si>
  <si>
    <t>July-19</t>
  </si>
  <si>
    <t>Aug-19</t>
  </si>
  <si>
    <t>Sept-19</t>
  </si>
  <si>
    <t>Oct-19</t>
  </si>
  <si>
    <t>Nov-19</t>
  </si>
  <si>
    <t>Dec-19</t>
  </si>
  <si>
    <t>Jan-20</t>
  </si>
  <si>
    <t>Feb-20</t>
  </si>
  <si>
    <t>March-20</t>
  </si>
  <si>
    <t>April-20</t>
  </si>
  <si>
    <t>May-20</t>
  </si>
  <si>
    <t>June-20</t>
  </si>
  <si>
    <t>July-20</t>
  </si>
  <si>
    <t>Aug.-20</t>
  </si>
  <si>
    <t>Month</t>
  </si>
  <si>
    <t>Assessment Amount</t>
  </si>
  <si>
    <t>Realization Amount</t>
  </si>
  <si>
    <t>Balance Amount</t>
  </si>
  <si>
    <t>Total Days</t>
  </si>
  <si>
    <t>Per day Interest Calculation</t>
  </si>
  <si>
    <t>Interest @ 24% p.a.</t>
  </si>
  <si>
    <t>Sep. 20</t>
  </si>
  <si>
    <t>Oct. 20</t>
  </si>
  <si>
    <t>Nov. 20</t>
  </si>
  <si>
    <t>Dec. 20</t>
  </si>
  <si>
    <t>Receipt No. &amp; Date</t>
  </si>
  <si>
    <t>Date of Allotment as per Lease Deed</t>
  </si>
  <si>
    <t>Plot No.</t>
  </si>
  <si>
    <t>1500</t>
  </si>
  <si>
    <t>Jul-05</t>
  </si>
  <si>
    <t>Dealing Hand</t>
  </si>
  <si>
    <t>Sr. Asstt.</t>
  </si>
  <si>
    <t>Supdt. (C )</t>
  </si>
  <si>
    <t>S.O.</t>
  </si>
  <si>
    <t>PROVISIONAL STATEMENT OF PLOT No. 541, KUMHAR COLONY, MALOYA, U.T. CHANDIGARH</t>
  </si>
  <si>
    <t>PROVISIONAL STATEMENT OF PLOT No. 542, KUMHAR COLONY, MALOYA, U.T. CHANDIGARH</t>
  </si>
  <si>
    <t>Sh. Jai Bhagwan S/o Sh. Sher Singh</t>
  </si>
  <si>
    <t>58/113   04.08.06</t>
  </si>
  <si>
    <t xml:space="preserve">3181/11   22.05.18  </t>
  </si>
  <si>
    <t>3190/36    26.06.18</t>
  </si>
  <si>
    <t xml:space="preserve">3450/19  07.08.18     </t>
  </si>
  <si>
    <t>3456/50     13.09.18</t>
  </si>
  <si>
    <t>3463/10     18.10.18</t>
  </si>
  <si>
    <t>3660/30    08.03.19</t>
  </si>
  <si>
    <t>PROVISIONAL STATEMENT OF PLOT No. 543, KUMHAR COLONY, MALOYA, U.T. CHANDIGARH</t>
  </si>
  <si>
    <t>Sh. Attar Singh S/o Sh. Ram Sarup</t>
  </si>
  <si>
    <t>21/113  27.6.06</t>
  </si>
  <si>
    <t>3645/29    30.11.2018</t>
  </si>
  <si>
    <t>90/113  04.09.06</t>
  </si>
  <si>
    <t>03/113 20.06.06</t>
  </si>
  <si>
    <t xml:space="preserve">3181/14   22.05.18  </t>
  </si>
  <si>
    <t>3192/50    04.07.18</t>
  </si>
  <si>
    <t>3646/7 05.12.2018</t>
  </si>
  <si>
    <t>PROVISIONAL STATEMENT OF PLOT No. 544, KUMHAR COLONY, MALOYA, U.T. CHANDIGARH</t>
  </si>
  <si>
    <t>Sh. Maman S/o Sh. Kanshi Ram</t>
  </si>
  <si>
    <t>19/113   27.06.06</t>
  </si>
  <si>
    <t>92/113 05.09.06</t>
  </si>
  <si>
    <t xml:space="preserve">3179/15   16.05.18  </t>
  </si>
  <si>
    <t>3191/26     28.06.18</t>
  </si>
  <si>
    <t>3458/34 20.09.18</t>
  </si>
  <si>
    <t>3465/01     29.10.18</t>
  </si>
  <si>
    <t>3649/44   31.12.2018</t>
  </si>
  <si>
    <t>3653/47 22/1/19</t>
  </si>
  <si>
    <t xml:space="preserve"> 3424/40  02.12.2019</t>
  </si>
  <si>
    <t>PROVISIONAL STATEMENT OF PLOT No. 548, KUMHAR COLONY, MALOYA, U.T. CHANDIGARH</t>
  </si>
  <si>
    <t>Sh. Karam Chand S/o Sh. Bhimsen</t>
  </si>
  <si>
    <t>98/106   7.06.06</t>
  </si>
  <si>
    <t>5/117  11.09.06</t>
  </si>
  <si>
    <t>PROVISIONAL STATEMENT OF PLOT No. 547, KUMHAR COLONY, MALOYA, U.T. CHANDIGARH</t>
  </si>
  <si>
    <t>17/113  27.06.06</t>
  </si>
  <si>
    <t>47/113 10.07.06</t>
  </si>
  <si>
    <t>68/113   5/8/06</t>
  </si>
  <si>
    <t>95/113  07.09.06</t>
  </si>
  <si>
    <t>3181/8 22.05.2018</t>
  </si>
  <si>
    <t>3192/49  04.07.2018</t>
  </si>
  <si>
    <t>3648/34   20.12.2018</t>
  </si>
  <si>
    <t>3660/43  11.03.2019</t>
  </si>
  <si>
    <t>3423/34  12.04.2019</t>
  </si>
  <si>
    <t>3964/40  02.05.2019                                 3423/41  20.05.2019  3967/18   27.05.2019</t>
  </si>
  <si>
    <t>3424/38   19.10.2019</t>
  </si>
  <si>
    <t>Sh. Pawan kumar S/o Puran Chand</t>
  </si>
  <si>
    <t>25/113  28.06.06</t>
  </si>
  <si>
    <t xml:space="preserve">3179/47  17.05.18  </t>
  </si>
  <si>
    <t>3651/15 09.01.2019</t>
  </si>
  <si>
    <t>3658/25   20.02.2019</t>
  </si>
  <si>
    <t>PROVISIONAL STATEMENT OF PLOT No. 549, KUMHAR COLONY, MALOYA, U.T. CHANDIGARH</t>
  </si>
  <si>
    <t>Sh. Suresh S/o Ram Chander</t>
  </si>
  <si>
    <t>3180/20  18.05.18</t>
  </si>
  <si>
    <t>3190/49  27.06.18</t>
  </si>
  <si>
    <t>3199/33 26.07.2018</t>
  </si>
  <si>
    <t>3453/15  23.08.18</t>
  </si>
  <si>
    <t>3457/35  17.09.18</t>
  </si>
  <si>
    <t>3647/22  13.12.18</t>
  </si>
  <si>
    <t>Smt. Tara Devi w/o Sh. Om Parkash</t>
  </si>
  <si>
    <t>28/113   10.07.06</t>
  </si>
  <si>
    <t>79/113   14.08.06</t>
  </si>
  <si>
    <t xml:space="preserve">3181/3   22.05.18  </t>
  </si>
  <si>
    <t>3191/22   28.06.18</t>
  </si>
  <si>
    <t xml:space="preserve">3449/3  02.08.18     </t>
  </si>
  <si>
    <t>3646/3  05.12.18</t>
  </si>
  <si>
    <t>3656/34  11.02.19</t>
  </si>
  <si>
    <t>PROVISIONAL STATEMENT OF PLOT No. 545, KUMHAR COLONY, MALOYA, U.T. CHANDIGARH</t>
  </si>
  <si>
    <t>PROVISIONAL STATEMENT OF PLOT No. 546, KUMHAR COLONY, MALOYA, U.T. CHANDIGARH</t>
  </si>
  <si>
    <t>23/113  28.06.06</t>
  </si>
  <si>
    <t>3192/45  04.07.18    3199/24    26.07.18</t>
  </si>
  <si>
    <t>3423/20   08.03.19</t>
  </si>
  <si>
    <t>3424/8   02.07.19</t>
  </si>
  <si>
    <t>3428/1   31.12.19</t>
  </si>
  <si>
    <t>Sh. Parveen kumar S/o Puran Chand</t>
  </si>
  <si>
    <t>Sh. Satbir kumar S/o Sh. Kishori lal</t>
  </si>
  <si>
    <t xml:space="preserve">3423/45  12.06.2019   3970/19    20.06.19     </t>
  </si>
  <si>
    <t>3974/47   23.07.2019               3424/18 17.07.19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</si>
  <si>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</si>
  <si>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60/113   5/8/06</t>
  </si>
  <si>
    <t>3191/23    28.06.18</t>
  </si>
  <si>
    <t>3456/19  10.09.18   3457/36  17.09.18</t>
  </si>
  <si>
    <t xml:space="preserve">3180/15  18.05.18  </t>
  </si>
  <si>
    <t>3179/21   16.05.18</t>
  </si>
  <si>
    <t>3191/24  28.06.18</t>
  </si>
  <si>
    <t>3424/24   21.08.2019  3424/25   21.08.19</t>
  </si>
  <si>
    <t>Year-wise abstract</t>
  </si>
  <si>
    <t xml:space="preserve">         Details of Demand</t>
  </si>
  <si>
    <t>Year</t>
  </si>
  <si>
    <t>Dues</t>
  </si>
  <si>
    <t>Realisaton</t>
  </si>
  <si>
    <t>Payable</t>
  </si>
  <si>
    <t>Particulars</t>
  </si>
  <si>
    <t xml:space="preserve">Amount </t>
  </si>
  <si>
    <t>2005-06</t>
  </si>
  <si>
    <t>2006-07</t>
  </si>
  <si>
    <t>Principal Amt</t>
  </si>
  <si>
    <t>2007-08</t>
  </si>
  <si>
    <t>Interest</t>
  </si>
  <si>
    <t>2008-09</t>
  </si>
  <si>
    <t>2009-10</t>
  </si>
  <si>
    <t>Less Realisation</t>
  </si>
  <si>
    <t>2010-11</t>
  </si>
  <si>
    <t>G.Total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</si>
  <si>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</si>
  <si>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</si>
  <si>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</si>
  <si>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</si>
  <si>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</si>
  <si>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</si>
  <si>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</si>
  <si>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</si>
  <si>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</si>
  <si>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Jul'2020 to Dec'2020</t>
  </si>
  <si>
    <t>Jun'2020 to Dec'2020</t>
  </si>
  <si>
    <t>3450/50  8/8/18  3454/5  28.08.18</t>
  </si>
  <si>
    <t xml:space="preserve"> 3656/36   11.02.2019</t>
  </si>
  <si>
    <t>3656/14 07.02.2019       3423/12  08.02.19</t>
  </si>
  <si>
    <t>3651/18   09.01.19  3654/7     23.01.19</t>
  </si>
  <si>
    <t>3454/33  30.08.18</t>
  </si>
</sst>
</file>

<file path=xl/styles.xml><?xml version="1.0" encoding="utf-8"?>
<styleSheet xmlns="http://schemas.openxmlformats.org/spreadsheetml/2006/main">
  <numFmts count="1">
    <numFmt numFmtId="164" formatCode="0.000000000"/>
  </numFmts>
  <fonts count="52">
    <font>
      <sz val="11"/>
      <color theme="1"/>
      <name val="Calibri"/>
      <family val="2"/>
      <scheme val="minor"/>
    </font>
    <font>
      <sz val="11"/>
      <name val="Arial Unicode MS"/>
      <family val="2"/>
    </font>
    <font>
      <sz val="12"/>
      <name val="Arial Unicode MS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0"/>
      <name val="Arial Unicode MS"/>
      <family val="2"/>
    </font>
    <font>
      <sz val="14"/>
      <name val="Arial Unicode MS"/>
      <family val="2"/>
    </font>
    <font>
      <b/>
      <u/>
      <sz val="10"/>
      <name val="Bookman Old Style"/>
      <family val="1"/>
    </font>
    <font>
      <b/>
      <sz val="14"/>
      <name val="Arial Narrow"/>
      <family val="2"/>
    </font>
    <font>
      <b/>
      <u/>
      <sz val="11"/>
      <name val="Arial"/>
      <family val="2"/>
    </font>
    <font>
      <b/>
      <u/>
      <sz val="11"/>
      <name val="Bookman Old Style"/>
      <family val="1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b/>
      <sz val="12"/>
      <name val="Arial Unicode MS"/>
      <family val="2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u/>
      <sz val="14"/>
      <name val="Arial"/>
      <family val="2"/>
    </font>
    <font>
      <sz val="11"/>
      <name val="Arial Narrow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7030A0"/>
      <name val="Arial"/>
      <family val="2"/>
    </font>
    <font>
      <i/>
      <sz val="11"/>
      <color theme="1"/>
      <name val="Arial"/>
      <family val="2"/>
    </font>
    <font>
      <sz val="11"/>
      <color rgb="FF7030A0"/>
      <name val="Arial"/>
      <family val="2"/>
    </font>
    <font>
      <b/>
      <sz val="11"/>
      <color rgb="FF7030A0"/>
      <name val="Arial"/>
      <family val="2"/>
    </font>
    <font>
      <i/>
      <sz val="1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7030A0"/>
      <name val="Arial"/>
      <family val="2"/>
    </font>
    <font>
      <i/>
      <sz val="12"/>
      <color theme="1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i/>
      <sz val="12"/>
      <name val="Arial"/>
      <family val="2"/>
    </font>
    <font>
      <sz val="12"/>
      <color theme="0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top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4" fontId="2" fillId="0" borderId="0" xfId="0" applyNumberFormat="1" applyFont="1"/>
    <xf numFmtId="16" fontId="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1" fillId="2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2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center" vertical="top"/>
    </xf>
    <xf numFmtId="1" fontId="9" fillId="0" borderId="1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1" fontId="10" fillId="0" borderId="1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/>
    <xf numFmtId="0" fontId="13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horizontal="center" vertical="top" wrapText="1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top"/>
    </xf>
    <xf numFmtId="1" fontId="15" fillId="0" borderId="0" xfId="0" quotePrefix="1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3" fillId="0" borderId="0" xfId="0" applyFont="1" applyBorder="1" applyAlignment="1"/>
    <xf numFmtId="0" fontId="16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9" fontId="20" fillId="0" borderId="5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7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9" fontId="20" fillId="0" borderId="5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center"/>
    </xf>
    <xf numFmtId="49" fontId="20" fillId="0" borderId="7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" fontId="20" fillId="0" borderId="3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0" borderId="1" xfId="0" applyFont="1" applyBorder="1"/>
    <xf numFmtId="0" fontId="22" fillId="3" borderId="8" xfId="0" applyFont="1" applyFill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center"/>
    </xf>
    <xf numFmtId="1" fontId="22" fillId="3" borderId="9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/>
    </xf>
    <xf numFmtId="2" fontId="22" fillId="3" borderId="9" xfId="0" applyNumberFormat="1" applyFont="1" applyFill="1" applyBorder="1" applyAlignment="1">
      <alignment horizontal="center"/>
    </xf>
    <xf numFmtId="164" fontId="22" fillId="3" borderId="6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23" fillId="0" borderId="0" xfId="0" applyFont="1" applyBorder="1" applyAlignment="1"/>
    <xf numFmtId="1" fontId="23" fillId="0" borderId="0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 vertical="top" wrapText="1"/>
    </xf>
    <xf numFmtId="1" fontId="24" fillId="0" borderId="12" xfId="0" applyNumberFormat="1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top" wrapText="1"/>
    </xf>
    <xf numFmtId="17" fontId="20" fillId="0" borderId="5" xfId="0" applyNumberFormat="1" applyFont="1" applyBorder="1" applyAlignment="1">
      <alignment horizontal="center" vertical="center"/>
    </xf>
    <xf numFmtId="17" fontId="20" fillId="0" borderId="7" xfId="0" applyNumberFormat="1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49" fontId="21" fillId="0" borderId="7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 applyProtection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top"/>
    </xf>
    <xf numFmtId="1" fontId="21" fillId="0" borderId="16" xfId="0" applyNumberFormat="1" applyFont="1" applyBorder="1" applyAlignment="1">
      <alignment horizontal="center" vertical="top" wrapText="1"/>
    </xf>
    <xf numFmtId="1" fontId="21" fillId="0" borderId="0" xfId="0" applyNumberFormat="1" applyFont="1" applyBorder="1" applyAlignment="1">
      <alignment horizontal="center" vertical="top" wrapText="1"/>
    </xf>
    <xf numFmtId="1" fontId="21" fillId="0" borderId="17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wrapText="1"/>
    </xf>
    <xf numFmtId="0" fontId="28" fillId="3" borderId="1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0" fontId="31" fillId="0" borderId="0" xfId="0" applyFont="1" applyBorder="1"/>
    <xf numFmtId="0" fontId="30" fillId="0" borderId="0" xfId="0" applyFont="1"/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left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Border="1" applyAlignment="1"/>
    <xf numFmtId="0" fontId="33" fillId="0" borderId="0" xfId="0" applyFont="1" applyBorder="1"/>
    <xf numFmtId="0" fontId="34" fillId="0" borderId="0" xfId="0" applyFont="1"/>
    <xf numFmtId="0" fontId="35" fillId="0" borderId="0" xfId="0" applyFont="1" applyAlignment="1">
      <alignment horizontal="center" vertical="top"/>
    </xf>
    <xf numFmtId="0" fontId="36" fillId="0" borderId="0" xfId="0" applyFont="1"/>
    <xf numFmtId="0" fontId="35" fillId="0" borderId="0" xfId="0" applyFont="1"/>
    <xf numFmtId="0" fontId="37" fillId="0" borderId="0" xfId="0" applyFont="1" applyBorder="1" applyAlignment="1">
      <alignment horizont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" fontId="40" fillId="2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1" fontId="41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0" fontId="40" fillId="0" borderId="1" xfId="0" applyFont="1" applyBorder="1" applyAlignment="1">
      <alignment horizontal="center" wrapText="1"/>
    </xf>
    <xf numFmtId="1" fontId="26" fillId="0" borderId="1" xfId="0" applyNumberFormat="1" applyFont="1" applyBorder="1" applyAlignment="1" applyProtection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 vertical="top"/>
    </xf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0" fontId="40" fillId="0" borderId="0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5" fillId="0" borderId="0" xfId="0" applyFont="1" applyAlignment="1">
      <alignment horizontal="center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1" fontId="46" fillId="2" borderId="1" xfId="0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" fontId="48" fillId="0" borderId="1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46" fillId="0" borderId="1" xfId="0" applyFont="1" applyBorder="1" applyAlignment="1">
      <alignment horizontal="center" vertical="top"/>
    </xf>
    <xf numFmtId="0" fontId="46" fillId="0" borderId="1" xfId="0" applyFont="1" applyBorder="1" applyAlignment="1">
      <alignment horizontal="center" vertical="center" wrapText="1"/>
    </xf>
    <xf numFmtId="0" fontId="46" fillId="0" borderId="0" xfId="0" applyFont="1"/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" fontId="13" fillId="0" borderId="10" xfId="0" applyNumberFormat="1" applyFont="1" applyBorder="1" applyAlignment="1">
      <alignment horizontal="center" vertical="top"/>
    </xf>
    <xf numFmtId="0" fontId="13" fillId="0" borderId="10" xfId="0" applyFont="1" applyBorder="1" applyAlignment="1">
      <alignment vertical="top"/>
    </xf>
    <xf numFmtId="0" fontId="4" fillId="0" borderId="11" xfId="0" applyFont="1" applyBorder="1" applyAlignment="1">
      <alignment horizontal="center" vertical="top" wrapText="1"/>
    </xf>
    <xf numFmtId="1" fontId="4" fillId="0" borderId="12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17" fontId="3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 applyProtection="1">
      <alignment horizontal="center" vertical="center"/>
    </xf>
    <xf numFmtId="0" fontId="35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11" fillId="0" borderId="0" xfId="0" applyFont="1"/>
    <xf numFmtId="0" fontId="35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11" fillId="0" borderId="0" xfId="0" applyNumberFormat="1" applyFont="1"/>
    <xf numFmtId="16" fontId="11" fillId="0" borderId="0" xfId="0" applyNumberFormat="1" applyFont="1"/>
    <xf numFmtId="17" fontId="11" fillId="0" borderId="5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35" fillId="0" borderId="2" xfId="0" applyFont="1" applyBorder="1" applyAlignment="1">
      <alignment horizontal="center"/>
    </xf>
    <xf numFmtId="17" fontId="11" fillId="0" borderId="7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1" fontId="11" fillId="0" borderId="3" xfId="0" applyNumberFormat="1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wrapText="1"/>
    </xf>
    <xf numFmtId="49" fontId="11" fillId="0" borderId="7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 applyProtection="1">
      <alignment horizontal="center" vertical="center"/>
    </xf>
    <xf numFmtId="1" fontId="11" fillId="0" borderId="0" xfId="0" applyNumberFormat="1" applyFont="1" applyBorder="1" applyAlignment="1" applyProtection="1">
      <alignment horizontal="left" vertic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/>
    <xf numFmtId="49" fontId="11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1" fontId="11" fillId="0" borderId="0" xfId="0" applyNumberFormat="1" applyFont="1" applyBorder="1" applyAlignment="1">
      <alignment horizontal="center"/>
    </xf>
    <xf numFmtId="2" fontId="11" fillId="2" borderId="0" xfId="0" applyNumberFormat="1" applyFont="1" applyFill="1" applyBorder="1"/>
    <xf numFmtId="1" fontId="5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" fontId="11" fillId="0" borderId="0" xfId="0" applyNumberFormat="1" applyFont="1" applyBorder="1"/>
    <xf numFmtId="1" fontId="13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horizontal="center" vertical="top" wrapText="1"/>
    </xf>
    <xf numFmtId="1" fontId="11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1" fontId="45" fillId="0" borderId="0" xfId="0" applyNumberFormat="1" applyFont="1" applyBorder="1" applyAlignment="1">
      <alignment horizontal="center"/>
    </xf>
    <xf numFmtId="1" fontId="47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top" wrapText="1"/>
    </xf>
    <xf numFmtId="0" fontId="47" fillId="0" borderId="1" xfId="0" applyFont="1" applyBorder="1" applyAlignment="1">
      <alignment horizontal="center" wrapText="1"/>
    </xf>
    <xf numFmtId="0" fontId="49" fillId="0" borderId="1" xfId="0" applyFont="1" applyBorder="1" applyAlignment="1">
      <alignment horizontal="center"/>
    </xf>
    <xf numFmtId="0" fontId="46" fillId="0" borderId="0" xfId="0" applyFont="1" applyBorder="1" applyAlignment="1">
      <alignment horizontal="center" vertical="top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vertical="center" wrapText="1"/>
    </xf>
    <xf numFmtId="1" fontId="14" fillId="0" borderId="12" xfId="0" applyNumberFormat="1" applyFont="1" applyBorder="1" applyAlignment="1">
      <alignment horizontal="center" vertical="top" wrapText="1"/>
    </xf>
    <xf numFmtId="0" fontId="51" fillId="0" borderId="11" xfId="0" applyFont="1" applyBorder="1" applyAlignment="1">
      <alignment horizontal="center" vertical="top" wrapText="1"/>
    </xf>
    <xf numFmtId="1" fontId="51" fillId="0" borderId="12" xfId="0" applyNumberFormat="1" applyFont="1" applyBorder="1" applyAlignment="1">
      <alignment horizontal="center" vertical="top" wrapText="1"/>
    </xf>
    <xf numFmtId="0" fontId="51" fillId="0" borderId="12" xfId="0" applyFont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1" fillId="3" borderId="1" xfId="0" applyFont="1" applyFill="1" applyBorder="1" applyAlignment="1">
      <alignment horizontal="center" vertical="center"/>
    </xf>
    <xf numFmtId="1" fontId="50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13" fillId="0" borderId="10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top"/>
    </xf>
    <xf numFmtId="0" fontId="35" fillId="3" borderId="1" xfId="0" applyFont="1" applyFill="1" applyBorder="1"/>
    <xf numFmtId="0" fontId="35" fillId="0" borderId="1" xfId="0" applyFont="1" applyBorder="1"/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1" fontId="50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37" fillId="0" borderId="1" xfId="0" applyFont="1" applyBorder="1" applyAlignment="1">
      <alignment horizontal="left" vertical="top" wrapText="1"/>
    </xf>
    <xf numFmtId="10" fontId="35" fillId="0" borderId="2" xfId="0" applyNumberFormat="1" applyFont="1" applyBorder="1" applyAlignment="1">
      <alignment horizontal="center" vertical="center"/>
    </xf>
    <xf numFmtId="10" fontId="35" fillId="0" borderId="14" xfId="0" applyNumberFormat="1" applyFont="1" applyBorder="1" applyAlignment="1">
      <alignment horizontal="center" vertical="center"/>
    </xf>
    <xf numFmtId="10" fontId="35" fillId="0" borderId="4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top"/>
    </xf>
    <xf numFmtId="1" fontId="35" fillId="0" borderId="2" xfId="0" applyNumberFormat="1" applyFont="1" applyBorder="1" applyAlignment="1">
      <alignment horizontal="center" vertical="top"/>
    </xf>
    <xf numFmtId="1" fontId="35" fillId="0" borderId="14" xfId="0" applyNumberFormat="1" applyFont="1" applyBorder="1" applyAlignment="1">
      <alignment horizontal="center" vertical="top"/>
    </xf>
    <xf numFmtId="1" fontId="35" fillId="0" borderId="4" xfId="0" applyNumberFormat="1" applyFont="1" applyBorder="1" applyAlignment="1">
      <alignment horizontal="center" vertical="top"/>
    </xf>
    <xf numFmtId="1" fontId="35" fillId="0" borderId="2" xfId="0" applyNumberFormat="1" applyFont="1" applyBorder="1" applyAlignment="1">
      <alignment horizontal="center" vertical="top" wrapText="1"/>
    </xf>
    <xf numFmtId="1" fontId="35" fillId="0" borderId="14" xfId="0" applyNumberFormat="1" applyFont="1" applyBorder="1" applyAlignment="1">
      <alignment horizontal="center" vertical="top" wrapText="1"/>
    </xf>
    <xf numFmtId="1" fontId="35" fillId="0" borderId="4" xfId="0" applyNumberFormat="1" applyFont="1" applyBorder="1" applyAlignment="1">
      <alignment horizontal="center" vertical="top" wrapText="1"/>
    </xf>
    <xf numFmtId="0" fontId="37" fillId="0" borderId="2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" fontId="35" fillId="0" borderId="2" xfId="0" applyNumberFormat="1" applyFont="1" applyBorder="1" applyAlignment="1">
      <alignment horizontal="left" vertical="top" wrapText="1"/>
    </xf>
    <xf numFmtId="1" fontId="35" fillId="0" borderId="14" xfId="0" applyNumberFormat="1" applyFont="1" applyBorder="1" applyAlignment="1">
      <alignment horizontal="left" vertical="top" wrapText="1"/>
    </xf>
    <xf numFmtId="1" fontId="35" fillId="0" borderId="4" xfId="0" applyNumberFormat="1" applyFont="1" applyBorder="1" applyAlignment="1">
      <alignment horizontal="left" vertical="top" wrapText="1"/>
    </xf>
    <xf numFmtId="2" fontId="35" fillId="0" borderId="2" xfId="0" applyNumberFormat="1" applyFont="1" applyBorder="1" applyAlignment="1">
      <alignment horizontal="center" vertical="center"/>
    </xf>
    <xf numFmtId="2" fontId="35" fillId="0" borderId="14" xfId="0" applyNumberFormat="1" applyFont="1" applyBorder="1" applyAlignment="1">
      <alignment horizontal="center" vertical="center"/>
    </xf>
    <xf numFmtId="2" fontId="3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2" xfId="0" applyFont="1" applyBorder="1" applyAlignment="1">
      <alignment horizontal="left" wrapText="1"/>
    </xf>
    <xf numFmtId="0" fontId="37" fillId="0" borderId="4" xfId="0" applyFont="1" applyBorder="1" applyAlignment="1">
      <alignment horizontal="left" wrapText="1"/>
    </xf>
    <xf numFmtId="17" fontId="35" fillId="0" borderId="2" xfId="0" applyNumberFormat="1" applyFont="1" applyBorder="1" applyAlignment="1">
      <alignment horizontal="center" vertical="center" wrapText="1"/>
    </xf>
    <xf numFmtId="17" fontId="35" fillId="0" borderId="14" xfId="0" applyNumberFormat="1" applyFont="1" applyBorder="1" applyAlignment="1">
      <alignment horizontal="center" vertical="center" wrapText="1"/>
    </xf>
    <xf numFmtId="17" fontId="35" fillId="0" borderId="4" xfId="0" applyNumberFormat="1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left" vertical="top" wrapText="1"/>
    </xf>
    <xf numFmtId="1" fontId="21" fillId="0" borderId="14" xfId="0" applyNumberFormat="1" applyFont="1" applyBorder="1" applyAlignment="1">
      <alignment horizontal="left" vertical="top" wrapText="1"/>
    </xf>
    <xf numFmtId="1" fontId="21" fillId="0" borderId="4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27" fillId="0" borderId="2" xfId="0" applyFont="1" applyBorder="1" applyAlignment="1">
      <alignment horizontal="left" wrapText="1"/>
    </xf>
    <xf numFmtId="0" fontId="27" fillId="0" borderId="4" xfId="0" applyFont="1" applyBorder="1" applyAlignment="1">
      <alignment horizontal="left" wrapText="1"/>
    </xf>
    <xf numFmtId="1" fontId="21" fillId="0" borderId="2" xfId="0" applyNumberFormat="1" applyFont="1" applyBorder="1" applyAlignment="1">
      <alignment horizontal="center" vertical="top" wrapText="1"/>
    </xf>
    <xf numFmtId="1" fontId="21" fillId="0" borderId="14" xfId="0" applyNumberFormat="1" applyFont="1" applyBorder="1" applyAlignment="1">
      <alignment horizontal="center" vertical="top" wrapText="1"/>
    </xf>
    <xf numFmtId="1" fontId="21" fillId="0" borderId="4" xfId="0" applyNumberFormat="1" applyFont="1" applyBorder="1" applyAlignment="1">
      <alignment horizontal="center" vertical="top" wrapText="1"/>
    </xf>
    <xf numFmtId="17" fontId="21" fillId="0" borderId="2" xfId="0" applyNumberFormat="1" applyFont="1" applyBorder="1" applyAlignment="1">
      <alignment horizontal="center" vertical="center" wrapText="1"/>
    </xf>
    <xf numFmtId="17" fontId="21" fillId="0" borderId="14" xfId="0" applyNumberFormat="1" applyFont="1" applyBorder="1" applyAlignment="1">
      <alignment horizontal="center" vertical="center" wrapText="1"/>
    </xf>
    <xf numFmtId="17" fontId="21" fillId="0" borderId="4" xfId="0" applyNumberFormat="1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center" vertical="top"/>
    </xf>
    <xf numFmtId="1" fontId="21" fillId="0" borderId="14" xfId="0" applyNumberFormat="1" applyFont="1" applyBorder="1" applyAlignment="1">
      <alignment horizontal="center" vertical="top"/>
    </xf>
    <xf numFmtId="1" fontId="21" fillId="0" borderId="4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 vertical="top"/>
    </xf>
    <xf numFmtId="2" fontId="21" fillId="0" borderId="14" xfId="0" applyNumberFormat="1" applyFont="1" applyBorder="1" applyAlignment="1">
      <alignment horizontal="center" vertical="top"/>
    </xf>
    <xf numFmtId="2" fontId="21" fillId="0" borderId="4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14" xfId="0" applyNumberFormat="1" applyFont="1" applyBorder="1" applyAlignment="1">
      <alignment horizontal="center" vertical="top"/>
    </xf>
    <xf numFmtId="10" fontId="21" fillId="0" borderId="4" xfId="0" applyNumberFormat="1" applyFont="1" applyBorder="1" applyAlignment="1">
      <alignment horizontal="center" vertical="top"/>
    </xf>
    <xf numFmtId="2" fontId="21" fillId="0" borderId="2" xfId="0" applyNumberFormat="1" applyFont="1" applyBorder="1" applyAlignment="1">
      <alignment horizontal="center" vertical="center"/>
    </xf>
    <xf numFmtId="2" fontId="21" fillId="0" borderId="1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10" fontId="18" fillId="0" borderId="2" xfId="0" applyNumberFormat="1" applyFont="1" applyBorder="1" applyAlignment="1">
      <alignment horizontal="center" vertical="center"/>
    </xf>
    <xf numFmtId="10" fontId="18" fillId="0" borderId="14" xfId="0" applyNumberFormat="1" applyFont="1" applyBorder="1" applyAlignment="1">
      <alignment horizontal="center" vertical="center"/>
    </xf>
    <xf numFmtId="10" fontId="18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center" vertical="top"/>
    </xf>
    <xf numFmtId="1" fontId="18" fillId="0" borderId="14" xfId="0" applyNumberFormat="1" applyFont="1" applyBorder="1" applyAlignment="1">
      <alignment horizontal="center" vertical="top"/>
    </xf>
    <xf numFmtId="1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center" vertical="top" wrapText="1"/>
    </xf>
    <xf numFmtId="1" fontId="18" fillId="0" borderId="14" xfId="0" applyNumberFormat="1" applyFont="1" applyBorder="1" applyAlignment="1">
      <alignment horizontal="center" vertical="top" wrapText="1"/>
    </xf>
    <xf numFmtId="1" fontId="18" fillId="0" borderId="4" xfId="0" applyNumberFormat="1" applyFont="1" applyBorder="1" applyAlignment="1">
      <alignment horizontal="center" vertical="top" wrapText="1"/>
    </xf>
    <xf numFmtId="1" fontId="18" fillId="0" borderId="2" xfId="0" applyNumberFormat="1" applyFont="1" applyBorder="1" applyAlignment="1">
      <alignment horizontal="left" vertical="top" wrapText="1"/>
    </xf>
    <xf numFmtId="1" fontId="18" fillId="0" borderId="14" xfId="0" applyNumberFormat="1" applyFont="1" applyBorder="1" applyAlignment="1">
      <alignment horizontal="left" vertical="top" wrapText="1"/>
    </xf>
    <xf numFmtId="1" fontId="18" fillId="0" borderId="4" xfId="0" applyNumberFormat="1" applyFont="1" applyBorder="1" applyAlignment="1">
      <alignment horizontal="left" vertical="top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17" fontId="18" fillId="0" borderId="2" xfId="0" applyNumberFormat="1" applyFont="1" applyBorder="1" applyAlignment="1">
      <alignment horizontal="center" vertical="center" wrapText="1"/>
    </xf>
    <xf numFmtId="17" fontId="18" fillId="0" borderId="14" xfId="0" applyNumberFormat="1" applyFont="1" applyBorder="1" applyAlignment="1">
      <alignment horizontal="center" vertical="center" wrapText="1"/>
    </xf>
    <xf numFmtId="17" fontId="18" fillId="0" borderId="4" xfId="0" applyNumberFormat="1" applyFont="1" applyBorder="1" applyAlignment="1">
      <alignment horizontal="center" vertical="center" wrapText="1"/>
    </xf>
    <xf numFmtId="17" fontId="21" fillId="0" borderId="2" xfId="0" applyNumberFormat="1" applyFont="1" applyBorder="1" applyAlignment="1">
      <alignment horizontal="center" vertical="top" wrapText="1"/>
    </xf>
    <xf numFmtId="17" fontId="21" fillId="0" borderId="14" xfId="0" applyNumberFormat="1" applyFont="1" applyBorder="1" applyAlignment="1">
      <alignment horizontal="center" vertical="top" wrapText="1"/>
    </xf>
    <xf numFmtId="17" fontId="21" fillId="0" borderId="4" xfId="0" applyNumberFormat="1" applyFont="1" applyBorder="1" applyAlignment="1">
      <alignment horizontal="center" vertical="top" wrapText="1"/>
    </xf>
    <xf numFmtId="10" fontId="18" fillId="0" borderId="2" xfId="0" applyNumberFormat="1" applyFont="1" applyBorder="1" applyAlignment="1">
      <alignment horizontal="center" vertical="top"/>
    </xf>
    <xf numFmtId="10" fontId="18" fillId="0" borderId="14" xfId="0" applyNumberFormat="1" applyFont="1" applyBorder="1" applyAlignment="1">
      <alignment horizontal="center" vertical="top"/>
    </xf>
    <xf numFmtId="10" fontId="18" fillId="0" borderId="4" xfId="0" applyNumberFormat="1" applyFont="1" applyBorder="1" applyAlignment="1">
      <alignment horizontal="center" vertical="top"/>
    </xf>
    <xf numFmtId="2" fontId="18" fillId="0" borderId="2" xfId="0" applyNumberFormat="1" applyFont="1" applyBorder="1" applyAlignment="1">
      <alignment horizontal="center" vertical="top"/>
    </xf>
    <xf numFmtId="2" fontId="18" fillId="0" borderId="14" xfId="0" applyNumberFormat="1" applyFont="1" applyBorder="1" applyAlignment="1">
      <alignment horizontal="center" vertical="top"/>
    </xf>
    <xf numFmtId="2" fontId="18" fillId="0" borderId="4" xfId="0" applyNumberFormat="1" applyFont="1" applyBorder="1" applyAlignment="1">
      <alignment horizontal="center" vertical="top"/>
    </xf>
    <xf numFmtId="17" fontId="18" fillId="0" borderId="2" xfId="0" applyNumberFormat="1" applyFont="1" applyBorder="1" applyAlignment="1">
      <alignment horizontal="center" vertical="top" wrapText="1"/>
    </xf>
    <xf numFmtId="17" fontId="18" fillId="0" borderId="14" xfId="0" applyNumberFormat="1" applyFont="1" applyBorder="1" applyAlignment="1">
      <alignment horizontal="center" vertical="top" wrapText="1"/>
    </xf>
    <xf numFmtId="17" fontId="18" fillId="0" borderId="4" xfId="0" applyNumberFormat="1" applyFont="1" applyBorder="1" applyAlignment="1">
      <alignment horizontal="center" vertical="top" wrapText="1"/>
    </xf>
    <xf numFmtId="2" fontId="35" fillId="0" borderId="2" xfId="0" applyNumberFormat="1" applyFont="1" applyBorder="1" applyAlignment="1">
      <alignment horizontal="center" vertical="top"/>
    </xf>
    <xf numFmtId="2" fontId="35" fillId="0" borderId="14" xfId="0" applyNumberFormat="1" applyFont="1" applyBorder="1" applyAlignment="1">
      <alignment horizontal="center" vertical="top"/>
    </xf>
    <xf numFmtId="2" fontId="35" fillId="0" borderId="4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6"/>
  <sheetViews>
    <sheetView topLeftCell="A203" workbookViewId="0">
      <selection activeCell="C226" sqref="C226"/>
    </sheetView>
  </sheetViews>
  <sheetFormatPr defaultColWidth="10.5703125" defaultRowHeight="15"/>
  <cols>
    <col min="1" max="1" width="11.28515625" style="291" customWidth="1"/>
    <col min="2" max="2" width="13.85546875" style="292" customWidth="1"/>
    <col min="3" max="3" width="14.7109375" style="292" customWidth="1"/>
    <col min="4" max="4" width="11.140625" style="292" customWidth="1"/>
    <col min="5" max="5" width="10.42578125" style="242" customWidth="1"/>
    <col min="6" max="6" width="15.28515625" style="293" customWidth="1"/>
    <col min="7" max="7" width="10.5703125" style="242" customWidth="1"/>
    <col min="8" max="8" width="22.140625" style="242" customWidth="1"/>
    <col min="9" max="9" width="21.85546875" style="291" customWidth="1"/>
    <col min="10" max="16384" width="10.5703125" style="242"/>
  </cols>
  <sheetData>
    <row r="1" spans="1:9" s="225" customFormat="1" ht="18" customHeight="1">
      <c r="A1" s="353" t="s">
        <v>171</v>
      </c>
      <c r="B1" s="353"/>
      <c r="C1" s="353"/>
      <c r="D1" s="353"/>
      <c r="E1" s="353"/>
      <c r="F1" s="353"/>
      <c r="G1" s="353"/>
      <c r="H1" s="353"/>
      <c r="I1" s="353"/>
    </row>
    <row r="2" spans="1:9" s="225" customFormat="1" ht="23.25" customHeight="1">
      <c r="A2" s="353"/>
      <c r="B2" s="353"/>
      <c r="C2" s="353"/>
      <c r="D2" s="353"/>
      <c r="E2" s="353"/>
      <c r="F2" s="353"/>
      <c r="G2" s="353"/>
      <c r="H2" s="353"/>
      <c r="I2" s="353"/>
    </row>
    <row r="3" spans="1:9" s="225" customFormat="1" ht="18.75" customHeight="1">
      <c r="B3" s="338" t="s">
        <v>1</v>
      </c>
      <c r="C3" s="338"/>
      <c r="D3" s="342" t="s">
        <v>230</v>
      </c>
      <c r="E3" s="343"/>
      <c r="F3" s="343"/>
      <c r="G3" s="344"/>
      <c r="H3" s="226"/>
    </row>
    <row r="4" spans="1:9" s="225" customFormat="1" ht="35.25" customHeight="1">
      <c r="B4" s="354" t="s">
        <v>163</v>
      </c>
      <c r="C4" s="355"/>
      <c r="D4" s="356">
        <v>38869</v>
      </c>
      <c r="E4" s="357"/>
      <c r="F4" s="357"/>
      <c r="G4" s="358"/>
      <c r="H4" s="226"/>
    </row>
    <row r="5" spans="1:9" s="225" customFormat="1" ht="15.75">
      <c r="B5" s="338" t="s">
        <v>164</v>
      </c>
      <c r="C5" s="338"/>
      <c r="D5" s="339">
        <v>541</v>
      </c>
      <c r="E5" s="340"/>
      <c r="F5" s="340"/>
      <c r="G5" s="341"/>
      <c r="H5" s="226"/>
    </row>
    <row r="6" spans="1:9" s="225" customFormat="1" ht="15.75">
      <c r="B6" s="338" t="s">
        <v>2</v>
      </c>
      <c r="C6" s="338"/>
      <c r="D6" s="339" t="s">
        <v>3</v>
      </c>
      <c r="E6" s="340"/>
      <c r="F6" s="340"/>
      <c r="G6" s="341"/>
      <c r="H6" s="226"/>
    </row>
    <row r="7" spans="1:9" s="225" customFormat="1" ht="32.25" customHeight="1">
      <c r="B7" s="345" t="s">
        <v>0</v>
      </c>
      <c r="C7" s="346"/>
      <c r="D7" s="347" t="s">
        <v>9</v>
      </c>
      <c r="E7" s="348"/>
      <c r="F7" s="348"/>
      <c r="G7" s="349"/>
      <c r="H7" s="226"/>
    </row>
    <row r="8" spans="1:9" s="225" customFormat="1" ht="33" customHeight="1">
      <c r="B8" s="334" t="s">
        <v>4</v>
      </c>
      <c r="C8" s="334"/>
      <c r="D8" s="350" t="s">
        <v>165</v>
      </c>
      <c r="E8" s="351"/>
      <c r="F8" s="351"/>
      <c r="G8" s="352"/>
      <c r="H8" s="226"/>
    </row>
    <row r="9" spans="1:9" s="225" customFormat="1" ht="33" customHeight="1">
      <c r="B9" s="334" t="s">
        <v>10</v>
      </c>
      <c r="C9" s="334"/>
      <c r="D9" s="335">
        <v>0.05</v>
      </c>
      <c r="E9" s="336"/>
      <c r="F9" s="336"/>
      <c r="G9" s="337"/>
      <c r="H9" s="226"/>
    </row>
    <row r="10" spans="1:9" s="225" customFormat="1" ht="15.75">
      <c r="B10" s="338" t="s">
        <v>8</v>
      </c>
      <c r="C10" s="338"/>
      <c r="D10" s="339">
        <v>500</v>
      </c>
      <c r="E10" s="340"/>
      <c r="F10" s="340"/>
      <c r="G10" s="341"/>
      <c r="H10" s="226"/>
    </row>
    <row r="11" spans="1:9" s="225" customFormat="1" ht="22.5" customHeight="1">
      <c r="B11" s="338" t="s">
        <v>6</v>
      </c>
      <c r="C11" s="338"/>
      <c r="D11" s="342" t="s">
        <v>7</v>
      </c>
      <c r="E11" s="343"/>
      <c r="F11" s="343"/>
      <c r="G11" s="344"/>
      <c r="H11" s="226"/>
    </row>
    <row r="12" spans="1:9" s="225" customFormat="1" ht="16.5" thickBot="1">
      <c r="A12" s="197"/>
      <c r="B12" s="198"/>
      <c r="C12" s="227"/>
      <c r="D12" s="227"/>
      <c r="E12" s="228"/>
      <c r="F12" s="228"/>
      <c r="G12" s="228"/>
      <c r="H12" s="228"/>
    </row>
    <row r="13" spans="1:9" s="11" customFormat="1" ht="33" customHeight="1">
      <c r="A13" s="229" t="s">
        <v>151</v>
      </c>
      <c r="B13" s="8" t="s">
        <v>152</v>
      </c>
      <c r="C13" s="230" t="s">
        <v>153</v>
      </c>
      <c r="D13" s="230" t="s">
        <v>154</v>
      </c>
      <c r="E13" s="231" t="s">
        <v>155</v>
      </c>
      <c r="F13" s="230" t="s">
        <v>157</v>
      </c>
      <c r="G13" s="231" t="s">
        <v>11</v>
      </c>
      <c r="H13" s="232" t="s">
        <v>156</v>
      </c>
      <c r="I13" s="233" t="s">
        <v>162</v>
      </c>
    </row>
    <row r="14" spans="1:9" ht="17.100000000000001" customHeight="1">
      <c r="A14" s="234">
        <v>38869</v>
      </c>
      <c r="B14" s="235">
        <v>500</v>
      </c>
      <c r="C14" s="236">
        <v>0</v>
      </c>
      <c r="D14" s="237">
        <f t="shared" ref="D14:D77" si="0">B14-C14</f>
        <v>500</v>
      </c>
      <c r="E14" s="238">
        <f>G191</f>
        <v>5033</v>
      </c>
      <c r="F14" s="239">
        <f>D14*E14*H14</f>
        <v>1654.6849315068494</v>
      </c>
      <c r="G14" s="236">
        <v>30</v>
      </c>
      <c r="H14" s="240">
        <f t="shared" ref="H14:H59" si="1">0.24/365</f>
        <v>6.5753424657534248E-4</v>
      </c>
      <c r="I14" s="241"/>
    </row>
    <row r="15" spans="1:9" ht="17.100000000000001" customHeight="1">
      <c r="A15" s="234">
        <v>38899</v>
      </c>
      <c r="B15" s="235">
        <v>500</v>
      </c>
      <c r="C15" s="236">
        <v>1000</v>
      </c>
      <c r="D15" s="237">
        <f t="shared" si="0"/>
        <v>-500</v>
      </c>
      <c r="E15" s="238">
        <f t="shared" ref="E15:E78" si="2">E14-G14</f>
        <v>5003</v>
      </c>
      <c r="F15" s="239"/>
      <c r="G15" s="236">
        <v>0</v>
      </c>
      <c r="H15" s="240">
        <f t="shared" si="1"/>
        <v>6.5753424657534248E-4</v>
      </c>
      <c r="I15" s="241" t="s">
        <v>231</v>
      </c>
    </row>
    <row r="16" spans="1:9" ht="17.100000000000001" customHeight="1">
      <c r="A16" s="234">
        <v>38930</v>
      </c>
      <c r="B16" s="235">
        <v>500</v>
      </c>
      <c r="C16" s="236">
        <v>500</v>
      </c>
      <c r="D16" s="237">
        <f t="shared" si="0"/>
        <v>0</v>
      </c>
      <c r="E16" s="238">
        <f t="shared" si="2"/>
        <v>5003</v>
      </c>
      <c r="F16" s="239">
        <f t="shared" ref="F16:F78" si="3">(D16*E16*H16)</f>
        <v>0</v>
      </c>
      <c r="G16" s="243">
        <v>13</v>
      </c>
      <c r="H16" s="240">
        <f t="shared" si="1"/>
        <v>6.5753424657534248E-4</v>
      </c>
      <c r="I16" s="241" t="s">
        <v>232</v>
      </c>
    </row>
    <row r="17" spans="1:9" ht="17.100000000000001" customHeight="1">
      <c r="A17" s="234">
        <v>38961</v>
      </c>
      <c r="B17" s="235">
        <v>500</v>
      </c>
      <c r="C17" s="236">
        <v>0</v>
      </c>
      <c r="D17" s="237">
        <f t="shared" si="0"/>
        <v>500</v>
      </c>
      <c r="E17" s="238">
        <f t="shared" si="2"/>
        <v>4990</v>
      </c>
      <c r="F17" s="239">
        <f t="shared" si="3"/>
        <v>1640.5479452054794</v>
      </c>
      <c r="G17" s="236">
        <v>30</v>
      </c>
      <c r="H17" s="240">
        <f t="shared" si="1"/>
        <v>6.5753424657534248E-4</v>
      </c>
      <c r="I17" s="241"/>
    </row>
    <row r="18" spans="1:9" ht="17.100000000000001" customHeight="1">
      <c r="A18" s="234">
        <v>38991</v>
      </c>
      <c r="B18" s="235">
        <v>500</v>
      </c>
      <c r="C18" s="236">
        <v>0</v>
      </c>
      <c r="D18" s="237">
        <f t="shared" si="0"/>
        <v>500</v>
      </c>
      <c r="E18" s="238">
        <f t="shared" si="2"/>
        <v>4960</v>
      </c>
      <c r="F18" s="239">
        <f t="shared" si="3"/>
        <v>1630.6849315068494</v>
      </c>
      <c r="G18" s="236">
        <v>31</v>
      </c>
      <c r="H18" s="240">
        <f t="shared" si="1"/>
        <v>6.5753424657534248E-4</v>
      </c>
      <c r="I18" s="244"/>
    </row>
    <row r="19" spans="1:9" ht="17.100000000000001" customHeight="1">
      <c r="A19" s="234">
        <v>39022</v>
      </c>
      <c r="B19" s="235">
        <v>500</v>
      </c>
      <c r="C19" s="236">
        <v>0</v>
      </c>
      <c r="D19" s="237">
        <f t="shared" si="0"/>
        <v>500</v>
      </c>
      <c r="E19" s="238">
        <f t="shared" si="2"/>
        <v>4929</v>
      </c>
      <c r="F19" s="239">
        <f t="shared" si="3"/>
        <v>1620.4931506849316</v>
      </c>
      <c r="G19" s="236">
        <v>30</v>
      </c>
      <c r="H19" s="240">
        <f t="shared" si="1"/>
        <v>6.5753424657534248E-4</v>
      </c>
      <c r="I19" s="244"/>
    </row>
    <row r="20" spans="1:9" ht="17.100000000000001" customHeight="1">
      <c r="A20" s="234">
        <v>39052</v>
      </c>
      <c r="B20" s="235">
        <v>500</v>
      </c>
      <c r="C20" s="236">
        <v>0</v>
      </c>
      <c r="D20" s="237">
        <f t="shared" si="0"/>
        <v>500</v>
      </c>
      <c r="E20" s="238">
        <f t="shared" si="2"/>
        <v>4899</v>
      </c>
      <c r="F20" s="239">
        <f t="shared" si="3"/>
        <v>1610.6301369863015</v>
      </c>
      <c r="G20" s="236">
        <v>31</v>
      </c>
      <c r="H20" s="240">
        <f t="shared" si="1"/>
        <v>6.5753424657534248E-4</v>
      </c>
      <c r="I20" s="244"/>
    </row>
    <row r="21" spans="1:9" ht="17.100000000000001" customHeight="1">
      <c r="A21" s="234">
        <v>39083</v>
      </c>
      <c r="B21" s="235">
        <v>500</v>
      </c>
      <c r="C21" s="236">
        <v>0</v>
      </c>
      <c r="D21" s="237">
        <f t="shared" si="0"/>
        <v>500</v>
      </c>
      <c r="E21" s="238">
        <f t="shared" si="2"/>
        <v>4868</v>
      </c>
      <c r="F21" s="239">
        <f t="shared" si="3"/>
        <v>1600.4383561643835</v>
      </c>
      <c r="G21" s="236">
        <v>31</v>
      </c>
      <c r="H21" s="240">
        <f t="shared" si="1"/>
        <v>6.5753424657534248E-4</v>
      </c>
      <c r="I21" s="244"/>
    </row>
    <row r="22" spans="1:9" ht="17.100000000000001" customHeight="1">
      <c r="A22" s="234">
        <v>39114</v>
      </c>
      <c r="B22" s="235">
        <v>500</v>
      </c>
      <c r="C22" s="236">
        <v>0</v>
      </c>
      <c r="D22" s="237">
        <f t="shared" si="0"/>
        <v>500</v>
      </c>
      <c r="E22" s="238">
        <f t="shared" si="2"/>
        <v>4837</v>
      </c>
      <c r="F22" s="239">
        <f t="shared" si="3"/>
        <v>1590.2465753424658</v>
      </c>
      <c r="G22" s="236">
        <v>28</v>
      </c>
      <c r="H22" s="240">
        <f t="shared" si="1"/>
        <v>6.5753424657534248E-4</v>
      </c>
      <c r="I22" s="244"/>
    </row>
    <row r="23" spans="1:9" ht="17.100000000000001" customHeight="1">
      <c r="A23" s="234">
        <v>39142</v>
      </c>
      <c r="B23" s="235">
        <v>500</v>
      </c>
      <c r="C23" s="236">
        <v>0</v>
      </c>
      <c r="D23" s="237">
        <f t="shared" si="0"/>
        <v>500</v>
      </c>
      <c r="E23" s="238">
        <f t="shared" si="2"/>
        <v>4809</v>
      </c>
      <c r="F23" s="239">
        <f t="shared" si="3"/>
        <v>1581.041095890411</v>
      </c>
      <c r="G23" s="236">
        <v>31</v>
      </c>
      <c r="H23" s="240">
        <f t="shared" si="1"/>
        <v>6.5753424657534248E-4</v>
      </c>
      <c r="I23" s="244"/>
    </row>
    <row r="24" spans="1:9" ht="17.100000000000001" customHeight="1">
      <c r="A24" s="234">
        <v>39173</v>
      </c>
      <c r="B24" s="235">
        <v>500</v>
      </c>
      <c r="C24" s="236">
        <v>0</v>
      </c>
      <c r="D24" s="237">
        <f t="shared" si="0"/>
        <v>500</v>
      </c>
      <c r="E24" s="238">
        <f t="shared" si="2"/>
        <v>4778</v>
      </c>
      <c r="F24" s="239">
        <f t="shared" si="3"/>
        <v>1570.8493150684933</v>
      </c>
      <c r="G24" s="236">
        <v>30</v>
      </c>
      <c r="H24" s="240">
        <f t="shared" si="1"/>
        <v>6.5753424657534248E-4</v>
      </c>
      <c r="I24" s="244"/>
    </row>
    <row r="25" spans="1:9" ht="17.100000000000001" customHeight="1">
      <c r="A25" s="234">
        <v>39203</v>
      </c>
      <c r="B25" s="235">
        <v>500</v>
      </c>
      <c r="C25" s="236">
        <v>0</v>
      </c>
      <c r="D25" s="237">
        <f t="shared" si="0"/>
        <v>500</v>
      </c>
      <c r="E25" s="238">
        <f t="shared" si="2"/>
        <v>4748</v>
      </c>
      <c r="F25" s="239">
        <f t="shared" si="3"/>
        <v>1560.986301369863</v>
      </c>
      <c r="G25" s="236">
        <v>31</v>
      </c>
      <c r="H25" s="240">
        <f t="shared" si="1"/>
        <v>6.5753424657534248E-4</v>
      </c>
      <c r="I25" s="244"/>
    </row>
    <row r="26" spans="1:9" ht="17.100000000000001" customHeight="1">
      <c r="A26" s="234">
        <v>39234</v>
      </c>
      <c r="B26" s="235">
        <v>525</v>
      </c>
      <c r="C26" s="236">
        <v>0</v>
      </c>
      <c r="D26" s="237">
        <f t="shared" si="0"/>
        <v>525</v>
      </c>
      <c r="E26" s="238">
        <f t="shared" si="2"/>
        <v>4717</v>
      </c>
      <c r="F26" s="239">
        <f t="shared" si="3"/>
        <v>1628.3342465753426</v>
      </c>
      <c r="G26" s="236">
        <v>30</v>
      </c>
      <c r="H26" s="240">
        <f t="shared" si="1"/>
        <v>6.5753424657534248E-4</v>
      </c>
      <c r="I26" s="244"/>
    </row>
    <row r="27" spans="1:9" ht="17.100000000000001" customHeight="1">
      <c r="A27" s="234">
        <v>39264</v>
      </c>
      <c r="B27" s="235">
        <v>525</v>
      </c>
      <c r="C27" s="236">
        <v>0</v>
      </c>
      <c r="D27" s="237">
        <f t="shared" si="0"/>
        <v>525</v>
      </c>
      <c r="E27" s="238">
        <f t="shared" si="2"/>
        <v>4687</v>
      </c>
      <c r="F27" s="239">
        <f t="shared" si="3"/>
        <v>1617.9780821917809</v>
      </c>
      <c r="G27" s="236">
        <v>31</v>
      </c>
      <c r="H27" s="240">
        <f t="shared" si="1"/>
        <v>6.5753424657534248E-4</v>
      </c>
      <c r="I27" s="244"/>
    </row>
    <row r="28" spans="1:9" ht="17.100000000000001" customHeight="1">
      <c r="A28" s="234">
        <v>39295</v>
      </c>
      <c r="B28" s="235">
        <v>525</v>
      </c>
      <c r="C28" s="236">
        <v>0</v>
      </c>
      <c r="D28" s="237">
        <f t="shared" si="0"/>
        <v>525</v>
      </c>
      <c r="E28" s="238">
        <f t="shared" si="2"/>
        <v>4656</v>
      </c>
      <c r="F28" s="239">
        <f t="shared" si="3"/>
        <v>1607.2767123287672</v>
      </c>
      <c r="G28" s="236">
        <v>31</v>
      </c>
      <c r="H28" s="240">
        <f t="shared" si="1"/>
        <v>6.5753424657534248E-4</v>
      </c>
      <c r="I28" s="244"/>
    </row>
    <row r="29" spans="1:9" ht="17.100000000000001" customHeight="1">
      <c r="A29" s="234">
        <v>39326</v>
      </c>
      <c r="B29" s="235">
        <v>525</v>
      </c>
      <c r="C29" s="236">
        <v>0</v>
      </c>
      <c r="D29" s="237">
        <f t="shared" si="0"/>
        <v>525</v>
      </c>
      <c r="E29" s="238">
        <f t="shared" si="2"/>
        <v>4625</v>
      </c>
      <c r="F29" s="239">
        <f t="shared" si="3"/>
        <v>1596.5753424657535</v>
      </c>
      <c r="G29" s="236">
        <v>30</v>
      </c>
      <c r="H29" s="240">
        <f t="shared" si="1"/>
        <v>6.5753424657534248E-4</v>
      </c>
      <c r="I29" s="244"/>
    </row>
    <row r="30" spans="1:9" ht="17.100000000000001" customHeight="1">
      <c r="A30" s="234">
        <v>39356</v>
      </c>
      <c r="B30" s="235">
        <v>525</v>
      </c>
      <c r="C30" s="236">
        <v>0</v>
      </c>
      <c r="D30" s="237">
        <f t="shared" si="0"/>
        <v>525</v>
      </c>
      <c r="E30" s="238">
        <f t="shared" si="2"/>
        <v>4595</v>
      </c>
      <c r="F30" s="239">
        <f t="shared" si="3"/>
        <v>1586.2191780821918</v>
      </c>
      <c r="G30" s="236">
        <v>31</v>
      </c>
      <c r="H30" s="240">
        <f t="shared" si="1"/>
        <v>6.5753424657534248E-4</v>
      </c>
      <c r="I30" s="244"/>
    </row>
    <row r="31" spans="1:9" ht="17.100000000000001" customHeight="1">
      <c r="A31" s="234">
        <v>39387</v>
      </c>
      <c r="B31" s="235">
        <v>525</v>
      </c>
      <c r="C31" s="236">
        <v>0</v>
      </c>
      <c r="D31" s="237">
        <f t="shared" si="0"/>
        <v>525</v>
      </c>
      <c r="E31" s="238">
        <f t="shared" si="2"/>
        <v>4564</v>
      </c>
      <c r="F31" s="239">
        <f t="shared" si="3"/>
        <v>1575.5178082191781</v>
      </c>
      <c r="G31" s="236">
        <v>30</v>
      </c>
      <c r="H31" s="240">
        <f t="shared" si="1"/>
        <v>6.5753424657534248E-4</v>
      </c>
      <c r="I31" s="244"/>
    </row>
    <row r="32" spans="1:9" ht="17.100000000000001" customHeight="1">
      <c r="A32" s="234">
        <v>39417</v>
      </c>
      <c r="B32" s="235">
        <v>525</v>
      </c>
      <c r="C32" s="236">
        <v>0</v>
      </c>
      <c r="D32" s="237">
        <f t="shared" si="0"/>
        <v>525</v>
      </c>
      <c r="E32" s="238">
        <f t="shared" si="2"/>
        <v>4534</v>
      </c>
      <c r="F32" s="239">
        <f t="shared" si="3"/>
        <v>1565.1616438356166</v>
      </c>
      <c r="G32" s="236">
        <v>31</v>
      </c>
      <c r="H32" s="240">
        <f t="shared" si="1"/>
        <v>6.5753424657534248E-4</v>
      </c>
      <c r="I32" s="244"/>
    </row>
    <row r="33" spans="1:10" ht="17.100000000000001" customHeight="1">
      <c r="A33" s="234">
        <v>39448</v>
      </c>
      <c r="B33" s="235">
        <v>525</v>
      </c>
      <c r="C33" s="236">
        <v>0</v>
      </c>
      <c r="D33" s="237">
        <f t="shared" si="0"/>
        <v>525</v>
      </c>
      <c r="E33" s="238">
        <f t="shared" si="2"/>
        <v>4503</v>
      </c>
      <c r="F33" s="239">
        <f t="shared" si="3"/>
        <v>1554.4602739726029</v>
      </c>
      <c r="G33" s="236">
        <v>31</v>
      </c>
      <c r="H33" s="240">
        <f t="shared" si="1"/>
        <v>6.5753424657534248E-4</v>
      </c>
      <c r="I33" s="244"/>
    </row>
    <row r="34" spans="1:10" ht="17.100000000000001" customHeight="1">
      <c r="A34" s="234">
        <v>39479</v>
      </c>
      <c r="B34" s="235">
        <v>525</v>
      </c>
      <c r="C34" s="236">
        <v>0</v>
      </c>
      <c r="D34" s="237">
        <f t="shared" si="0"/>
        <v>525</v>
      </c>
      <c r="E34" s="238">
        <f t="shared" si="2"/>
        <v>4472</v>
      </c>
      <c r="F34" s="239">
        <f t="shared" si="3"/>
        <v>1543.7589041095891</v>
      </c>
      <c r="G34" s="236">
        <v>29</v>
      </c>
      <c r="H34" s="240">
        <f t="shared" si="1"/>
        <v>6.5753424657534248E-4</v>
      </c>
      <c r="I34" s="244"/>
    </row>
    <row r="35" spans="1:10" ht="17.100000000000001" customHeight="1">
      <c r="A35" s="234">
        <v>39508</v>
      </c>
      <c r="B35" s="235">
        <v>525</v>
      </c>
      <c r="C35" s="236">
        <v>0</v>
      </c>
      <c r="D35" s="237">
        <f t="shared" si="0"/>
        <v>525</v>
      </c>
      <c r="E35" s="238">
        <f t="shared" si="2"/>
        <v>4443</v>
      </c>
      <c r="F35" s="239">
        <f t="shared" si="3"/>
        <v>1533.7479452054795</v>
      </c>
      <c r="G35" s="236">
        <v>31</v>
      </c>
      <c r="H35" s="240">
        <f t="shared" si="1"/>
        <v>6.5753424657534248E-4</v>
      </c>
      <c r="I35" s="244"/>
    </row>
    <row r="36" spans="1:10" ht="17.100000000000001" customHeight="1">
      <c r="A36" s="234">
        <v>39539</v>
      </c>
      <c r="B36" s="235">
        <v>525</v>
      </c>
      <c r="C36" s="236">
        <v>0</v>
      </c>
      <c r="D36" s="237">
        <f t="shared" si="0"/>
        <v>525</v>
      </c>
      <c r="E36" s="238">
        <f t="shared" si="2"/>
        <v>4412</v>
      </c>
      <c r="F36" s="239">
        <f t="shared" si="3"/>
        <v>1523.0465753424658</v>
      </c>
      <c r="G36" s="236">
        <v>30</v>
      </c>
      <c r="H36" s="240">
        <f t="shared" si="1"/>
        <v>6.5753424657534248E-4</v>
      </c>
      <c r="I36" s="244"/>
    </row>
    <row r="37" spans="1:10" ht="17.100000000000001" customHeight="1">
      <c r="A37" s="234">
        <v>39569</v>
      </c>
      <c r="B37" s="235">
        <v>525</v>
      </c>
      <c r="C37" s="236">
        <v>0</v>
      </c>
      <c r="D37" s="237">
        <f t="shared" si="0"/>
        <v>525</v>
      </c>
      <c r="E37" s="238">
        <f t="shared" si="2"/>
        <v>4382</v>
      </c>
      <c r="F37" s="239">
        <f t="shared" si="3"/>
        <v>1512.6904109589041</v>
      </c>
      <c r="G37" s="236">
        <v>31</v>
      </c>
      <c r="H37" s="240">
        <f t="shared" si="1"/>
        <v>6.5753424657534248E-4</v>
      </c>
      <c r="I37" s="244"/>
    </row>
    <row r="38" spans="1:10" ht="17.100000000000001" customHeight="1">
      <c r="A38" s="234">
        <v>39600</v>
      </c>
      <c r="B38" s="235">
        <v>551</v>
      </c>
      <c r="C38" s="236">
        <v>0</v>
      </c>
      <c r="D38" s="237">
        <f t="shared" si="0"/>
        <v>551</v>
      </c>
      <c r="E38" s="238">
        <f t="shared" si="2"/>
        <v>4351</v>
      </c>
      <c r="F38" s="239">
        <f t="shared" si="3"/>
        <v>1576.3732602739726</v>
      </c>
      <c r="G38" s="236">
        <v>30</v>
      </c>
      <c r="H38" s="240">
        <f t="shared" si="1"/>
        <v>6.5753424657534248E-4</v>
      </c>
      <c r="I38" s="244"/>
    </row>
    <row r="39" spans="1:10" ht="17.100000000000001" customHeight="1">
      <c r="A39" s="234">
        <v>39630</v>
      </c>
      <c r="B39" s="235">
        <v>551.25</v>
      </c>
      <c r="C39" s="236">
        <v>0</v>
      </c>
      <c r="D39" s="237">
        <f t="shared" si="0"/>
        <v>551.25</v>
      </c>
      <c r="E39" s="238">
        <f t="shared" si="2"/>
        <v>4321</v>
      </c>
      <c r="F39" s="239">
        <f t="shared" si="3"/>
        <v>1566.2145205479453</v>
      </c>
      <c r="G39" s="236">
        <v>31</v>
      </c>
      <c r="H39" s="240">
        <f t="shared" si="1"/>
        <v>6.5753424657534248E-4</v>
      </c>
      <c r="I39" s="244"/>
    </row>
    <row r="40" spans="1:10" ht="17.100000000000001" customHeight="1">
      <c r="A40" s="234">
        <v>39661</v>
      </c>
      <c r="B40" s="235">
        <v>551.25</v>
      </c>
      <c r="C40" s="236">
        <v>0</v>
      </c>
      <c r="D40" s="237">
        <f t="shared" si="0"/>
        <v>551.25</v>
      </c>
      <c r="E40" s="238">
        <f t="shared" si="2"/>
        <v>4290</v>
      </c>
      <c r="F40" s="239">
        <f t="shared" si="3"/>
        <v>1554.9780821917809</v>
      </c>
      <c r="G40" s="236">
        <v>31</v>
      </c>
      <c r="H40" s="240">
        <f t="shared" si="1"/>
        <v>6.5753424657534248E-4</v>
      </c>
      <c r="I40" s="244"/>
    </row>
    <row r="41" spans="1:10" ht="17.100000000000001" customHeight="1">
      <c r="A41" s="234">
        <v>39692</v>
      </c>
      <c r="B41" s="235">
        <v>551.25</v>
      </c>
      <c r="C41" s="236">
        <v>0</v>
      </c>
      <c r="D41" s="237">
        <f t="shared" si="0"/>
        <v>551.25</v>
      </c>
      <c r="E41" s="238">
        <f t="shared" si="2"/>
        <v>4259</v>
      </c>
      <c r="F41" s="239">
        <f t="shared" si="3"/>
        <v>1543.7416438356165</v>
      </c>
      <c r="G41" s="236">
        <v>30</v>
      </c>
      <c r="H41" s="240">
        <f t="shared" si="1"/>
        <v>6.5753424657534248E-4</v>
      </c>
      <c r="I41" s="244"/>
    </row>
    <row r="42" spans="1:10" ht="17.100000000000001" customHeight="1">
      <c r="A42" s="234">
        <v>39722</v>
      </c>
      <c r="B42" s="235">
        <v>551.25</v>
      </c>
      <c r="C42" s="236">
        <v>0</v>
      </c>
      <c r="D42" s="237">
        <f t="shared" si="0"/>
        <v>551.25</v>
      </c>
      <c r="E42" s="238">
        <f t="shared" si="2"/>
        <v>4229</v>
      </c>
      <c r="F42" s="239">
        <f t="shared" si="3"/>
        <v>1532.8676712328768</v>
      </c>
      <c r="G42" s="236">
        <v>31</v>
      </c>
      <c r="H42" s="240">
        <f t="shared" si="1"/>
        <v>6.5753424657534248E-4</v>
      </c>
      <c r="I42" s="244"/>
    </row>
    <row r="43" spans="1:10" ht="17.100000000000001" customHeight="1">
      <c r="A43" s="234">
        <v>39753</v>
      </c>
      <c r="B43" s="235">
        <v>551.25</v>
      </c>
      <c r="C43" s="236">
        <v>0</v>
      </c>
      <c r="D43" s="237">
        <f t="shared" si="0"/>
        <v>551.25</v>
      </c>
      <c r="E43" s="238">
        <f t="shared" si="2"/>
        <v>4198</v>
      </c>
      <c r="F43" s="239">
        <f t="shared" si="3"/>
        <v>1521.6312328767124</v>
      </c>
      <c r="G43" s="236">
        <v>30</v>
      </c>
      <c r="H43" s="240">
        <f t="shared" si="1"/>
        <v>6.5753424657534248E-4</v>
      </c>
      <c r="I43" s="244"/>
    </row>
    <row r="44" spans="1:10" ht="17.100000000000001" customHeight="1">
      <c r="A44" s="234">
        <v>39783</v>
      </c>
      <c r="B44" s="235">
        <v>551.25</v>
      </c>
      <c r="C44" s="236">
        <v>0</v>
      </c>
      <c r="D44" s="237">
        <f t="shared" si="0"/>
        <v>551.25</v>
      </c>
      <c r="E44" s="238">
        <f t="shared" si="2"/>
        <v>4168</v>
      </c>
      <c r="F44" s="239">
        <f t="shared" si="3"/>
        <v>1510.7572602739726</v>
      </c>
      <c r="G44" s="236">
        <v>31</v>
      </c>
      <c r="H44" s="240">
        <f t="shared" si="1"/>
        <v>6.5753424657534248E-4</v>
      </c>
      <c r="I44" s="244"/>
    </row>
    <row r="45" spans="1:10" ht="17.100000000000001" customHeight="1">
      <c r="A45" s="234">
        <v>39814</v>
      </c>
      <c r="B45" s="235">
        <v>551.25</v>
      </c>
      <c r="C45" s="236">
        <v>0</v>
      </c>
      <c r="D45" s="237">
        <f t="shared" si="0"/>
        <v>551.25</v>
      </c>
      <c r="E45" s="238">
        <f t="shared" si="2"/>
        <v>4137</v>
      </c>
      <c r="F45" s="239">
        <f t="shared" si="3"/>
        <v>1499.5208219178082</v>
      </c>
      <c r="G45" s="236">
        <v>31</v>
      </c>
      <c r="H45" s="240">
        <f t="shared" si="1"/>
        <v>6.5753424657534248E-4</v>
      </c>
      <c r="I45" s="244"/>
    </row>
    <row r="46" spans="1:10" ht="17.100000000000001" customHeight="1">
      <c r="A46" s="245">
        <v>39845</v>
      </c>
      <c r="B46" s="235">
        <v>551.25</v>
      </c>
      <c r="C46" s="236">
        <v>0</v>
      </c>
      <c r="D46" s="237">
        <f t="shared" si="0"/>
        <v>551.25</v>
      </c>
      <c r="E46" s="238">
        <f t="shared" si="2"/>
        <v>4106</v>
      </c>
      <c r="F46" s="239">
        <f t="shared" si="3"/>
        <v>1488.2843835616438</v>
      </c>
      <c r="G46" s="238">
        <v>28</v>
      </c>
      <c r="H46" s="240">
        <f t="shared" si="1"/>
        <v>6.5753424657534248E-4</v>
      </c>
      <c r="I46" s="244"/>
    </row>
    <row r="47" spans="1:10" ht="17.100000000000001" customHeight="1">
      <c r="A47" s="245">
        <v>39873</v>
      </c>
      <c r="B47" s="235">
        <v>551.25</v>
      </c>
      <c r="C47" s="236">
        <v>0</v>
      </c>
      <c r="D47" s="237">
        <f t="shared" si="0"/>
        <v>551.25</v>
      </c>
      <c r="E47" s="238">
        <f t="shared" si="2"/>
        <v>4078</v>
      </c>
      <c r="F47" s="239">
        <f t="shared" si="3"/>
        <v>1478.1353424657534</v>
      </c>
      <c r="G47" s="246">
        <v>31</v>
      </c>
      <c r="H47" s="240">
        <f t="shared" si="1"/>
        <v>6.5753424657534248E-4</v>
      </c>
      <c r="I47" s="247"/>
      <c r="J47" s="248"/>
    </row>
    <row r="48" spans="1:10" ht="17.100000000000001" customHeight="1">
      <c r="A48" s="245">
        <v>39904</v>
      </c>
      <c r="B48" s="235">
        <v>551.25</v>
      </c>
      <c r="C48" s="236">
        <v>0</v>
      </c>
      <c r="D48" s="237">
        <f t="shared" si="0"/>
        <v>551.25</v>
      </c>
      <c r="E48" s="238">
        <f t="shared" si="2"/>
        <v>4047</v>
      </c>
      <c r="F48" s="239">
        <f t="shared" si="3"/>
        <v>1466.898904109589</v>
      </c>
      <c r="G48" s="246">
        <v>30</v>
      </c>
      <c r="H48" s="240">
        <f t="shared" si="1"/>
        <v>6.5753424657534248E-4</v>
      </c>
      <c r="I48" s="247"/>
    </row>
    <row r="49" spans="1:12" ht="17.100000000000001" customHeight="1">
      <c r="A49" s="245">
        <v>39934</v>
      </c>
      <c r="B49" s="235">
        <v>551.25</v>
      </c>
      <c r="C49" s="236">
        <v>0</v>
      </c>
      <c r="D49" s="237">
        <f t="shared" si="0"/>
        <v>551.25</v>
      </c>
      <c r="E49" s="238">
        <f t="shared" si="2"/>
        <v>4017</v>
      </c>
      <c r="F49" s="239">
        <f t="shared" si="3"/>
        <v>1456.0249315068493</v>
      </c>
      <c r="G49" s="246">
        <v>31</v>
      </c>
      <c r="H49" s="240">
        <f t="shared" si="1"/>
        <v>6.5753424657534248E-4</v>
      </c>
      <c r="I49" s="247"/>
    </row>
    <row r="50" spans="1:12" ht="17.100000000000001" customHeight="1">
      <c r="A50" s="245">
        <v>39965</v>
      </c>
      <c r="B50" s="235">
        <v>579</v>
      </c>
      <c r="C50" s="236">
        <v>0</v>
      </c>
      <c r="D50" s="237">
        <f t="shared" si="0"/>
        <v>579</v>
      </c>
      <c r="E50" s="238">
        <f t="shared" si="2"/>
        <v>3986</v>
      </c>
      <c r="F50" s="239">
        <f t="shared" si="3"/>
        <v>1517.5193424657534</v>
      </c>
      <c r="G50" s="246">
        <v>30</v>
      </c>
      <c r="H50" s="240">
        <f t="shared" si="1"/>
        <v>6.5753424657534248E-4</v>
      </c>
      <c r="I50" s="247"/>
    </row>
    <row r="51" spans="1:12" ht="17.100000000000001" customHeight="1">
      <c r="A51" s="245">
        <v>39995</v>
      </c>
      <c r="B51" s="235">
        <v>579</v>
      </c>
      <c r="C51" s="236">
        <v>0</v>
      </c>
      <c r="D51" s="237">
        <f t="shared" si="0"/>
        <v>579</v>
      </c>
      <c r="E51" s="238">
        <f t="shared" si="2"/>
        <v>3956</v>
      </c>
      <c r="F51" s="239">
        <f t="shared" si="3"/>
        <v>1506.0979726027397</v>
      </c>
      <c r="G51" s="246">
        <v>31</v>
      </c>
      <c r="H51" s="240">
        <f t="shared" si="1"/>
        <v>6.5753424657534248E-4</v>
      </c>
      <c r="I51" s="247"/>
    </row>
    <row r="52" spans="1:12" ht="17.100000000000001" customHeight="1">
      <c r="A52" s="245">
        <v>40026</v>
      </c>
      <c r="B52" s="235">
        <v>579</v>
      </c>
      <c r="C52" s="236">
        <v>0</v>
      </c>
      <c r="D52" s="237">
        <f t="shared" si="0"/>
        <v>579</v>
      </c>
      <c r="E52" s="238">
        <f t="shared" si="2"/>
        <v>3925</v>
      </c>
      <c r="F52" s="239">
        <f t="shared" si="3"/>
        <v>1494.2958904109589</v>
      </c>
      <c r="G52" s="246">
        <v>31</v>
      </c>
      <c r="H52" s="240">
        <f t="shared" si="1"/>
        <v>6.5753424657534248E-4</v>
      </c>
      <c r="I52" s="247"/>
    </row>
    <row r="53" spans="1:12" ht="17.100000000000001" customHeight="1">
      <c r="A53" s="245">
        <v>40057</v>
      </c>
      <c r="B53" s="235">
        <v>579</v>
      </c>
      <c r="C53" s="236">
        <v>0</v>
      </c>
      <c r="D53" s="237">
        <f t="shared" si="0"/>
        <v>579</v>
      </c>
      <c r="E53" s="238">
        <f t="shared" si="2"/>
        <v>3894</v>
      </c>
      <c r="F53" s="239">
        <f t="shared" si="3"/>
        <v>1482.4938082191782</v>
      </c>
      <c r="G53" s="246">
        <v>30</v>
      </c>
      <c r="H53" s="240">
        <f t="shared" si="1"/>
        <v>6.5753424657534248E-4</v>
      </c>
      <c r="I53" s="247"/>
    </row>
    <row r="54" spans="1:12" ht="17.100000000000001" customHeight="1">
      <c r="A54" s="245">
        <v>40087</v>
      </c>
      <c r="B54" s="235">
        <v>579</v>
      </c>
      <c r="C54" s="236">
        <v>0</v>
      </c>
      <c r="D54" s="237">
        <f t="shared" si="0"/>
        <v>579</v>
      </c>
      <c r="E54" s="238">
        <f t="shared" si="2"/>
        <v>3864</v>
      </c>
      <c r="F54" s="239">
        <f t="shared" si="3"/>
        <v>1471.0724383561644</v>
      </c>
      <c r="G54" s="246">
        <v>31</v>
      </c>
      <c r="H54" s="240">
        <f t="shared" si="1"/>
        <v>6.5753424657534248E-4</v>
      </c>
      <c r="I54" s="247"/>
    </row>
    <row r="55" spans="1:12" ht="17.100000000000001" customHeight="1">
      <c r="A55" s="245">
        <v>40118</v>
      </c>
      <c r="B55" s="235">
        <v>579</v>
      </c>
      <c r="C55" s="236">
        <v>0</v>
      </c>
      <c r="D55" s="237">
        <f t="shared" si="0"/>
        <v>579</v>
      </c>
      <c r="E55" s="238">
        <f t="shared" si="2"/>
        <v>3833</v>
      </c>
      <c r="F55" s="239">
        <f t="shared" si="3"/>
        <v>1459.2703561643837</v>
      </c>
      <c r="G55" s="246">
        <v>30</v>
      </c>
      <c r="H55" s="240">
        <f t="shared" si="1"/>
        <v>6.5753424657534248E-4</v>
      </c>
      <c r="I55" s="247"/>
    </row>
    <row r="56" spans="1:12" ht="17.100000000000001" customHeight="1">
      <c r="A56" s="245">
        <v>40148</v>
      </c>
      <c r="B56" s="235">
        <v>579</v>
      </c>
      <c r="C56" s="236">
        <v>0</v>
      </c>
      <c r="D56" s="237">
        <f t="shared" si="0"/>
        <v>579</v>
      </c>
      <c r="E56" s="238">
        <f t="shared" si="2"/>
        <v>3803</v>
      </c>
      <c r="F56" s="239">
        <f t="shared" si="3"/>
        <v>1447.8489863013699</v>
      </c>
      <c r="G56" s="246">
        <v>31</v>
      </c>
      <c r="H56" s="240">
        <f t="shared" si="1"/>
        <v>6.5753424657534248E-4</v>
      </c>
      <c r="I56" s="247"/>
    </row>
    <row r="57" spans="1:12" ht="17.100000000000001" customHeight="1">
      <c r="A57" s="245">
        <v>40179</v>
      </c>
      <c r="B57" s="235">
        <v>579</v>
      </c>
      <c r="C57" s="236">
        <v>0</v>
      </c>
      <c r="D57" s="237">
        <f t="shared" si="0"/>
        <v>579</v>
      </c>
      <c r="E57" s="238">
        <f t="shared" si="2"/>
        <v>3772</v>
      </c>
      <c r="F57" s="239">
        <f t="shared" si="3"/>
        <v>1436.0469041095891</v>
      </c>
      <c r="G57" s="246">
        <v>31</v>
      </c>
      <c r="H57" s="240">
        <f t="shared" si="1"/>
        <v>6.5753424657534248E-4</v>
      </c>
      <c r="I57" s="247"/>
    </row>
    <row r="58" spans="1:12" ht="17.100000000000001" customHeight="1">
      <c r="A58" s="245">
        <v>40210</v>
      </c>
      <c r="B58" s="235">
        <v>579</v>
      </c>
      <c r="C58" s="236">
        <v>0</v>
      </c>
      <c r="D58" s="237">
        <f t="shared" si="0"/>
        <v>579</v>
      </c>
      <c r="E58" s="238">
        <f>E57-G57</f>
        <v>3741</v>
      </c>
      <c r="F58" s="239">
        <f t="shared" si="3"/>
        <v>1424.2448219178082</v>
      </c>
      <c r="G58" s="246">
        <v>28</v>
      </c>
      <c r="H58" s="240">
        <f t="shared" si="1"/>
        <v>6.5753424657534248E-4</v>
      </c>
      <c r="I58" s="247"/>
    </row>
    <row r="59" spans="1:12" ht="17.100000000000001" customHeight="1">
      <c r="A59" s="245">
        <v>40238</v>
      </c>
      <c r="B59" s="235">
        <v>579</v>
      </c>
      <c r="C59" s="236">
        <v>0</v>
      </c>
      <c r="D59" s="237">
        <f t="shared" si="0"/>
        <v>579</v>
      </c>
      <c r="E59" s="238">
        <f t="shared" si="2"/>
        <v>3713</v>
      </c>
      <c r="F59" s="239">
        <f t="shared" si="3"/>
        <v>1413.5848767123289</v>
      </c>
      <c r="G59" s="246">
        <v>31</v>
      </c>
      <c r="H59" s="240">
        <f t="shared" si="1"/>
        <v>6.5753424657534248E-4</v>
      </c>
      <c r="I59" s="247"/>
    </row>
    <row r="60" spans="1:12" ht="17.100000000000001" customHeight="1">
      <c r="A60" s="245">
        <v>40269</v>
      </c>
      <c r="B60" s="235">
        <v>579</v>
      </c>
      <c r="C60" s="236">
        <v>0</v>
      </c>
      <c r="D60" s="237">
        <f t="shared" si="0"/>
        <v>579</v>
      </c>
      <c r="E60" s="238">
        <f>E59-G59</f>
        <v>3682</v>
      </c>
      <c r="F60" s="239">
        <f t="shared" si="3"/>
        <v>1401.7827945205479</v>
      </c>
      <c r="G60" s="246">
        <v>30</v>
      </c>
      <c r="H60" s="240">
        <f t="shared" ref="H60:H124" si="4">0.24/365</f>
        <v>6.5753424657534248E-4</v>
      </c>
      <c r="I60" s="247"/>
    </row>
    <row r="61" spans="1:12" ht="17.100000000000001" customHeight="1">
      <c r="A61" s="245">
        <v>40299</v>
      </c>
      <c r="B61" s="235">
        <v>579</v>
      </c>
      <c r="C61" s="236">
        <v>0</v>
      </c>
      <c r="D61" s="237">
        <f t="shared" si="0"/>
        <v>579</v>
      </c>
      <c r="E61" s="238">
        <f>E60-G60</f>
        <v>3652</v>
      </c>
      <c r="F61" s="239">
        <f t="shared" si="3"/>
        <v>1390.3614246575344</v>
      </c>
      <c r="G61" s="246">
        <v>31</v>
      </c>
      <c r="H61" s="240">
        <f t="shared" si="4"/>
        <v>6.5753424657534248E-4</v>
      </c>
      <c r="I61" s="247"/>
    </row>
    <row r="62" spans="1:12" ht="17.100000000000001" customHeight="1">
      <c r="A62" s="245">
        <v>40330</v>
      </c>
      <c r="B62" s="235">
        <v>608</v>
      </c>
      <c r="C62" s="236">
        <v>0</v>
      </c>
      <c r="D62" s="237">
        <f t="shared" si="0"/>
        <v>608</v>
      </c>
      <c r="E62" s="238">
        <f>E61-G61</f>
        <v>3621</v>
      </c>
      <c r="F62" s="239">
        <f t="shared" si="3"/>
        <v>1447.6063561643837</v>
      </c>
      <c r="G62" s="246">
        <v>30</v>
      </c>
      <c r="H62" s="240">
        <f t="shared" si="4"/>
        <v>6.5753424657534248E-4</v>
      </c>
      <c r="I62" s="247"/>
    </row>
    <row r="63" spans="1:12" ht="17.100000000000001" customHeight="1">
      <c r="A63" s="245">
        <v>40360</v>
      </c>
      <c r="B63" s="235">
        <v>608</v>
      </c>
      <c r="C63" s="236">
        <v>0</v>
      </c>
      <c r="D63" s="237">
        <f t="shared" si="0"/>
        <v>608</v>
      </c>
      <c r="E63" s="238">
        <f t="shared" si="2"/>
        <v>3591</v>
      </c>
      <c r="F63" s="239">
        <f t="shared" si="3"/>
        <v>1435.6129315068495</v>
      </c>
      <c r="G63" s="246">
        <v>31</v>
      </c>
      <c r="H63" s="240">
        <f t="shared" si="4"/>
        <v>6.5753424657534248E-4</v>
      </c>
      <c r="I63" s="247"/>
      <c r="L63" s="249"/>
    </row>
    <row r="64" spans="1:12" ht="17.100000000000001" customHeight="1">
      <c r="A64" s="245">
        <v>40391</v>
      </c>
      <c r="B64" s="235">
        <v>608</v>
      </c>
      <c r="C64" s="236">
        <v>0</v>
      </c>
      <c r="D64" s="237">
        <f t="shared" si="0"/>
        <v>608</v>
      </c>
      <c r="E64" s="238">
        <f t="shared" si="2"/>
        <v>3560</v>
      </c>
      <c r="F64" s="239">
        <f t="shared" si="3"/>
        <v>1423.2197260273972</v>
      </c>
      <c r="G64" s="246">
        <v>31</v>
      </c>
      <c r="H64" s="240">
        <f t="shared" si="4"/>
        <v>6.5753424657534248E-4</v>
      </c>
      <c r="I64" s="247"/>
    </row>
    <row r="65" spans="1:9" ht="17.100000000000001" customHeight="1">
      <c r="A65" s="245">
        <v>40422</v>
      </c>
      <c r="B65" s="235">
        <v>608</v>
      </c>
      <c r="C65" s="236">
        <v>0</v>
      </c>
      <c r="D65" s="237">
        <f t="shared" si="0"/>
        <v>608</v>
      </c>
      <c r="E65" s="238">
        <f t="shared" si="2"/>
        <v>3529</v>
      </c>
      <c r="F65" s="239">
        <f t="shared" si="3"/>
        <v>1410.8265205479452</v>
      </c>
      <c r="G65" s="246">
        <v>30</v>
      </c>
      <c r="H65" s="240">
        <f t="shared" si="4"/>
        <v>6.5753424657534248E-4</v>
      </c>
      <c r="I65" s="247"/>
    </row>
    <row r="66" spans="1:9" ht="17.100000000000001" customHeight="1">
      <c r="A66" s="250">
        <v>40452</v>
      </c>
      <c r="B66" s="235">
        <v>608</v>
      </c>
      <c r="C66" s="236">
        <v>0</v>
      </c>
      <c r="D66" s="237">
        <f t="shared" si="0"/>
        <v>608</v>
      </c>
      <c r="E66" s="238">
        <f t="shared" si="2"/>
        <v>3499</v>
      </c>
      <c r="F66" s="239">
        <f t="shared" si="3"/>
        <v>1398.833095890411</v>
      </c>
      <c r="G66" s="251">
        <v>31</v>
      </c>
      <c r="H66" s="240">
        <f t="shared" si="4"/>
        <v>6.5753424657534248E-4</v>
      </c>
      <c r="I66" s="252"/>
    </row>
    <row r="67" spans="1:9" ht="17.100000000000001" customHeight="1">
      <c r="A67" s="245">
        <v>40483</v>
      </c>
      <c r="B67" s="235">
        <v>608</v>
      </c>
      <c r="C67" s="236">
        <v>0</v>
      </c>
      <c r="D67" s="237">
        <f t="shared" si="0"/>
        <v>608</v>
      </c>
      <c r="E67" s="238">
        <f t="shared" si="2"/>
        <v>3468</v>
      </c>
      <c r="F67" s="239">
        <f t="shared" si="3"/>
        <v>1386.4398904109589</v>
      </c>
      <c r="G67" s="246">
        <v>30</v>
      </c>
      <c r="H67" s="240">
        <f t="shared" si="4"/>
        <v>6.5753424657534248E-4</v>
      </c>
      <c r="I67" s="247"/>
    </row>
    <row r="68" spans="1:9" ht="17.100000000000001" customHeight="1">
      <c r="A68" s="245">
        <v>40513</v>
      </c>
      <c r="B68" s="235">
        <v>608</v>
      </c>
      <c r="C68" s="236">
        <v>0</v>
      </c>
      <c r="D68" s="237">
        <f t="shared" si="0"/>
        <v>608</v>
      </c>
      <c r="E68" s="238">
        <f t="shared" si="2"/>
        <v>3438</v>
      </c>
      <c r="F68" s="239">
        <f t="shared" si="3"/>
        <v>1374.4464657534247</v>
      </c>
      <c r="G68" s="246">
        <v>31</v>
      </c>
      <c r="H68" s="240">
        <f t="shared" si="4"/>
        <v>6.5753424657534248E-4</v>
      </c>
      <c r="I68" s="247"/>
    </row>
    <row r="69" spans="1:9" ht="17.100000000000001" customHeight="1">
      <c r="A69" s="245">
        <v>40544</v>
      </c>
      <c r="B69" s="235">
        <v>608</v>
      </c>
      <c r="C69" s="253">
        <v>0</v>
      </c>
      <c r="D69" s="237">
        <f t="shared" si="0"/>
        <v>608</v>
      </c>
      <c r="E69" s="238">
        <f t="shared" si="2"/>
        <v>3407</v>
      </c>
      <c r="F69" s="239">
        <f t="shared" si="3"/>
        <v>1362.0532602739727</v>
      </c>
      <c r="G69" s="246">
        <v>31</v>
      </c>
      <c r="H69" s="240">
        <f t="shared" si="4"/>
        <v>6.5753424657534248E-4</v>
      </c>
      <c r="I69" s="247"/>
    </row>
    <row r="70" spans="1:9" ht="17.100000000000001" customHeight="1">
      <c r="A70" s="245">
        <v>40575</v>
      </c>
      <c r="B70" s="235">
        <v>608</v>
      </c>
      <c r="C70" s="253">
        <v>0</v>
      </c>
      <c r="D70" s="237">
        <f t="shared" si="0"/>
        <v>608</v>
      </c>
      <c r="E70" s="238">
        <f t="shared" si="2"/>
        <v>3376</v>
      </c>
      <c r="F70" s="239">
        <f t="shared" si="3"/>
        <v>1349.6600547945206</v>
      </c>
      <c r="G70" s="246">
        <v>28</v>
      </c>
      <c r="H70" s="240">
        <f t="shared" si="4"/>
        <v>6.5753424657534248E-4</v>
      </c>
      <c r="I70" s="247"/>
    </row>
    <row r="71" spans="1:9" ht="17.100000000000001" customHeight="1">
      <c r="A71" s="245">
        <v>40603</v>
      </c>
      <c r="B71" s="235">
        <v>608</v>
      </c>
      <c r="C71" s="253">
        <v>0</v>
      </c>
      <c r="D71" s="237">
        <f t="shared" si="0"/>
        <v>608</v>
      </c>
      <c r="E71" s="238">
        <f t="shared" si="2"/>
        <v>3348</v>
      </c>
      <c r="F71" s="239">
        <f t="shared" si="3"/>
        <v>1338.4661917808219</v>
      </c>
      <c r="G71" s="246">
        <v>31</v>
      </c>
      <c r="H71" s="240">
        <f t="shared" si="4"/>
        <v>6.5753424657534248E-4</v>
      </c>
      <c r="I71" s="247"/>
    </row>
    <row r="72" spans="1:9" ht="17.100000000000001" customHeight="1">
      <c r="A72" s="245">
        <v>40634</v>
      </c>
      <c r="B72" s="235">
        <v>608</v>
      </c>
      <c r="C72" s="253">
        <v>0</v>
      </c>
      <c r="D72" s="237">
        <f t="shared" si="0"/>
        <v>608</v>
      </c>
      <c r="E72" s="238">
        <f t="shared" si="2"/>
        <v>3317</v>
      </c>
      <c r="F72" s="239">
        <f t="shared" si="3"/>
        <v>1326.0729863013698</v>
      </c>
      <c r="G72" s="246">
        <v>30</v>
      </c>
      <c r="H72" s="240">
        <f t="shared" si="4"/>
        <v>6.5753424657534248E-4</v>
      </c>
      <c r="I72" s="247"/>
    </row>
    <row r="73" spans="1:9" ht="17.100000000000001" customHeight="1" thickBot="1">
      <c r="A73" s="245">
        <v>40664</v>
      </c>
      <c r="B73" s="235">
        <v>608</v>
      </c>
      <c r="C73" s="253">
        <v>0</v>
      </c>
      <c r="D73" s="237">
        <f t="shared" si="0"/>
        <v>608</v>
      </c>
      <c r="E73" s="238">
        <f t="shared" si="2"/>
        <v>3287</v>
      </c>
      <c r="F73" s="239">
        <f t="shared" si="3"/>
        <v>1314.0795616438356</v>
      </c>
      <c r="G73" s="246">
        <v>31</v>
      </c>
      <c r="H73" s="240">
        <f t="shared" si="4"/>
        <v>6.5753424657534248E-4</v>
      </c>
      <c r="I73" s="247"/>
    </row>
    <row r="74" spans="1:9" ht="31.5">
      <c r="A74" s="229" t="s">
        <v>151</v>
      </c>
      <c r="B74" s="8" t="s">
        <v>152</v>
      </c>
      <c r="C74" s="230" t="s">
        <v>153</v>
      </c>
      <c r="D74" s="230" t="s">
        <v>154</v>
      </c>
      <c r="E74" s="231" t="s">
        <v>155</v>
      </c>
      <c r="F74" s="230" t="s">
        <v>157</v>
      </c>
      <c r="G74" s="231" t="s">
        <v>11</v>
      </c>
      <c r="H74" s="232" t="s">
        <v>156</v>
      </c>
      <c r="I74" s="233" t="s">
        <v>162</v>
      </c>
    </row>
    <row r="75" spans="1:9">
      <c r="A75" s="245">
        <v>40695</v>
      </c>
      <c r="B75" s="235">
        <v>638.14078124999992</v>
      </c>
      <c r="C75" s="253">
        <v>0</v>
      </c>
      <c r="D75" s="237">
        <f t="shared" si="0"/>
        <v>638.14078124999992</v>
      </c>
      <c r="E75" s="238">
        <f>E73-G73</f>
        <v>3256</v>
      </c>
      <c r="F75" s="239">
        <f t="shared" si="3"/>
        <v>1366.2157043835616</v>
      </c>
      <c r="G75" s="246">
        <v>30</v>
      </c>
      <c r="H75" s="240">
        <f t="shared" si="4"/>
        <v>6.5753424657534248E-4</v>
      </c>
      <c r="I75" s="247"/>
    </row>
    <row r="76" spans="1:9">
      <c r="A76" s="245">
        <v>40725</v>
      </c>
      <c r="B76" s="235">
        <v>638.14078124999992</v>
      </c>
      <c r="C76" s="253">
        <v>0</v>
      </c>
      <c r="D76" s="237">
        <f t="shared" si="0"/>
        <v>638.14078124999992</v>
      </c>
      <c r="E76" s="238">
        <f t="shared" si="2"/>
        <v>3226</v>
      </c>
      <c r="F76" s="239">
        <f t="shared" si="3"/>
        <v>1353.6277218493151</v>
      </c>
      <c r="G76" s="246">
        <v>31</v>
      </c>
      <c r="H76" s="240">
        <f t="shared" si="4"/>
        <v>6.5753424657534248E-4</v>
      </c>
      <c r="I76" s="247"/>
    </row>
    <row r="77" spans="1:9">
      <c r="A77" s="245">
        <v>40756</v>
      </c>
      <c r="B77" s="235">
        <v>638.14078124999992</v>
      </c>
      <c r="C77" s="253">
        <v>0</v>
      </c>
      <c r="D77" s="237">
        <f t="shared" si="0"/>
        <v>638.14078124999992</v>
      </c>
      <c r="E77" s="238">
        <f t="shared" si="2"/>
        <v>3195</v>
      </c>
      <c r="F77" s="239">
        <f t="shared" si="3"/>
        <v>1340.6201398972603</v>
      </c>
      <c r="G77" s="246">
        <v>31</v>
      </c>
      <c r="H77" s="240">
        <f t="shared" si="4"/>
        <v>6.5753424657534248E-4</v>
      </c>
      <c r="I77" s="247"/>
    </row>
    <row r="78" spans="1:9">
      <c r="A78" s="245">
        <v>40787</v>
      </c>
      <c r="B78" s="235">
        <v>638.14078124999992</v>
      </c>
      <c r="C78" s="253">
        <v>0</v>
      </c>
      <c r="D78" s="237">
        <f t="shared" ref="D78:D140" si="5">B78-C78</f>
        <v>638.14078124999992</v>
      </c>
      <c r="E78" s="238">
        <f t="shared" si="2"/>
        <v>3164</v>
      </c>
      <c r="F78" s="239">
        <f t="shared" si="3"/>
        <v>1327.6125579452055</v>
      </c>
      <c r="G78" s="246">
        <v>30</v>
      </c>
      <c r="H78" s="240">
        <f t="shared" si="4"/>
        <v>6.5753424657534248E-4</v>
      </c>
      <c r="I78" s="247"/>
    </row>
    <row r="79" spans="1:9">
      <c r="A79" s="245">
        <v>40817</v>
      </c>
      <c r="B79" s="235">
        <v>638.14078124999992</v>
      </c>
      <c r="C79" s="253">
        <v>0</v>
      </c>
      <c r="D79" s="237">
        <f t="shared" si="5"/>
        <v>638.14078124999992</v>
      </c>
      <c r="E79" s="238">
        <f t="shared" ref="E79:E141" si="6">E78-G78</f>
        <v>3134</v>
      </c>
      <c r="F79" s="239">
        <f t="shared" ref="F79:F141" si="7">(D79*E79*H79)</f>
        <v>1315.0245754109587</v>
      </c>
      <c r="G79" s="246">
        <v>31</v>
      </c>
      <c r="H79" s="240">
        <f t="shared" si="4"/>
        <v>6.5753424657534248E-4</v>
      </c>
      <c r="I79" s="247"/>
    </row>
    <row r="80" spans="1:9">
      <c r="A80" s="245">
        <v>40848</v>
      </c>
      <c r="B80" s="235">
        <v>638.14078124999992</v>
      </c>
      <c r="C80" s="253">
        <v>0</v>
      </c>
      <c r="D80" s="237">
        <f t="shared" si="5"/>
        <v>638.14078124999992</v>
      </c>
      <c r="E80" s="238">
        <f t="shared" si="6"/>
        <v>3103</v>
      </c>
      <c r="F80" s="239">
        <f t="shared" si="7"/>
        <v>1302.0169934589039</v>
      </c>
      <c r="G80" s="246">
        <v>30</v>
      </c>
      <c r="H80" s="240">
        <f t="shared" si="4"/>
        <v>6.5753424657534248E-4</v>
      </c>
      <c r="I80" s="247"/>
    </row>
    <row r="81" spans="1:9">
      <c r="A81" s="245">
        <v>40878</v>
      </c>
      <c r="B81" s="235">
        <v>638.14078124999992</v>
      </c>
      <c r="C81" s="253">
        <v>0</v>
      </c>
      <c r="D81" s="237">
        <f t="shared" si="5"/>
        <v>638.14078124999992</v>
      </c>
      <c r="E81" s="238">
        <f t="shared" si="6"/>
        <v>3073</v>
      </c>
      <c r="F81" s="239">
        <f t="shared" si="7"/>
        <v>1289.4290109246574</v>
      </c>
      <c r="G81" s="246">
        <v>31</v>
      </c>
      <c r="H81" s="240">
        <f t="shared" si="4"/>
        <v>6.5753424657534248E-4</v>
      </c>
      <c r="I81" s="247"/>
    </row>
    <row r="82" spans="1:9">
      <c r="A82" s="245">
        <v>40909</v>
      </c>
      <c r="B82" s="235">
        <v>638.14078124999992</v>
      </c>
      <c r="C82" s="253">
        <v>0</v>
      </c>
      <c r="D82" s="237">
        <f t="shared" si="5"/>
        <v>638.14078124999992</v>
      </c>
      <c r="E82" s="238">
        <f t="shared" si="6"/>
        <v>3042</v>
      </c>
      <c r="F82" s="239">
        <f t="shared" si="7"/>
        <v>1276.4214289726026</v>
      </c>
      <c r="G82" s="246">
        <v>31</v>
      </c>
      <c r="H82" s="240">
        <f t="shared" si="4"/>
        <v>6.5753424657534248E-4</v>
      </c>
      <c r="I82" s="247"/>
    </row>
    <row r="83" spans="1:9">
      <c r="A83" s="245">
        <v>40940</v>
      </c>
      <c r="B83" s="235">
        <v>638.14078124999992</v>
      </c>
      <c r="C83" s="253">
        <v>0</v>
      </c>
      <c r="D83" s="237">
        <f t="shared" si="5"/>
        <v>638.14078124999992</v>
      </c>
      <c r="E83" s="238">
        <f t="shared" si="6"/>
        <v>3011</v>
      </c>
      <c r="F83" s="239">
        <f t="shared" si="7"/>
        <v>1263.4138470205478</v>
      </c>
      <c r="G83" s="246">
        <v>29</v>
      </c>
      <c r="H83" s="240">
        <f t="shared" si="4"/>
        <v>6.5753424657534248E-4</v>
      </c>
      <c r="I83" s="247"/>
    </row>
    <row r="84" spans="1:9">
      <c r="A84" s="245">
        <v>40969</v>
      </c>
      <c r="B84" s="235">
        <v>638.14078124999992</v>
      </c>
      <c r="C84" s="253">
        <v>0</v>
      </c>
      <c r="D84" s="237">
        <f t="shared" si="5"/>
        <v>638.14078124999992</v>
      </c>
      <c r="E84" s="238">
        <f t="shared" si="6"/>
        <v>2982</v>
      </c>
      <c r="F84" s="239">
        <f t="shared" si="7"/>
        <v>1251.2454639041093</v>
      </c>
      <c r="G84" s="246">
        <v>31</v>
      </c>
      <c r="H84" s="240">
        <f t="shared" si="4"/>
        <v>6.5753424657534248E-4</v>
      </c>
      <c r="I84" s="247"/>
    </row>
    <row r="85" spans="1:9">
      <c r="A85" s="245">
        <v>41000</v>
      </c>
      <c r="B85" s="235">
        <v>638.14078124999992</v>
      </c>
      <c r="C85" s="253">
        <v>0</v>
      </c>
      <c r="D85" s="237">
        <f t="shared" si="5"/>
        <v>638.14078124999992</v>
      </c>
      <c r="E85" s="238">
        <f t="shared" si="6"/>
        <v>2951</v>
      </c>
      <c r="F85" s="239">
        <f t="shared" si="7"/>
        <v>1238.2378819520547</v>
      </c>
      <c r="G85" s="246">
        <v>30</v>
      </c>
      <c r="H85" s="240">
        <f t="shared" si="4"/>
        <v>6.5753424657534248E-4</v>
      </c>
      <c r="I85" s="247"/>
    </row>
    <row r="86" spans="1:9">
      <c r="A86" s="245">
        <v>41030</v>
      </c>
      <c r="B86" s="235">
        <v>638.14078124999992</v>
      </c>
      <c r="C86" s="253">
        <v>0</v>
      </c>
      <c r="D86" s="237">
        <f t="shared" si="5"/>
        <v>638.14078124999992</v>
      </c>
      <c r="E86" s="238">
        <f t="shared" si="6"/>
        <v>2921</v>
      </c>
      <c r="F86" s="239">
        <f t="shared" si="7"/>
        <v>1225.649899417808</v>
      </c>
      <c r="G86" s="246">
        <v>31</v>
      </c>
      <c r="H86" s="240">
        <f t="shared" si="4"/>
        <v>6.5753424657534248E-4</v>
      </c>
      <c r="I86" s="247"/>
    </row>
    <row r="87" spans="1:9">
      <c r="A87" s="245">
        <v>41061</v>
      </c>
      <c r="B87" s="235">
        <v>670.04782031249988</v>
      </c>
      <c r="C87" s="253">
        <v>0</v>
      </c>
      <c r="D87" s="237">
        <f t="shared" si="5"/>
        <v>670.04782031249988</v>
      </c>
      <c r="E87" s="238">
        <f t="shared" si="6"/>
        <v>2890</v>
      </c>
      <c r="F87" s="239">
        <f t="shared" si="7"/>
        <v>1273.274433339041</v>
      </c>
      <c r="G87" s="246">
        <v>30</v>
      </c>
      <c r="H87" s="240">
        <f t="shared" si="4"/>
        <v>6.5753424657534248E-4</v>
      </c>
      <c r="I87" s="247"/>
    </row>
    <row r="88" spans="1:9">
      <c r="A88" s="245">
        <v>41091</v>
      </c>
      <c r="B88" s="235">
        <v>670.04782031249988</v>
      </c>
      <c r="C88" s="253">
        <v>0</v>
      </c>
      <c r="D88" s="237">
        <f t="shared" si="5"/>
        <v>670.04782031249988</v>
      </c>
      <c r="E88" s="238">
        <f t="shared" si="6"/>
        <v>2860</v>
      </c>
      <c r="F88" s="239">
        <f t="shared" si="7"/>
        <v>1260.057051678082</v>
      </c>
      <c r="G88" s="246">
        <v>31</v>
      </c>
      <c r="H88" s="240">
        <f t="shared" si="4"/>
        <v>6.5753424657534248E-4</v>
      </c>
      <c r="I88" s="247"/>
    </row>
    <row r="89" spans="1:9">
      <c r="A89" s="245">
        <v>41122</v>
      </c>
      <c r="B89" s="235">
        <v>670.04782031249988</v>
      </c>
      <c r="C89" s="253">
        <v>0</v>
      </c>
      <c r="D89" s="237">
        <f t="shared" si="5"/>
        <v>670.04782031249988</v>
      </c>
      <c r="E89" s="238">
        <f t="shared" si="6"/>
        <v>2829</v>
      </c>
      <c r="F89" s="239">
        <f t="shared" si="7"/>
        <v>1246.3990906284246</v>
      </c>
      <c r="G89" s="246">
        <v>31</v>
      </c>
      <c r="H89" s="240">
        <f t="shared" si="4"/>
        <v>6.5753424657534248E-4</v>
      </c>
      <c r="I89" s="247"/>
    </row>
    <row r="90" spans="1:9">
      <c r="A90" s="245">
        <v>41153</v>
      </c>
      <c r="B90" s="235">
        <v>670.04782031249988</v>
      </c>
      <c r="C90" s="253">
        <v>0</v>
      </c>
      <c r="D90" s="237">
        <f t="shared" si="5"/>
        <v>670.04782031249988</v>
      </c>
      <c r="E90" s="238">
        <f t="shared" si="6"/>
        <v>2798</v>
      </c>
      <c r="F90" s="239">
        <f t="shared" si="7"/>
        <v>1232.741129578767</v>
      </c>
      <c r="G90" s="246">
        <v>30</v>
      </c>
      <c r="H90" s="240">
        <f t="shared" si="4"/>
        <v>6.5753424657534248E-4</v>
      </c>
      <c r="I90" s="247"/>
    </row>
    <row r="91" spans="1:9">
      <c r="A91" s="245">
        <v>41183</v>
      </c>
      <c r="B91" s="235">
        <v>670.04782031249988</v>
      </c>
      <c r="C91" s="253">
        <v>0</v>
      </c>
      <c r="D91" s="237">
        <f t="shared" si="5"/>
        <v>670.04782031249988</v>
      </c>
      <c r="E91" s="238">
        <f t="shared" si="6"/>
        <v>2768</v>
      </c>
      <c r="F91" s="239">
        <f t="shared" si="7"/>
        <v>1219.5237479178079</v>
      </c>
      <c r="G91" s="246">
        <v>31</v>
      </c>
      <c r="H91" s="240">
        <f t="shared" si="4"/>
        <v>6.5753424657534248E-4</v>
      </c>
      <c r="I91" s="247"/>
    </row>
    <row r="92" spans="1:9">
      <c r="A92" s="245">
        <v>41214</v>
      </c>
      <c r="B92" s="235">
        <v>670.04782031249988</v>
      </c>
      <c r="C92" s="253">
        <v>0</v>
      </c>
      <c r="D92" s="237">
        <f t="shared" si="5"/>
        <v>670.04782031249988</v>
      </c>
      <c r="E92" s="238">
        <f t="shared" si="6"/>
        <v>2737</v>
      </c>
      <c r="F92" s="239">
        <f t="shared" si="7"/>
        <v>1205.8657868681505</v>
      </c>
      <c r="G92" s="246">
        <v>30</v>
      </c>
      <c r="H92" s="240">
        <f t="shared" si="4"/>
        <v>6.5753424657534248E-4</v>
      </c>
      <c r="I92" s="247"/>
    </row>
    <row r="93" spans="1:9">
      <c r="A93" s="245">
        <v>41244</v>
      </c>
      <c r="B93" s="235">
        <v>670.04782031249988</v>
      </c>
      <c r="C93" s="253">
        <v>0</v>
      </c>
      <c r="D93" s="237">
        <f t="shared" si="5"/>
        <v>670.04782031249988</v>
      </c>
      <c r="E93" s="238">
        <f t="shared" si="6"/>
        <v>2707</v>
      </c>
      <c r="F93" s="239">
        <f t="shared" si="7"/>
        <v>1192.6484052071917</v>
      </c>
      <c r="G93" s="246">
        <v>31</v>
      </c>
      <c r="H93" s="240">
        <f t="shared" si="4"/>
        <v>6.5753424657534248E-4</v>
      </c>
      <c r="I93" s="247"/>
    </row>
    <row r="94" spans="1:9">
      <c r="A94" s="254">
        <v>41275</v>
      </c>
      <c r="B94" s="235">
        <v>670.04782031249988</v>
      </c>
      <c r="C94" s="253">
        <v>0</v>
      </c>
      <c r="D94" s="237">
        <f t="shared" si="5"/>
        <v>670.04782031249988</v>
      </c>
      <c r="E94" s="238">
        <f t="shared" si="6"/>
        <v>2676</v>
      </c>
      <c r="F94" s="239">
        <f t="shared" si="7"/>
        <v>1178.9904441575341</v>
      </c>
      <c r="G94" s="246">
        <v>31</v>
      </c>
      <c r="H94" s="240">
        <f t="shared" si="4"/>
        <v>6.5753424657534248E-4</v>
      </c>
      <c r="I94" s="247"/>
    </row>
    <row r="95" spans="1:9">
      <c r="A95" s="254">
        <v>41306</v>
      </c>
      <c r="B95" s="235">
        <v>670.04782031249988</v>
      </c>
      <c r="C95" s="253">
        <v>0</v>
      </c>
      <c r="D95" s="237">
        <f t="shared" si="5"/>
        <v>670.04782031249988</v>
      </c>
      <c r="E95" s="238">
        <f t="shared" si="6"/>
        <v>2645</v>
      </c>
      <c r="F95" s="239">
        <f t="shared" si="7"/>
        <v>1165.3324831078764</v>
      </c>
      <c r="G95" s="246">
        <v>28</v>
      </c>
      <c r="H95" s="240">
        <f t="shared" si="4"/>
        <v>6.5753424657534248E-4</v>
      </c>
      <c r="I95" s="247"/>
    </row>
    <row r="96" spans="1:9">
      <c r="A96" s="254">
        <v>41334</v>
      </c>
      <c r="B96" s="235">
        <v>670.04782031249988</v>
      </c>
      <c r="C96" s="253">
        <v>0</v>
      </c>
      <c r="D96" s="237">
        <f t="shared" si="5"/>
        <v>670.04782031249988</v>
      </c>
      <c r="E96" s="238">
        <f t="shared" si="6"/>
        <v>2617</v>
      </c>
      <c r="F96" s="239">
        <f t="shared" si="7"/>
        <v>1152.9962602243147</v>
      </c>
      <c r="G96" s="246">
        <v>31</v>
      </c>
      <c r="H96" s="240">
        <f t="shared" si="4"/>
        <v>6.5753424657534248E-4</v>
      </c>
      <c r="I96" s="247"/>
    </row>
    <row r="97" spans="1:9">
      <c r="A97" s="254">
        <v>41365</v>
      </c>
      <c r="B97" s="235">
        <v>670.04782031249988</v>
      </c>
      <c r="C97" s="253">
        <v>0</v>
      </c>
      <c r="D97" s="237">
        <f t="shared" si="5"/>
        <v>670.04782031249988</v>
      </c>
      <c r="E97" s="238">
        <f t="shared" si="6"/>
        <v>2586</v>
      </c>
      <c r="F97" s="239">
        <f t="shared" si="7"/>
        <v>1139.3382991746573</v>
      </c>
      <c r="G97" s="246">
        <v>30</v>
      </c>
      <c r="H97" s="240">
        <f t="shared" si="4"/>
        <v>6.5753424657534248E-4</v>
      </c>
      <c r="I97" s="247"/>
    </row>
    <row r="98" spans="1:9">
      <c r="A98" s="254">
        <v>41395</v>
      </c>
      <c r="B98" s="235">
        <v>670.04782031249988</v>
      </c>
      <c r="C98" s="253">
        <v>0</v>
      </c>
      <c r="D98" s="237">
        <f t="shared" si="5"/>
        <v>670.04782031249988</v>
      </c>
      <c r="E98" s="238">
        <f t="shared" si="6"/>
        <v>2556</v>
      </c>
      <c r="F98" s="239">
        <f t="shared" si="7"/>
        <v>1126.1209175136985</v>
      </c>
      <c r="G98" s="246">
        <v>31</v>
      </c>
      <c r="H98" s="240">
        <f t="shared" si="4"/>
        <v>6.5753424657534248E-4</v>
      </c>
      <c r="I98" s="247"/>
    </row>
    <row r="99" spans="1:9">
      <c r="A99" s="254">
        <v>41426</v>
      </c>
      <c r="B99" s="235">
        <v>704</v>
      </c>
      <c r="C99" s="253">
        <v>0</v>
      </c>
      <c r="D99" s="237">
        <f t="shared" si="5"/>
        <v>704</v>
      </c>
      <c r="E99" s="238">
        <f t="shared" si="6"/>
        <v>2525</v>
      </c>
      <c r="F99" s="239">
        <f t="shared" si="7"/>
        <v>1168.8328767123287</v>
      </c>
      <c r="G99" s="246">
        <v>30</v>
      </c>
      <c r="H99" s="240">
        <f t="shared" si="4"/>
        <v>6.5753424657534248E-4</v>
      </c>
      <c r="I99" s="247"/>
    </row>
    <row r="100" spans="1:9">
      <c r="A100" s="254">
        <v>41456</v>
      </c>
      <c r="B100" s="235">
        <v>704</v>
      </c>
      <c r="C100" s="253">
        <v>0</v>
      </c>
      <c r="D100" s="237">
        <f t="shared" si="5"/>
        <v>704</v>
      </c>
      <c r="E100" s="238">
        <f t="shared" si="6"/>
        <v>2495</v>
      </c>
      <c r="F100" s="239">
        <f t="shared" si="7"/>
        <v>1154.9457534246576</v>
      </c>
      <c r="G100" s="246">
        <v>31</v>
      </c>
      <c r="H100" s="240">
        <f t="shared" si="4"/>
        <v>6.5753424657534248E-4</v>
      </c>
      <c r="I100" s="247"/>
    </row>
    <row r="101" spans="1:9">
      <c r="A101" s="254">
        <v>41487</v>
      </c>
      <c r="B101" s="235">
        <v>704</v>
      </c>
      <c r="C101" s="253">
        <v>0</v>
      </c>
      <c r="D101" s="237">
        <f t="shared" si="5"/>
        <v>704</v>
      </c>
      <c r="E101" s="238">
        <f t="shared" si="6"/>
        <v>2464</v>
      </c>
      <c r="F101" s="239">
        <f t="shared" si="7"/>
        <v>1140.5957260273974</v>
      </c>
      <c r="G101" s="246">
        <v>31</v>
      </c>
      <c r="H101" s="240">
        <f t="shared" si="4"/>
        <v>6.5753424657534248E-4</v>
      </c>
      <c r="I101" s="247"/>
    </row>
    <row r="102" spans="1:9">
      <c r="A102" s="254">
        <v>41518</v>
      </c>
      <c r="B102" s="235">
        <v>704</v>
      </c>
      <c r="C102" s="253">
        <v>0</v>
      </c>
      <c r="D102" s="237">
        <f t="shared" si="5"/>
        <v>704</v>
      </c>
      <c r="E102" s="238">
        <f t="shared" si="6"/>
        <v>2433</v>
      </c>
      <c r="F102" s="239">
        <f t="shared" si="7"/>
        <v>1126.245698630137</v>
      </c>
      <c r="G102" s="246">
        <v>30</v>
      </c>
      <c r="H102" s="240">
        <f t="shared" si="4"/>
        <v>6.5753424657534248E-4</v>
      </c>
      <c r="I102" s="247"/>
    </row>
    <row r="103" spans="1:9">
      <c r="A103" s="254">
        <v>41548</v>
      </c>
      <c r="B103" s="235">
        <v>704</v>
      </c>
      <c r="C103" s="253">
        <v>0</v>
      </c>
      <c r="D103" s="237">
        <f t="shared" si="5"/>
        <v>704</v>
      </c>
      <c r="E103" s="238">
        <f t="shared" si="6"/>
        <v>2403</v>
      </c>
      <c r="F103" s="239">
        <f t="shared" si="7"/>
        <v>1112.3585753424659</v>
      </c>
      <c r="G103" s="246">
        <v>31</v>
      </c>
      <c r="H103" s="240">
        <f t="shared" si="4"/>
        <v>6.5753424657534248E-4</v>
      </c>
      <c r="I103" s="247"/>
    </row>
    <row r="104" spans="1:9">
      <c r="A104" s="254">
        <v>41579</v>
      </c>
      <c r="B104" s="235">
        <v>704</v>
      </c>
      <c r="C104" s="253">
        <v>0</v>
      </c>
      <c r="D104" s="237">
        <f t="shared" si="5"/>
        <v>704</v>
      </c>
      <c r="E104" s="238">
        <f t="shared" si="6"/>
        <v>2372</v>
      </c>
      <c r="F104" s="239">
        <f t="shared" si="7"/>
        <v>1098.0085479452055</v>
      </c>
      <c r="G104" s="255">
        <v>30</v>
      </c>
      <c r="H104" s="240">
        <f t="shared" si="4"/>
        <v>6.5753424657534248E-4</v>
      </c>
      <c r="I104" s="247"/>
    </row>
    <row r="105" spans="1:9">
      <c r="A105" s="254">
        <v>41609</v>
      </c>
      <c r="B105" s="235">
        <v>704</v>
      </c>
      <c r="C105" s="253">
        <v>0</v>
      </c>
      <c r="D105" s="237">
        <f t="shared" si="5"/>
        <v>704</v>
      </c>
      <c r="E105" s="238">
        <f t="shared" si="6"/>
        <v>2342</v>
      </c>
      <c r="F105" s="239">
        <f t="shared" si="7"/>
        <v>1084.1214246575344</v>
      </c>
      <c r="G105" s="246">
        <v>31</v>
      </c>
      <c r="H105" s="240">
        <f t="shared" si="4"/>
        <v>6.5753424657534248E-4</v>
      </c>
      <c r="I105" s="247"/>
    </row>
    <row r="106" spans="1:9">
      <c r="A106" s="254">
        <v>41640</v>
      </c>
      <c r="B106" s="235">
        <v>704</v>
      </c>
      <c r="C106" s="253">
        <v>0</v>
      </c>
      <c r="D106" s="237">
        <f t="shared" si="5"/>
        <v>704</v>
      </c>
      <c r="E106" s="238">
        <f t="shared" si="6"/>
        <v>2311</v>
      </c>
      <c r="F106" s="239">
        <f t="shared" si="7"/>
        <v>1069.7713972602739</v>
      </c>
      <c r="G106" s="246">
        <v>31</v>
      </c>
      <c r="H106" s="240">
        <f t="shared" si="4"/>
        <v>6.5753424657534248E-4</v>
      </c>
      <c r="I106" s="247"/>
    </row>
    <row r="107" spans="1:9">
      <c r="A107" s="254">
        <v>41671</v>
      </c>
      <c r="B107" s="235">
        <v>704</v>
      </c>
      <c r="C107" s="253">
        <v>0</v>
      </c>
      <c r="D107" s="237">
        <f t="shared" si="5"/>
        <v>704</v>
      </c>
      <c r="E107" s="238">
        <f t="shared" si="6"/>
        <v>2280</v>
      </c>
      <c r="F107" s="239">
        <f t="shared" si="7"/>
        <v>1055.4213698630138</v>
      </c>
      <c r="G107" s="246">
        <v>28</v>
      </c>
      <c r="H107" s="240">
        <f t="shared" si="4"/>
        <v>6.5753424657534248E-4</v>
      </c>
      <c r="I107" s="247"/>
    </row>
    <row r="108" spans="1:9">
      <c r="A108" s="254">
        <v>41699</v>
      </c>
      <c r="B108" s="235">
        <v>704</v>
      </c>
      <c r="C108" s="253">
        <v>0</v>
      </c>
      <c r="D108" s="237">
        <f t="shared" si="5"/>
        <v>704</v>
      </c>
      <c r="E108" s="238">
        <f t="shared" si="6"/>
        <v>2252</v>
      </c>
      <c r="F108" s="239">
        <f t="shared" si="7"/>
        <v>1042.4600547945206</v>
      </c>
      <c r="G108" s="246">
        <v>31</v>
      </c>
      <c r="H108" s="240">
        <f t="shared" si="4"/>
        <v>6.5753424657534248E-4</v>
      </c>
      <c r="I108" s="247"/>
    </row>
    <row r="109" spans="1:9">
      <c r="A109" s="254">
        <v>41730</v>
      </c>
      <c r="B109" s="235">
        <v>704</v>
      </c>
      <c r="C109" s="253">
        <v>0</v>
      </c>
      <c r="D109" s="237">
        <f t="shared" si="5"/>
        <v>704</v>
      </c>
      <c r="E109" s="238">
        <f t="shared" si="6"/>
        <v>2221</v>
      </c>
      <c r="F109" s="239">
        <f t="shared" si="7"/>
        <v>1028.1100273972604</v>
      </c>
      <c r="G109" s="246">
        <v>30</v>
      </c>
      <c r="H109" s="240">
        <f t="shared" si="4"/>
        <v>6.5753424657534248E-4</v>
      </c>
      <c r="I109" s="247"/>
    </row>
    <row r="110" spans="1:9">
      <c r="A110" s="254">
        <v>41760</v>
      </c>
      <c r="B110" s="235">
        <v>704</v>
      </c>
      <c r="C110" s="253">
        <v>0</v>
      </c>
      <c r="D110" s="237">
        <f t="shared" si="5"/>
        <v>704</v>
      </c>
      <c r="E110" s="238">
        <f t="shared" si="6"/>
        <v>2191</v>
      </c>
      <c r="F110" s="239">
        <f t="shared" si="7"/>
        <v>1014.2229041095891</v>
      </c>
      <c r="G110" s="246">
        <v>31</v>
      </c>
      <c r="H110" s="240">
        <f t="shared" si="4"/>
        <v>6.5753424657534248E-4</v>
      </c>
      <c r="I110" s="247"/>
    </row>
    <row r="111" spans="1:9">
      <c r="A111" s="254">
        <v>41791</v>
      </c>
      <c r="B111" s="235">
        <v>738.7277218945311</v>
      </c>
      <c r="C111" s="253">
        <v>0</v>
      </c>
      <c r="D111" s="237">
        <f t="shared" si="5"/>
        <v>738.7277218945311</v>
      </c>
      <c r="E111" s="238">
        <f t="shared" si="6"/>
        <v>2160</v>
      </c>
      <c r="F111" s="239">
        <f t="shared" si="7"/>
        <v>1049.1957562469177</v>
      </c>
      <c r="G111" s="246">
        <v>30</v>
      </c>
      <c r="H111" s="240">
        <f t="shared" si="4"/>
        <v>6.5753424657534248E-4</v>
      </c>
      <c r="I111" s="247"/>
    </row>
    <row r="112" spans="1:9">
      <c r="A112" s="254">
        <v>41821</v>
      </c>
      <c r="B112" s="235">
        <v>738.7277218945311</v>
      </c>
      <c r="C112" s="253">
        <v>0</v>
      </c>
      <c r="D112" s="237">
        <f t="shared" si="5"/>
        <v>738.7277218945311</v>
      </c>
      <c r="E112" s="238">
        <f t="shared" si="6"/>
        <v>2130</v>
      </c>
      <c r="F112" s="239">
        <f t="shared" si="7"/>
        <v>1034.6235929657105</v>
      </c>
      <c r="G112" s="246">
        <v>31</v>
      </c>
      <c r="H112" s="240">
        <f t="shared" si="4"/>
        <v>6.5753424657534248E-4</v>
      </c>
      <c r="I112" s="247"/>
    </row>
    <row r="113" spans="1:9">
      <c r="A113" s="254">
        <v>41852</v>
      </c>
      <c r="B113" s="235">
        <v>738.7277218945311</v>
      </c>
      <c r="C113" s="253">
        <v>0</v>
      </c>
      <c r="D113" s="237">
        <f t="shared" si="5"/>
        <v>738.7277218945311</v>
      </c>
      <c r="E113" s="238">
        <f t="shared" si="6"/>
        <v>2099</v>
      </c>
      <c r="F113" s="239">
        <f t="shared" si="7"/>
        <v>1019.565690908463</v>
      </c>
      <c r="G113" s="246">
        <v>31</v>
      </c>
      <c r="H113" s="240">
        <f t="shared" si="4"/>
        <v>6.5753424657534248E-4</v>
      </c>
      <c r="I113" s="247"/>
    </row>
    <row r="114" spans="1:9">
      <c r="A114" s="254">
        <v>41883</v>
      </c>
      <c r="B114" s="235">
        <v>738.7277218945311</v>
      </c>
      <c r="C114" s="253">
        <v>0</v>
      </c>
      <c r="D114" s="237">
        <f t="shared" si="5"/>
        <v>738.7277218945311</v>
      </c>
      <c r="E114" s="238">
        <f t="shared" si="6"/>
        <v>2068</v>
      </c>
      <c r="F114" s="239">
        <f t="shared" si="7"/>
        <v>1004.5077888512157</v>
      </c>
      <c r="G114" s="246">
        <v>30</v>
      </c>
      <c r="H114" s="240">
        <f t="shared" si="4"/>
        <v>6.5753424657534248E-4</v>
      </c>
      <c r="I114" s="247"/>
    </row>
    <row r="115" spans="1:9">
      <c r="A115" s="254">
        <v>41913</v>
      </c>
      <c r="B115" s="235">
        <v>738.7277218945311</v>
      </c>
      <c r="C115" s="253">
        <v>0</v>
      </c>
      <c r="D115" s="237">
        <f t="shared" si="5"/>
        <v>738.7277218945311</v>
      </c>
      <c r="E115" s="238">
        <f t="shared" si="6"/>
        <v>2038</v>
      </c>
      <c r="F115" s="239">
        <f t="shared" si="7"/>
        <v>989.93562557000837</v>
      </c>
      <c r="G115" s="246">
        <v>31</v>
      </c>
      <c r="H115" s="240">
        <f t="shared" si="4"/>
        <v>6.5753424657534248E-4</v>
      </c>
      <c r="I115" s="247"/>
    </row>
    <row r="116" spans="1:9">
      <c r="A116" s="254">
        <v>41944</v>
      </c>
      <c r="B116" s="235">
        <v>738.7277218945311</v>
      </c>
      <c r="C116" s="253">
        <v>0</v>
      </c>
      <c r="D116" s="237">
        <f t="shared" si="5"/>
        <v>738.7277218945311</v>
      </c>
      <c r="E116" s="238">
        <f t="shared" si="6"/>
        <v>2007</v>
      </c>
      <c r="F116" s="239">
        <f t="shared" si="7"/>
        <v>974.87772351276101</v>
      </c>
      <c r="G116" s="246">
        <v>30</v>
      </c>
      <c r="H116" s="240">
        <f t="shared" si="4"/>
        <v>6.5753424657534248E-4</v>
      </c>
      <c r="I116" s="247"/>
    </row>
    <row r="117" spans="1:9">
      <c r="A117" s="254">
        <v>41974</v>
      </c>
      <c r="B117" s="235">
        <v>738.7277218945311</v>
      </c>
      <c r="C117" s="253">
        <v>0</v>
      </c>
      <c r="D117" s="237">
        <f t="shared" si="5"/>
        <v>738.7277218945311</v>
      </c>
      <c r="E117" s="238">
        <f t="shared" si="6"/>
        <v>1977</v>
      </c>
      <c r="F117" s="239">
        <f t="shared" si="7"/>
        <v>960.30556023155384</v>
      </c>
      <c r="G117" s="246">
        <v>31</v>
      </c>
      <c r="H117" s="240">
        <f t="shared" si="4"/>
        <v>6.5753424657534248E-4</v>
      </c>
      <c r="I117" s="247"/>
    </row>
    <row r="118" spans="1:9">
      <c r="A118" s="254">
        <v>42005</v>
      </c>
      <c r="B118" s="235">
        <v>738.7277218945311</v>
      </c>
      <c r="C118" s="253">
        <v>0</v>
      </c>
      <c r="D118" s="237">
        <f t="shared" si="5"/>
        <v>738.7277218945311</v>
      </c>
      <c r="E118" s="238">
        <f t="shared" si="6"/>
        <v>1946</v>
      </c>
      <c r="F118" s="239">
        <f t="shared" si="7"/>
        <v>945.24765817430625</v>
      </c>
      <c r="G118" s="246">
        <v>31</v>
      </c>
      <c r="H118" s="240">
        <f t="shared" si="4"/>
        <v>6.5753424657534248E-4</v>
      </c>
      <c r="I118" s="247"/>
    </row>
    <row r="119" spans="1:9">
      <c r="A119" s="254">
        <v>42036</v>
      </c>
      <c r="B119" s="235">
        <v>738.7277218945311</v>
      </c>
      <c r="C119" s="253">
        <v>0</v>
      </c>
      <c r="D119" s="237">
        <f t="shared" si="5"/>
        <v>738.7277218945311</v>
      </c>
      <c r="E119" s="238">
        <f t="shared" si="6"/>
        <v>1915</v>
      </c>
      <c r="F119" s="239">
        <f t="shared" si="7"/>
        <v>930.18975611705889</v>
      </c>
      <c r="G119" s="246">
        <v>28</v>
      </c>
      <c r="H119" s="240">
        <f t="shared" si="4"/>
        <v>6.5753424657534248E-4</v>
      </c>
      <c r="I119" s="247"/>
    </row>
    <row r="120" spans="1:9">
      <c r="A120" s="254">
        <v>42064</v>
      </c>
      <c r="B120" s="235">
        <v>738.7277218945311</v>
      </c>
      <c r="C120" s="253">
        <v>0</v>
      </c>
      <c r="D120" s="237">
        <f t="shared" si="5"/>
        <v>738.7277218945311</v>
      </c>
      <c r="E120" s="238">
        <f t="shared" si="6"/>
        <v>1887</v>
      </c>
      <c r="F120" s="239">
        <f t="shared" si="7"/>
        <v>916.58907038793211</v>
      </c>
      <c r="G120" s="246">
        <v>31</v>
      </c>
      <c r="H120" s="240">
        <f t="shared" si="4"/>
        <v>6.5753424657534248E-4</v>
      </c>
      <c r="I120" s="247"/>
    </row>
    <row r="121" spans="1:9">
      <c r="A121" s="254">
        <v>42095</v>
      </c>
      <c r="B121" s="235">
        <v>738.7277218945311</v>
      </c>
      <c r="C121" s="253">
        <v>0</v>
      </c>
      <c r="D121" s="237">
        <f t="shared" si="5"/>
        <v>738.7277218945311</v>
      </c>
      <c r="E121" s="238">
        <f t="shared" si="6"/>
        <v>1856</v>
      </c>
      <c r="F121" s="239">
        <f t="shared" si="7"/>
        <v>901.53116833068475</v>
      </c>
      <c r="G121" s="246">
        <v>30</v>
      </c>
      <c r="H121" s="240">
        <f t="shared" si="4"/>
        <v>6.5753424657534248E-4</v>
      </c>
      <c r="I121" s="247"/>
    </row>
    <row r="122" spans="1:9">
      <c r="A122" s="254">
        <v>42125</v>
      </c>
      <c r="B122" s="235">
        <v>738.7277218945311</v>
      </c>
      <c r="C122" s="253">
        <v>0</v>
      </c>
      <c r="D122" s="237">
        <f t="shared" si="5"/>
        <v>738.7277218945311</v>
      </c>
      <c r="E122" s="238">
        <f t="shared" si="6"/>
        <v>1826</v>
      </c>
      <c r="F122" s="239">
        <f t="shared" si="7"/>
        <v>886.95900504947758</v>
      </c>
      <c r="G122" s="246">
        <v>31</v>
      </c>
      <c r="H122" s="240">
        <f t="shared" si="4"/>
        <v>6.5753424657534248E-4</v>
      </c>
      <c r="I122" s="247"/>
    </row>
    <row r="123" spans="1:9">
      <c r="A123" s="254">
        <v>42156</v>
      </c>
      <c r="B123" s="235">
        <v>776</v>
      </c>
      <c r="C123" s="253">
        <v>0</v>
      </c>
      <c r="D123" s="237">
        <f t="shared" si="5"/>
        <v>776</v>
      </c>
      <c r="E123" s="238">
        <f t="shared" si="6"/>
        <v>1795</v>
      </c>
      <c r="F123" s="239">
        <f t="shared" si="7"/>
        <v>915.89260273972604</v>
      </c>
      <c r="G123" s="246">
        <v>30</v>
      </c>
      <c r="H123" s="240">
        <f t="shared" si="4"/>
        <v>6.5753424657534248E-4</v>
      </c>
      <c r="I123" s="247"/>
    </row>
    <row r="124" spans="1:9">
      <c r="A124" s="254">
        <v>42186</v>
      </c>
      <c r="B124" s="235">
        <v>776</v>
      </c>
      <c r="C124" s="253">
        <v>0</v>
      </c>
      <c r="D124" s="237">
        <f t="shared" si="5"/>
        <v>776</v>
      </c>
      <c r="E124" s="238">
        <f t="shared" si="6"/>
        <v>1765</v>
      </c>
      <c r="F124" s="239">
        <f t="shared" si="7"/>
        <v>900.58520547945204</v>
      </c>
      <c r="G124" s="246">
        <v>31</v>
      </c>
      <c r="H124" s="240">
        <f t="shared" si="4"/>
        <v>6.5753424657534248E-4</v>
      </c>
      <c r="I124" s="247"/>
    </row>
    <row r="125" spans="1:9">
      <c r="A125" s="254">
        <v>42217</v>
      </c>
      <c r="B125" s="235">
        <v>776</v>
      </c>
      <c r="C125" s="253">
        <v>0</v>
      </c>
      <c r="D125" s="237">
        <f t="shared" si="5"/>
        <v>776</v>
      </c>
      <c r="E125" s="238">
        <f t="shared" si="6"/>
        <v>1734</v>
      </c>
      <c r="F125" s="239">
        <f t="shared" si="7"/>
        <v>884.76756164383562</v>
      </c>
      <c r="G125" s="246">
        <v>31</v>
      </c>
      <c r="H125" s="240">
        <f t="shared" ref="H125:H135" si="8">0.24/365</f>
        <v>6.5753424657534248E-4</v>
      </c>
      <c r="I125" s="247"/>
    </row>
    <row r="126" spans="1:9">
      <c r="A126" s="254">
        <v>42248</v>
      </c>
      <c r="B126" s="235">
        <v>776</v>
      </c>
      <c r="C126" s="253">
        <v>0</v>
      </c>
      <c r="D126" s="237">
        <f t="shared" si="5"/>
        <v>776</v>
      </c>
      <c r="E126" s="238">
        <f t="shared" si="6"/>
        <v>1703</v>
      </c>
      <c r="F126" s="239">
        <f t="shared" si="7"/>
        <v>868.9499178082192</v>
      </c>
      <c r="G126" s="246">
        <v>30</v>
      </c>
      <c r="H126" s="240">
        <f t="shared" si="8"/>
        <v>6.5753424657534248E-4</v>
      </c>
      <c r="I126" s="247"/>
    </row>
    <row r="127" spans="1:9">
      <c r="A127" s="254">
        <v>42278</v>
      </c>
      <c r="B127" s="235">
        <v>776</v>
      </c>
      <c r="C127" s="253">
        <v>0</v>
      </c>
      <c r="D127" s="237">
        <f t="shared" si="5"/>
        <v>776</v>
      </c>
      <c r="E127" s="238">
        <f t="shared" si="6"/>
        <v>1673</v>
      </c>
      <c r="F127" s="239">
        <f t="shared" si="7"/>
        <v>853.6425205479452</v>
      </c>
      <c r="G127" s="246">
        <v>31</v>
      </c>
      <c r="H127" s="240">
        <f t="shared" si="8"/>
        <v>6.5753424657534248E-4</v>
      </c>
      <c r="I127" s="247"/>
    </row>
    <row r="128" spans="1:9">
      <c r="A128" s="254">
        <v>42309</v>
      </c>
      <c r="B128" s="235">
        <v>776</v>
      </c>
      <c r="C128" s="253">
        <v>0</v>
      </c>
      <c r="D128" s="237">
        <f t="shared" si="5"/>
        <v>776</v>
      </c>
      <c r="E128" s="238">
        <f t="shared" si="6"/>
        <v>1642</v>
      </c>
      <c r="F128" s="239">
        <f t="shared" si="7"/>
        <v>837.82487671232877</v>
      </c>
      <c r="G128" s="246">
        <v>30</v>
      </c>
      <c r="H128" s="240">
        <f t="shared" si="8"/>
        <v>6.5753424657534248E-4</v>
      </c>
      <c r="I128" s="247"/>
    </row>
    <row r="129" spans="1:9">
      <c r="A129" s="254">
        <v>42339</v>
      </c>
      <c r="B129" s="235">
        <v>776</v>
      </c>
      <c r="C129" s="253">
        <v>0</v>
      </c>
      <c r="D129" s="237">
        <f t="shared" si="5"/>
        <v>776</v>
      </c>
      <c r="E129" s="238">
        <f>E128-G128</f>
        <v>1612</v>
      </c>
      <c r="F129" s="239">
        <f t="shared" si="7"/>
        <v>822.51747945205477</v>
      </c>
      <c r="G129" s="246">
        <v>31</v>
      </c>
      <c r="H129" s="240">
        <f t="shared" si="8"/>
        <v>6.5753424657534248E-4</v>
      </c>
      <c r="I129" s="247"/>
    </row>
    <row r="130" spans="1:9">
      <c r="A130" s="254">
        <v>42370</v>
      </c>
      <c r="B130" s="235">
        <v>776</v>
      </c>
      <c r="C130" s="253">
        <v>0</v>
      </c>
      <c r="D130" s="237">
        <f t="shared" si="5"/>
        <v>776</v>
      </c>
      <c r="E130" s="238">
        <f t="shared" si="6"/>
        <v>1581</v>
      </c>
      <c r="F130" s="239">
        <f t="shared" si="7"/>
        <v>806.69983561643835</v>
      </c>
      <c r="G130" s="246">
        <v>31</v>
      </c>
      <c r="H130" s="240">
        <f t="shared" si="8"/>
        <v>6.5753424657534248E-4</v>
      </c>
      <c r="I130" s="247"/>
    </row>
    <row r="131" spans="1:9">
      <c r="A131" s="254">
        <v>42401</v>
      </c>
      <c r="B131" s="235">
        <v>776</v>
      </c>
      <c r="C131" s="253">
        <v>0</v>
      </c>
      <c r="D131" s="237">
        <f t="shared" si="5"/>
        <v>776</v>
      </c>
      <c r="E131" s="238">
        <f>E130-G130</f>
        <v>1550</v>
      </c>
      <c r="F131" s="239">
        <f t="shared" si="7"/>
        <v>790.88219178082193</v>
      </c>
      <c r="G131" s="246">
        <v>29</v>
      </c>
      <c r="H131" s="240">
        <f t="shared" si="8"/>
        <v>6.5753424657534248E-4</v>
      </c>
      <c r="I131" s="247"/>
    </row>
    <row r="132" spans="1:9">
      <c r="A132" s="254">
        <v>42430</v>
      </c>
      <c r="B132" s="235">
        <v>776</v>
      </c>
      <c r="C132" s="253">
        <v>0</v>
      </c>
      <c r="D132" s="237">
        <f t="shared" si="5"/>
        <v>776</v>
      </c>
      <c r="E132" s="238">
        <f t="shared" si="6"/>
        <v>1521</v>
      </c>
      <c r="F132" s="239">
        <f t="shared" si="7"/>
        <v>776.08504109589046</v>
      </c>
      <c r="G132" s="246">
        <v>31</v>
      </c>
      <c r="H132" s="240">
        <f t="shared" si="8"/>
        <v>6.5753424657534248E-4</v>
      </c>
      <c r="I132" s="247"/>
    </row>
    <row r="133" spans="1:9">
      <c r="A133" s="254">
        <v>42461</v>
      </c>
      <c r="B133" s="235">
        <v>776</v>
      </c>
      <c r="C133" s="253">
        <v>0</v>
      </c>
      <c r="D133" s="237">
        <f t="shared" si="5"/>
        <v>776</v>
      </c>
      <c r="E133" s="238">
        <f t="shared" si="6"/>
        <v>1490</v>
      </c>
      <c r="F133" s="239">
        <f t="shared" si="7"/>
        <v>760.26739726027404</v>
      </c>
      <c r="G133" s="246">
        <v>30</v>
      </c>
      <c r="H133" s="240">
        <f t="shared" si="8"/>
        <v>6.5753424657534248E-4</v>
      </c>
      <c r="I133" s="247"/>
    </row>
    <row r="134" spans="1:9">
      <c r="A134" s="254">
        <v>42491</v>
      </c>
      <c r="B134" s="235">
        <v>776</v>
      </c>
      <c r="C134" s="253">
        <v>0</v>
      </c>
      <c r="D134" s="237">
        <f t="shared" si="5"/>
        <v>776</v>
      </c>
      <c r="E134" s="238">
        <f t="shared" si="6"/>
        <v>1460</v>
      </c>
      <c r="F134" s="239">
        <f t="shared" si="7"/>
        <v>744.96</v>
      </c>
      <c r="G134" s="246">
        <v>31</v>
      </c>
      <c r="H134" s="240">
        <f t="shared" si="8"/>
        <v>6.5753424657534248E-4</v>
      </c>
      <c r="I134" s="247"/>
    </row>
    <row r="135" spans="1:9">
      <c r="A135" s="254">
        <v>42522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 t="shared" si="6"/>
        <v>1429</v>
      </c>
      <c r="F135" s="239">
        <f t="shared" si="7"/>
        <v>765.26808383505647</v>
      </c>
      <c r="G135" s="246">
        <v>30</v>
      </c>
      <c r="H135" s="240">
        <f t="shared" si="8"/>
        <v>6.5753424657534248E-4</v>
      </c>
      <c r="I135" s="247"/>
    </row>
    <row r="136" spans="1:9">
      <c r="A136" s="254">
        <v>42552</v>
      </c>
      <c r="B136" s="235">
        <v>814</v>
      </c>
      <c r="C136" s="253">
        <v>0</v>
      </c>
      <c r="D136" s="237">
        <f t="shared" si="5"/>
        <v>814</v>
      </c>
      <c r="E136" s="238">
        <f>E135-G135</f>
        <v>1399</v>
      </c>
      <c r="F136" s="239">
        <f t="shared" si="7"/>
        <v>748.79079452054793</v>
      </c>
      <c r="G136" s="246">
        <v>31</v>
      </c>
      <c r="H136" s="240">
        <f t="shared" ref="H136:H190" si="9">0.24/365</f>
        <v>6.5753424657534248E-4</v>
      </c>
      <c r="I136" s="247"/>
    </row>
    <row r="137" spans="1:9">
      <c r="A137" s="254">
        <v>42583</v>
      </c>
      <c r="B137" s="235">
        <v>814</v>
      </c>
      <c r="C137" s="253">
        <v>0</v>
      </c>
      <c r="D137" s="237">
        <f t="shared" si="5"/>
        <v>814</v>
      </c>
      <c r="E137" s="238">
        <f t="shared" si="6"/>
        <v>1368</v>
      </c>
      <c r="F137" s="239">
        <f t="shared" si="7"/>
        <v>732.1985753424658</v>
      </c>
      <c r="G137" s="246">
        <v>31</v>
      </c>
      <c r="H137" s="240">
        <f t="shared" si="9"/>
        <v>6.5753424657534248E-4</v>
      </c>
      <c r="I137" s="247"/>
    </row>
    <row r="138" spans="1:9">
      <c r="A138" s="254">
        <v>42614</v>
      </c>
      <c r="B138" s="235">
        <v>814</v>
      </c>
      <c r="C138" s="253">
        <v>0</v>
      </c>
      <c r="D138" s="237">
        <f t="shared" si="5"/>
        <v>814</v>
      </c>
      <c r="E138" s="238">
        <f t="shared" si="6"/>
        <v>1337</v>
      </c>
      <c r="F138" s="239">
        <f t="shared" si="7"/>
        <v>715.60635616438356</v>
      </c>
      <c r="G138" s="246">
        <v>30</v>
      </c>
      <c r="H138" s="240">
        <f t="shared" si="9"/>
        <v>6.5753424657534248E-4</v>
      </c>
      <c r="I138" s="247"/>
    </row>
    <row r="139" spans="1:9">
      <c r="A139" s="254">
        <v>42644</v>
      </c>
      <c r="B139" s="235">
        <v>814</v>
      </c>
      <c r="C139" s="253">
        <v>0</v>
      </c>
      <c r="D139" s="237">
        <f t="shared" si="5"/>
        <v>814</v>
      </c>
      <c r="E139" s="238">
        <f t="shared" si="6"/>
        <v>1307</v>
      </c>
      <c r="F139" s="239">
        <f t="shared" si="7"/>
        <v>699.54936986301368</v>
      </c>
      <c r="G139" s="246">
        <v>31</v>
      </c>
      <c r="H139" s="240">
        <f t="shared" si="9"/>
        <v>6.5753424657534248E-4</v>
      </c>
      <c r="I139" s="247"/>
    </row>
    <row r="140" spans="1:9">
      <c r="A140" s="254">
        <v>42675</v>
      </c>
      <c r="B140" s="235">
        <v>814</v>
      </c>
      <c r="C140" s="253">
        <v>0</v>
      </c>
      <c r="D140" s="237">
        <f t="shared" si="5"/>
        <v>814</v>
      </c>
      <c r="E140" s="238">
        <f t="shared" si="6"/>
        <v>1276</v>
      </c>
      <c r="F140" s="239">
        <f t="shared" si="7"/>
        <v>682.95715068493155</v>
      </c>
      <c r="G140" s="246">
        <v>30</v>
      </c>
      <c r="H140" s="240">
        <f t="shared" si="9"/>
        <v>6.5753424657534248E-4</v>
      </c>
      <c r="I140" s="247"/>
    </row>
    <row r="141" spans="1:9">
      <c r="A141" s="254">
        <v>42705</v>
      </c>
      <c r="B141" s="235">
        <v>814</v>
      </c>
      <c r="C141" s="253">
        <v>0</v>
      </c>
      <c r="D141" s="256">
        <f t="shared" ref="D141:D147" si="10">B141-C141</f>
        <v>814</v>
      </c>
      <c r="E141" s="238">
        <f t="shared" si="6"/>
        <v>1246</v>
      </c>
      <c r="F141" s="239">
        <f t="shared" si="7"/>
        <v>666.90016438356167</v>
      </c>
      <c r="G141" s="246">
        <v>31</v>
      </c>
      <c r="H141" s="240">
        <f t="shared" si="9"/>
        <v>6.5753424657534248E-4</v>
      </c>
      <c r="I141" s="247"/>
    </row>
    <row r="142" spans="1:9">
      <c r="A142" s="254">
        <v>42736</v>
      </c>
      <c r="B142" s="235">
        <v>814</v>
      </c>
      <c r="C142" s="253">
        <v>0</v>
      </c>
      <c r="D142" s="256">
        <f t="shared" si="10"/>
        <v>814</v>
      </c>
      <c r="E142" s="238">
        <f t="shared" ref="E142:E190" si="11">E141-G141</f>
        <v>1215</v>
      </c>
      <c r="F142" s="239">
        <f t="shared" ref="F142:F190" si="12">(D142*E142*H142)</f>
        <v>650.30794520547943</v>
      </c>
      <c r="G142" s="246">
        <v>31</v>
      </c>
      <c r="H142" s="240">
        <f t="shared" si="9"/>
        <v>6.5753424657534248E-4</v>
      </c>
      <c r="I142" s="247"/>
    </row>
    <row r="143" spans="1:9">
      <c r="A143" s="254">
        <v>42767</v>
      </c>
      <c r="B143" s="235">
        <v>814</v>
      </c>
      <c r="C143" s="253">
        <v>0</v>
      </c>
      <c r="D143" s="237">
        <f t="shared" si="10"/>
        <v>814</v>
      </c>
      <c r="E143" s="238">
        <f t="shared" si="11"/>
        <v>1184</v>
      </c>
      <c r="F143" s="239">
        <f t="shared" si="12"/>
        <v>633.7157260273973</v>
      </c>
      <c r="G143" s="246">
        <v>28</v>
      </c>
      <c r="H143" s="240">
        <f t="shared" si="9"/>
        <v>6.5753424657534248E-4</v>
      </c>
      <c r="I143" s="247"/>
    </row>
    <row r="144" spans="1:9">
      <c r="A144" s="254">
        <v>42795</v>
      </c>
      <c r="B144" s="235">
        <v>814</v>
      </c>
      <c r="C144" s="253">
        <v>0</v>
      </c>
      <c r="D144" s="237">
        <f t="shared" si="10"/>
        <v>814</v>
      </c>
      <c r="E144" s="238">
        <f t="shared" si="11"/>
        <v>1156</v>
      </c>
      <c r="F144" s="239">
        <f t="shared" si="12"/>
        <v>618.72920547945205</v>
      </c>
      <c r="G144" s="246">
        <v>31</v>
      </c>
      <c r="H144" s="240">
        <f t="shared" si="9"/>
        <v>6.5753424657534248E-4</v>
      </c>
      <c r="I144" s="247"/>
    </row>
    <row r="145" spans="1:9">
      <c r="A145" s="254">
        <v>42826</v>
      </c>
      <c r="B145" s="235">
        <v>814</v>
      </c>
      <c r="C145" s="253">
        <v>0</v>
      </c>
      <c r="D145" s="256">
        <f t="shared" si="10"/>
        <v>814</v>
      </c>
      <c r="E145" s="238">
        <f t="shared" si="11"/>
        <v>1125</v>
      </c>
      <c r="F145" s="239">
        <f t="shared" si="12"/>
        <v>602.13698630136992</v>
      </c>
      <c r="G145" s="246">
        <v>30</v>
      </c>
      <c r="H145" s="240">
        <f t="shared" si="9"/>
        <v>6.5753424657534248E-4</v>
      </c>
      <c r="I145" s="247"/>
    </row>
    <row r="146" spans="1:9">
      <c r="A146" s="254">
        <v>42856</v>
      </c>
      <c r="B146" s="235">
        <v>814</v>
      </c>
      <c r="C146" s="253">
        <v>0</v>
      </c>
      <c r="D146" s="256">
        <f t="shared" si="10"/>
        <v>814</v>
      </c>
      <c r="E146" s="238">
        <f t="shared" si="11"/>
        <v>1095</v>
      </c>
      <c r="F146" s="239">
        <f t="shared" si="12"/>
        <v>586.08000000000004</v>
      </c>
      <c r="G146" s="246">
        <v>31</v>
      </c>
      <c r="H146" s="240">
        <f t="shared" si="9"/>
        <v>6.5753424657534248E-4</v>
      </c>
      <c r="I146" s="247"/>
    </row>
    <row r="147" spans="1:9">
      <c r="A147" s="254">
        <v>42887</v>
      </c>
      <c r="B147" s="235">
        <v>855.16967905815659</v>
      </c>
      <c r="C147" s="253">
        <v>0</v>
      </c>
      <c r="D147" s="256">
        <f t="shared" si="10"/>
        <v>855.16967905815659</v>
      </c>
      <c r="E147" s="238">
        <f>E146-G146</f>
        <v>1064</v>
      </c>
      <c r="F147" s="239">
        <f t="shared" si="12"/>
        <v>598.29076505285173</v>
      </c>
      <c r="G147" s="246">
        <v>30</v>
      </c>
      <c r="H147" s="240">
        <f t="shared" si="9"/>
        <v>6.5753424657534248E-4</v>
      </c>
      <c r="I147" s="247"/>
    </row>
    <row r="148" spans="1:9">
      <c r="A148" s="254">
        <v>42917</v>
      </c>
      <c r="B148" s="235">
        <v>855.16967905815659</v>
      </c>
      <c r="C148" s="253">
        <v>0</v>
      </c>
      <c r="D148" s="256">
        <f>B148-C148</f>
        <v>855.16967905815659</v>
      </c>
      <c r="E148" s="238">
        <f t="shared" si="11"/>
        <v>1034</v>
      </c>
      <c r="F148" s="239">
        <f t="shared" si="12"/>
        <v>581.42166453444429</v>
      </c>
      <c r="G148" s="246">
        <v>31</v>
      </c>
      <c r="H148" s="240">
        <f t="shared" si="9"/>
        <v>6.5753424657534248E-4</v>
      </c>
      <c r="I148" s="247"/>
    </row>
    <row r="149" spans="1:9">
      <c r="A149" s="254">
        <v>42948</v>
      </c>
      <c r="B149" s="235">
        <v>855.16967905815659</v>
      </c>
      <c r="C149" s="253">
        <v>0</v>
      </c>
      <c r="D149" s="256">
        <f>B149-C149</f>
        <v>855.16967905815659</v>
      </c>
      <c r="E149" s="238">
        <f t="shared" si="11"/>
        <v>1003</v>
      </c>
      <c r="F149" s="239">
        <f t="shared" si="12"/>
        <v>563.99026066542319</v>
      </c>
      <c r="G149" s="246">
        <v>31</v>
      </c>
      <c r="H149" s="240">
        <f t="shared" si="9"/>
        <v>6.5753424657534248E-4</v>
      </c>
      <c r="I149" s="247"/>
    </row>
    <row r="150" spans="1:9">
      <c r="A150" s="254">
        <v>42979</v>
      </c>
      <c r="B150" s="235">
        <v>855.16967905815659</v>
      </c>
      <c r="C150" s="253">
        <v>0</v>
      </c>
      <c r="D150" s="256">
        <f t="shared" ref="D150:D153" si="13">B150-C150</f>
        <v>855.16967905815659</v>
      </c>
      <c r="E150" s="238">
        <f t="shared" si="11"/>
        <v>972</v>
      </c>
      <c r="F150" s="239">
        <f t="shared" si="12"/>
        <v>546.5588567964021</v>
      </c>
      <c r="G150" s="246">
        <v>30</v>
      </c>
      <c r="H150" s="240">
        <f t="shared" si="9"/>
        <v>6.5753424657534248E-4</v>
      </c>
      <c r="I150" s="247"/>
    </row>
    <row r="151" spans="1:9">
      <c r="A151" s="254">
        <v>43009</v>
      </c>
      <c r="B151" s="235">
        <v>855.16967905815659</v>
      </c>
      <c r="C151" s="253">
        <v>0</v>
      </c>
      <c r="D151" s="256">
        <f t="shared" si="13"/>
        <v>855.16967905815659</v>
      </c>
      <c r="E151" s="238">
        <f t="shared" si="11"/>
        <v>942</v>
      </c>
      <c r="F151" s="239">
        <f t="shared" si="12"/>
        <v>529.68975627799466</v>
      </c>
      <c r="G151" s="246">
        <v>31</v>
      </c>
      <c r="H151" s="240">
        <f t="shared" si="9"/>
        <v>6.5753424657534248E-4</v>
      </c>
      <c r="I151" s="247"/>
    </row>
    <row r="152" spans="1:9">
      <c r="A152" s="254">
        <v>43040</v>
      </c>
      <c r="B152" s="235">
        <v>855.16967905815659</v>
      </c>
      <c r="C152" s="253">
        <v>0</v>
      </c>
      <c r="D152" s="256">
        <f t="shared" si="13"/>
        <v>855.16967905815659</v>
      </c>
      <c r="E152" s="238">
        <f t="shared" si="11"/>
        <v>911</v>
      </c>
      <c r="F152" s="239">
        <f t="shared" si="12"/>
        <v>512.25835240897356</v>
      </c>
      <c r="G152" s="246">
        <v>30</v>
      </c>
      <c r="H152" s="240">
        <f t="shared" si="9"/>
        <v>6.5753424657534248E-4</v>
      </c>
      <c r="I152" s="247"/>
    </row>
    <row r="153" spans="1:9">
      <c r="A153" s="254">
        <v>43070</v>
      </c>
      <c r="B153" s="235">
        <v>855.16967905815659</v>
      </c>
      <c r="C153" s="253">
        <v>0</v>
      </c>
      <c r="D153" s="256">
        <f t="shared" si="13"/>
        <v>855.16967905815659</v>
      </c>
      <c r="E153" s="238">
        <f t="shared" si="11"/>
        <v>881</v>
      </c>
      <c r="F153" s="239">
        <f t="shared" si="12"/>
        <v>495.38925189056613</v>
      </c>
      <c r="G153" s="246">
        <v>31</v>
      </c>
      <c r="H153" s="240">
        <f t="shared" si="9"/>
        <v>6.5753424657534248E-4</v>
      </c>
      <c r="I153" s="247"/>
    </row>
    <row r="154" spans="1:9">
      <c r="A154" s="254">
        <v>43101</v>
      </c>
      <c r="B154" s="235">
        <v>855.16967905815659</v>
      </c>
      <c r="C154" s="253">
        <v>0</v>
      </c>
      <c r="D154" s="256">
        <f>B154-C154</f>
        <v>855.16967905815659</v>
      </c>
      <c r="E154" s="238">
        <f t="shared" si="11"/>
        <v>850</v>
      </c>
      <c r="F154" s="239">
        <f t="shared" si="12"/>
        <v>477.95784802154509</v>
      </c>
      <c r="G154" s="246">
        <v>31</v>
      </c>
      <c r="H154" s="240">
        <f t="shared" si="9"/>
        <v>6.5753424657534248E-4</v>
      </c>
      <c r="I154" s="247"/>
    </row>
    <row r="155" spans="1:9">
      <c r="A155" s="254">
        <v>43132</v>
      </c>
      <c r="B155" s="235">
        <v>855.16967905815659</v>
      </c>
      <c r="C155" s="253">
        <v>0</v>
      </c>
      <c r="D155" s="256">
        <f>B155-C155</f>
        <v>855.16967905815659</v>
      </c>
      <c r="E155" s="238">
        <f t="shared" si="11"/>
        <v>819</v>
      </c>
      <c r="F155" s="239">
        <f t="shared" si="12"/>
        <v>460.52644415252405</v>
      </c>
      <c r="G155" s="246">
        <v>28</v>
      </c>
      <c r="H155" s="240">
        <f t="shared" si="9"/>
        <v>6.5753424657534248E-4</v>
      </c>
      <c r="I155" s="247"/>
    </row>
    <row r="156" spans="1:9">
      <c r="A156" s="254">
        <v>43160</v>
      </c>
      <c r="B156" s="235">
        <v>855.16967905815659</v>
      </c>
      <c r="C156" s="253">
        <v>0</v>
      </c>
      <c r="D156" s="256">
        <f t="shared" ref="D156:D185" si="14">B156-C156</f>
        <v>855.16967905815659</v>
      </c>
      <c r="E156" s="238">
        <f t="shared" si="11"/>
        <v>791</v>
      </c>
      <c r="F156" s="239">
        <f t="shared" si="12"/>
        <v>444.78195033534371</v>
      </c>
      <c r="G156" s="246">
        <v>31</v>
      </c>
      <c r="H156" s="240">
        <f t="shared" si="9"/>
        <v>6.5753424657534248E-4</v>
      </c>
      <c r="I156" s="247"/>
    </row>
    <row r="157" spans="1:9">
      <c r="A157" s="254">
        <v>43191</v>
      </c>
      <c r="B157" s="235">
        <v>855.16967905815659</v>
      </c>
      <c r="C157" s="253">
        <v>0</v>
      </c>
      <c r="D157" s="256">
        <f t="shared" si="14"/>
        <v>855.16967905815659</v>
      </c>
      <c r="E157" s="238">
        <f t="shared" si="11"/>
        <v>760</v>
      </c>
      <c r="F157" s="239">
        <f t="shared" si="12"/>
        <v>427.35054646632267</v>
      </c>
      <c r="G157" s="246">
        <v>30</v>
      </c>
      <c r="H157" s="240">
        <f t="shared" si="9"/>
        <v>6.5753424657534248E-4</v>
      </c>
      <c r="I157" s="247"/>
    </row>
    <row r="158" spans="1:9" ht="15.75" thickBot="1">
      <c r="A158" s="254">
        <v>43221</v>
      </c>
      <c r="B158" s="235">
        <v>855.16967905815659</v>
      </c>
      <c r="C158" s="257">
        <v>15000</v>
      </c>
      <c r="D158" s="256">
        <f t="shared" si="14"/>
        <v>-14144.830320941843</v>
      </c>
      <c r="E158" s="238">
        <f t="shared" si="11"/>
        <v>730</v>
      </c>
      <c r="F158" s="239"/>
      <c r="G158" s="236">
        <v>21</v>
      </c>
      <c r="H158" s="240">
        <f t="shared" si="9"/>
        <v>6.5753424657534248E-4</v>
      </c>
      <c r="I158" s="241" t="s">
        <v>233</v>
      </c>
    </row>
    <row r="159" spans="1:9" ht="31.5">
      <c r="A159" s="229" t="s">
        <v>151</v>
      </c>
      <c r="B159" s="8" t="s">
        <v>152</v>
      </c>
      <c r="C159" s="230" t="s">
        <v>153</v>
      </c>
      <c r="D159" s="230" t="s">
        <v>154</v>
      </c>
      <c r="E159" s="231" t="s">
        <v>155</v>
      </c>
      <c r="F159" s="230" t="s">
        <v>157</v>
      </c>
      <c r="G159" s="231" t="s">
        <v>11</v>
      </c>
      <c r="H159" s="232" t="s">
        <v>156</v>
      </c>
      <c r="I159" s="233" t="s">
        <v>162</v>
      </c>
    </row>
    <row r="160" spans="1:9">
      <c r="A160" s="254">
        <v>43252</v>
      </c>
      <c r="B160" s="235">
        <v>897.92816301106438</v>
      </c>
      <c r="C160" s="257">
        <v>15000</v>
      </c>
      <c r="D160" s="256">
        <f t="shared" si="14"/>
        <v>-14102.071836988936</v>
      </c>
      <c r="E160" s="238">
        <f>E158-G158</f>
        <v>709</v>
      </c>
      <c r="F160" s="239"/>
      <c r="G160" s="236">
        <v>27</v>
      </c>
      <c r="H160" s="240">
        <f t="shared" si="9"/>
        <v>6.5753424657534248E-4</v>
      </c>
      <c r="I160" s="241" t="s">
        <v>234</v>
      </c>
    </row>
    <row r="161" spans="1:9">
      <c r="A161" s="254">
        <v>43282</v>
      </c>
      <c r="B161" s="235">
        <v>897.92816301106438</v>
      </c>
      <c r="C161" s="257">
        <v>0</v>
      </c>
      <c r="D161" s="256">
        <f t="shared" si="14"/>
        <v>897.92816301106438</v>
      </c>
      <c r="E161" s="238">
        <f t="shared" si="11"/>
        <v>682</v>
      </c>
      <c r="F161" s="239">
        <f t="shared" si="12"/>
        <v>402.66542937438635</v>
      </c>
      <c r="G161" s="236">
        <v>31</v>
      </c>
      <c r="H161" s="240">
        <f t="shared" si="9"/>
        <v>6.5753424657534248E-4</v>
      </c>
      <c r="I161" s="241"/>
    </row>
    <row r="162" spans="1:9">
      <c r="A162" s="254">
        <v>43313</v>
      </c>
      <c r="B162" s="235">
        <v>897.92816301106438</v>
      </c>
      <c r="C162" s="258">
        <v>15000</v>
      </c>
      <c r="D162" s="256">
        <f t="shared" si="14"/>
        <v>-14102.071836988936</v>
      </c>
      <c r="E162" s="238">
        <f t="shared" si="11"/>
        <v>651</v>
      </c>
      <c r="F162" s="239"/>
      <c r="G162" s="259">
        <v>0</v>
      </c>
      <c r="H162" s="240">
        <f t="shared" si="9"/>
        <v>6.5753424657534248E-4</v>
      </c>
      <c r="I162" s="260" t="s">
        <v>235</v>
      </c>
    </row>
    <row r="163" spans="1:9">
      <c r="A163" s="254">
        <v>43344</v>
      </c>
      <c r="B163" s="235">
        <v>897.92816301106438</v>
      </c>
      <c r="C163" s="257">
        <v>0</v>
      </c>
      <c r="D163" s="256">
        <f t="shared" si="14"/>
        <v>897.92816301106438</v>
      </c>
      <c r="E163" s="238">
        <f>E162-G162</f>
        <v>651</v>
      </c>
      <c r="F163" s="239">
        <f t="shared" si="12"/>
        <v>384.36245531191429</v>
      </c>
      <c r="G163" s="236">
        <v>30</v>
      </c>
      <c r="H163" s="240">
        <f t="shared" si="9"/>
        <v>6.5753424657534248E-4</v>
      </c>
      <c r="I163" s="241"/>
    </row>
    <row r="164" spans="1:9">
      <c r="A164" s="254">
        <v>43374</v>
      </c>
      <c r="B164" s="235">
        <v>897.92816301106438</v>
      </c>
      <c r="C164" s="257">
        <v>0</v>
      </c>
      <c r="D164" s="256">
        <f t="shared" si="14"/>
        <v>897.92816301106438</v>
      </c>
      <c r="E164" s="238">
        <f t="shared" si="11"/>
        <v>621</v>
      </c>
      <c r="F164" s="239">
        <f t="shared" si="12"/>
        <v>366.64989976758642</v>
      </c>
      <c r="G164" s="236">
        <v>31</v>
      </c>
      <c r="H164" s="240">
        <f t="shared" si="9"/>
        <v>6.5753424657534248E-4</v>
      </c>
      <c r="I164" s="241"/>
    </row>
    <row r="165" spans="1:9">
      <c r="A165" s="254">
        <v>43405</v>
      </c>
      <c r="B165" s="235">
        <v>897.92816301106438</v>
      </c>
      <c r="C165" s="257">
        <v>0</v>
      </c>
      <c r="D165" s="256">
        <f t="shared" si="14"/>
        <v>897.92816301106438</v>
      </c>
      <c r="E165" s="238">
        <f t="shared" si="11"/>
        <v>590</v>
      </c>
      <c r="F165" s="239">
        <f t="shared" si="12"/>
        <v>348.34692570511436</v>
      </c>
      <c r="G165" s="236">
        <v>30</v>
      </c>
      <c r="H165" s="240">
        <f t="shared" si="9"/>
        <v>6.5753424657534248E-4</v>
      </c>
      <c r="I165" s="241"/>
    </row>
    <row r="166" spans="1:9">
      <c r="A166" s="254">
        <v>43435</v>
      </c>
      <c r="B166" s="235">
        <v>898</v>
      </c>
      <c r="C166" s="257">
        <v>30000</v>
      </c>
      <c r="D166" s="256">
        <f t="shared" si="14"/>
        <v>-29102</v>
      </c>
      <c r="E166" s="238">
        <f t="shared" si="11"/>
        <v>560</v>
      </c>
      <c r="F166" s="239"/>
      <c r="G166" s="236">
        <v>0</v>
      </c>
      <c r="H166" s="240">
        <f t="shared" si="9"/>
        <v>6.5753424657534248E-4</v>
      </c>
      <c r="I166" s="241" t="s">
        <v>236</v>
      </c>
    </row>
    <row r="167" spans="1:9">
      <c r="A167" s="254">
        <v>43466</v>
      </c>
      <c r="B167" s="235">
        <v>897.92816301106438</v>
      </c>
      <c r="C167" s="257">
        <v>0</v>
      </c>
      <c r="D167" s="256">
        <f t="shared" si="14"/>
        <v>897.92816301106438</v>
      </c>
      <c r="E167" s="238">
        <f t="shared" si="11"/>
        <v>560</v>
      </c>
      <c r="F167" s="239">
        <f t="shared" si="12"/>
        <v>330.63437016078649</v>
      </c>
      <c r="G167" s="236">
        <v>31</v>
      </c>
      <c r="H167" s="240">
        <f t="shared" si="9"/>
        <v>6.5753424657534248E-4</v>
      </c>
      <c r="I167" s="241"/>
    </row>
    <row r="168" spans="1:9">
      <c r="A168" s="254">
        <v>43497</v>
      </c>
      <c r="B168" s="235">
        <v>897.92816301106438</v>
      </c>
      <c r="C168" s="257">
        <v>15000</v>
      </c>
      <c r="D168" s="256">
        <f t="shared" si="14"/>
        <v>-14102.071836988936</v>
      </c>
      <c r="E168" s="238">
        <f t="shared" si="11"/>
        <v>529</v>
      </c>
      <c r="F168" s="239"/>
      <c r="G168" s="236">
        <v>10</v>
      </c>
      <c r="H168" s="240">
        <f t="shared" si="9"/>
        <v>6.5753424657534248E-4</v>
      </c>
      <c r="I168" s="241" t="s">
        <v>237</v>
      </c>
    </row>
    <row r="169" spans="1:9">
      <c r="A169" s="254">
        <v>43525</v>
      </c>
      <c r="B169" s="235">
        <v>897.92816301106438</v>
      </c>
      <c r="C169" s="257">
        <v>0</v>
      </c>
      <c r="D169" s="256">
        <f t="shared" si="14"/>
        <v>897.92816301106438</v>
      </c>
      <c r="E169" s="238">
        <f t="shared" si="11"/>
        <v>519</v>
      </c>
      <c r="F169" s="239">
        <f t="shared" si="12"/>
        <v>306.42721091687173</v>
      </c>
      <c r="G169" s="236">
        <v>31</v>
      </c>
      <c r="H169" s="240">
        <f t="shared" si="9"/>
        <v>6.5753424657534248E-4</v>
      </c>
      <c r="I169" s="241"/>
    </row>
    <row r="170" spans="1:9">
      <c r="A170" s="254">
        <v>43556</v>
      </c>
      <c r="B170" s="235">
        <v>897.92816301106438</v>
      </c>
      <c r="C170" s="257">
        <v>0</v>
      </c>
      <c r="D170" s="256">
        <f t="shared" si="14"/>
        <v>897.92816301106438</v>
      </c>
      <c r="E170" s="238">
        <f t="shared" si="11"/>
        <v>488</v>
      </c>
      <c r="F170" s="239">
        <f t="shared" si="12"/>
        <v>288.12423685439961</v>
      </c>
      <c r="G170" s="236">
        <v>30</v>
      </c>
      <c r="H170" s="240">
        <f t="shared" si="9"/>
        <v>6.5753424657534248E-4</v>
      </c>
      <c r="I170" s="241"/>
    </row>
    <row r="171" spans="1:9">
      <c r="A171" s="254">
        <v>43586</v>
      </c>
      <c r="B171" s="235">
        <v>897.92816301106438</v>
      </c>
      <c r="C171" s="257">
        <v>0</v>
      </c>
      <c r="D171" s="256">
        <f t="shared" si="14"/>
        <v>897.92816301106438</v>
      </c>
      <c r="E171" s="238">
        <f t="shared" si="11"/>
        <v>458</v>
      </c>
      <c r="F171" s="239">
        <f t="shared" si="12"/>
        <v>270.41168131007174</v>
      </c>
      <c r="G171" s="236">
        <v>31</v>
      </c>
      <c r="H171" s="240">
        <f t="shared" si="9"/>
        <v>6.5753424657534248E-4</v>
      </c>
      <c r="I171" s="241"/>
    </row>
    <row r="172" spans="1:9">
      <c r="A172" s="254">
        <v>43617</v>
      </c>
      <c r="B172" s="235">
        <v>942.82457116161765</v>
      </c>
      <c r="C172" s="257">
        <v>0</v>
      </c>
      <c r="D172" s="256">
        <f t="shared" si="14"/>
        <v>942.82457116161765</v>
      </c>
      <c r="E172" s="238">
        <f t="shared" si="11"/>
        <v>427</v>
      </c>
      <c r="F172" s="239">
        <f t="shared" si="12"/>
        <v>264.71414260997966</v>
      </c>
      <c r="G172" s="236">
        <v>30</v>
      </c>
      <c r="H172" s="240">
        <f t="shared" si="9"/>
        <v>6.5753424657534248E-4</v>
      </c>
      <c r="I172" s="241"/>
    </row>
    <row r="173" spans="1:9">
      <c r="A173" s="254">
        <v>43647</v>
      </c>
      <c r="B173" s="235">
        <v>942.82457116161765</v>
      </c>
      <c r="C173" s="257">
        <v>0</v>
      </c>
      <c r="D173" s="256">
        <f t="shared" si="14"/>
        <v>942.82457116161765</v>
      </c>
      <c r="E173" s="238">
        <f t="shared" si="11"/>
        <v>397</v>
      </c>
      <c r="F173" s="239">
        <f t="shared" si="12"/>
        <v>246.11595928843545</v>
      </c>
      <c r="G173" s="236">
        <v>31</v>
      </c>
      <c r="H173" s="240">
        <f t="shared" si="9"/>
        <v>6.5753424657534248E-4</v>
      </c>
      <c r="I173" s="241"/>
    </row>
    <row r="174" spans="1:9">
      <c r="A174" s="254">
        <v>43678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 t="shared" si="11"/>
        <v>366</v>
      </c>
      <c r="F174" s="239">
        <f t="shared" si="12"/>
        <v>226.8978365228397</v>
      </c>
      <c r="G174" s="236">
        <v>31</v>
      </c>
      <c r="H174" s="240">
        <f t="shared" si="9"/>
        <v>6.5753424657534248E-4</v>
      </c>
      <c r="I174" s="241"/>
    </row>
    <row r="175" spans="1:9">
      <c r="A175" s="254">
        <v>43709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1"/>
        <v>335</v>
      </c>
      <c r="F175" s="239">
        <f t="shared" si="12"/>
        <v>207.679713757244</v>
      </c>
      <c r="G175" s="236">
        <v>30</v>
      </c>
      <c r="H175" s="240">
        <f t="shared" si="9"/>
        <v>6.5753424657534248E-4</v>
      </c>
      <c r="I175" s="247"/>
    </row>
    <row r="176" spans="1:9">
      <c r="A176" s="254">
        <v>43739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1"/>
        <v>305</v>
      </c>
      <c r="F176" s="239">
        <f t="shared" si="12"/>
        <v>189.08153043569979</v>
      </c>
      <c r="G176" s="236">
        <v>31</v>
      </c>
      <c r="H176" s="240">
        <f t="shared" si="9"/>
        <v>6.5753424657534248E-4</v>
      </c>
      <c r="I176" s="247"/>
    </row>
    <row r="177" spans="1:9">
      <c r="A177" s="254">
        <v>43770</v>
      </c>
      <c r="B177" s="235">
        <v>942.82457116161765</v>
      </c>
      <c r="C177" s="257">
        <v>0</v>
      </c>
      <c r="D177" s="256">
        <f t="shared" si="14"/>
        <v>942.82457116161765</v>
      </c>
      <c r="E177" s="238">
        <f t="shared" si="11"/>
        <v>274</v>
      </c>
      <c r="F177" s="239">
        <f t="shared" si="12"/>
        <v>169.86340767010407</v>
      </c>
      <c r="G177" s="236">
        <v>30</v>
      </c>
      <c r="H177" s="240">
        <f t="shared" si="9"/>
        <v>6.5753424657534248E-4</v>
      </c>
      <c r="I177" s="247"/>
    </row>
    <row r="178" spans="1:9">
      <c r="A178" s="254">
        <v>43800</v>
      </c>
      <c r="B178" s="235">
        <v>942.82457116161765</v>
      </c>
      <c r="C178" s="257">
        <v>0</v>
      </c>
      <c r="D178" s="256">
        <f t="shared" si="14"/>
        <v>942.82457116161765</v>
      </c>
      <c r="E178" s="238">
        <f t="shared" si="11"/>
        <v>244</v>
      </c>
      <c r="F178" s="239">
        <f t="shared" si="12"/>
        <v>151.2652243485598</v>
      </c>
      <c r="G178" s="236">
        <v>31</v>
      </c>
      <c r="H178" s="240">
        <f t="shared" si="9"/>
        <v>6.5753424657534248E-4</v>
      </c>
      <c r="I178" s="247"/>
    </row>
    <row r="179" spans="1:9">
      <c r="A179" s="254">
        <v>43831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1"/>
        <v>213</v>
      </c>
      <c r="F179" s="239">
        <f t="shared" si="12"/>
        <v>132.0471015829641</v>
      </c>
      <c r="G179" s="246">
        <v>31</v>
      </c>
      <c r="H179" s="240">
        <f t="shared" si="9"/>
        <v>6.5753424657534248E-4</v>
      </c>
      <c r="I179" s="247"/>
    </row>
    <row r="180" spans="1:9">
      <c r="A180" s="254">
        <v>43862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1"/>
        <v>182</v>
      </c>
      <c r="F180" s="239">
        <f t="shared" si="12"/>
        <v>112.82897881736838</v>
      </c>
      <c r="G180" s="246">
        <v>29</v>
      </c>
      <c r="H180" s="240">
        <f t="shared" si="9"/>
        <v>6.5753424657534248E-4</v>
      </c>
      <c r="I180" s="247"/>
    </row>
    <row r="181" spans="1:9">
      <c r="A181" s="254">
        <v>43891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1"/>
        <v>153</v>
      </c>
      <c r="F181" s="239">
        <f t="shared" si="12"/>
        <v>94.850734939875622</v>
      </c>
      <c r="G181" s="246">
        <v>31</v>
      </c>
      <c r="H181" s="240">
        <f t="shared" si="9"/>
        <v>6.5753424657534248E-4</v>
      </c>
      <c r="I181" s="247"/>
    </row>
    <row r="182" spans="1:9">
      <c r="A182" s="254">
        <v>43922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1"/>
        <v>122</v>
      </c>
      <c r="F182" s="239">
        <f t="shared" si="12"/>
        <v>75.632612174279899</v>
      </c>
      <c r="G182" s="246">
        <v>30</v>
      </c>
      <c r="H182" s="240">
        <f t="shared" si="9"/>
        <v>6.5753424657534248E-4</v>
      </c>
      <c r="I182" s="247"/>
    </row>
    <row r="183" spans="1:9">
      <c r="A183" s="254">
        <v>43952</v>
      </c>
      <c r="B183" s="235">
        <v>942.82457116161765</v>
      </c>
      <c r="C183" s="257">
        <v>0</v>
      </c>
      <c r="D183" s="256">
        <f t="shared" si="14"/>
        <v>942.82457116161765</v>
      </c>
      <c r="E183" s="238">
        <f t="shared" si="11"/>
        <v>92</v>
      </c>
      <c r="F183" s="239">
        <f t="shared" si="12"/>
        <v>57.034428852735665</v>
      </c>
      <c r="G183" s="246">
        <v>31</v>
      </c>
      <c r="H183" s="240">
        <f t="shared" si="9"/>
        <v>6.5753424657534248E-4</v>
      </c>
      <c r="I183" s="247"/>
    </row>
    <row r="184" spans="1:9">
      <c r="A184" s="254">
        <v>43983</v>
      </c>
      <c r="B184" s="235">
        <v>989.96579971969857</v>
      </c>
      <c r="C184" s="257">
        <v>0</v>
      </c>
      <c r="D184" s="256">
        <f t="shared" si="14"/>
        <v>989.96579971969857</v>
      </c>
      <c r="E184" s="238">
        <f t="shared" si="11"/>
        <v>61</v>
      </c>
      <c r="F184" s="239">
        <f t="shared" si="12"/>
        <v>39.707121391496948</v>
      </c>
      <c r="G184" s="246">
        <v>30</v>
      </c>
      <c r="H184" s="240">
        <f t="shared" si="9"/>
        <v>6.5753424657534248E-4</v>
      </c>
      <c r="I184" s="247"/>
    </row>
    <row r="185" spans="1:9">
      <c r="A185" s="254">
        <v>44013</v>
      </c>
      <c r="B185" s="235">
        <v>989.96579971969857</v>
      </c>
      <c r="C185" s="257">
        <v>0</v>
      </c>
      <c r="D185" s="256">
        <f t="shared" si="14"/>
        <v>989.96579971969857</v>
      </c>
      <c r="E185" s="238">
        <f t="shared" si="11"/>
        <v>31</v>
      </c>
      <c r="F185" s="239">
        <f t="shared" si="12"/>
        <v>20.179028903875501</v>
      </c>
      <c r="G185" s="246">
        <v>31</v>
      </c>
      <c r="H185" s="240">
        <f t="shared" si="9"/>
        <v>6.5753424657534248E-4</v>
      </c>
      <c r="I185" s="247"/>
    </row>
    <row r="186" spans="1:9">
      <c r="A186" s="261" t="s">
        <v>150</v>
      </c>
      <c r="B186" s="235">
        <v>989.96579971969857</v>
      </c>
      <c r="C186" s="257">
        <v>0</v>
      </c>
      <c r="D186" s="256">
        <f>B186-C186</f>
        <v>989.96579971969857</v>
      </c>
      <c r="E186" s="238">
        <f t="shared" si="11"/>
        <v>0</v>
      </c>
      <c r="F186" s="239">
        <f t="shared" si="12"/>
        <v>0</v>
      </c>
      <c r="G186" s="246">
        <v>0</v>
      </c>
      <c r="H186" s="240">
        <f t="shared" si="9"/>
        <v>6.5753424657534248E-4</v>
      </c>
      <c r="I186" s="247"/>
    </row>
    <row r="187" spans="1:9">
      <c r="A187" s="261" t="s">
        <v>158</v>
      </c>
      <c r="B187" s="235">
        <v>989.96579971969857</v>
      </c>
      <c r="C187" s="257">
        <v>0</v>
      </c>
      <c r="D187" s="256">
        <f>B187-C187</f>
        <v>989.96579971969857</v>
      </c>
      <c r="E187" s="238">
        <f t="shared" si="11"/>
        <v>0</v>
      </c>
      <c r="F187" s="239">
        <f t="shared" si="12"/>
        <v>0</v>
      </c>
      <c r="G187" s="255">
        <v>0</v>
      </c>
      <c r="H187" s="240">
        <f t="shared" si="9"/>
        <v>6.5753424657534248E-4</v>
      </c>
      <c r="I187" s="247"/>
    </row>
    <row r="188" spans="1:9">
      <c r="A188" s="261" t="s">
        <v>159</v>
      </c>
      <c r="B188" s="235">
        <v>989.96579971969857</v>
      </c>
      <c r="C188" s="257">
        <v>0</v>
      </c>
      <c r="D188" s="256">
        <f t="shared" ref="D188:D190" si="15">B188-C188</f>
        <v>989.96579971969857</v>
      </c>
      <c r="E188" s="238">
        <f t="shared" si="11"/>
        <v>0</v>
      </c>
      <c r="F188" s="239">
        <f t="shared" si="12"/>
        <v>0</v>
      </c>
      <c r="G188" s="255">
        <v>0</v>
      </c>
      <c r="H188" s="240">
        <f t="shared" si="9"/>
        <v>6.5753424657534248E-4</v>
      </c>
      <c r="I188" s="247"/>
    </row>
    <row r="189" spans="1:9">
      <c r="A189" s="261" t="s">
        <v>160</v>
      </c>
      <c r="B189" s="235">
        <v>989.96579971969857</v>
      </c>
      <c r="C189" s="257">
        <v>0</v>
      </c>
      <c r="D189" s="256">
        <f t="shared" si="15"/>
        <v>989.96579971969857</v>
      </c>
      <c r="E189" s="238">
        <f t="shared" si="11"/>
        <v>0</v>
      </c>
      <c r="F189" s="239">
        <f t="shared" si="12"/>
        <v>0</v>
      </c>
      <c r="G189" s="255">
        <v>0</v>
      </c>
      <c r="H189" s="240">
        <f t="shared" si="9"/>
        <v>6.5753424657534248E-4</v>
      </c>
      <c r="I189" s="247"/>
    </row>
    <row r="190" spans="1:9">
      <c r="A190" s="261" t="s">
        <v>161</v>
      </c>
      <c r="B190" s="235">
        <v>989.96579971969857</v>
      </c>
      <c r="C190" s="257">
        <v>0</v>
      </c>
      <c r="D190" s="256">
        <f t="shared" si="15"/>
        <v>989.96579971969857</v>
      </c>
      <c r="E190" s="238">
        <f t="shared" si="11"/>
        <v>0</v>
      </c>
      <c r="F190" s="239">
        <f t="shared" si="12"/>
        <v>0</v>
      </c>
      <c r="G190" s="255">
        <v>0</v>
      </c>
      <c r="H190" s="240">
        <f t="shared" si="9"/>
        <v>6.5753424657534248E-4</v>
      </c>
      <c r="I190" s="247"/>
    </row>
    <row r="191" spans="1:9" s="3" customFormat="1" ht="16.5" thickBot="1">
      <c r="A191" s="262" t="s">
        <v>5</v>
      </c>
      <c r="B191" s="263">
        <f>SUM(B14:B190)</f>
        <v>124531.09458866999</v>
      </c>
      <c r="C191" s="263">
        <f>SUM(C14:C190)</f>
        <v>91500</v>
      </c>
      <c r="D191" s="264">
        <f>B191-C191</f>
        <v>33031.094588669992</v>
      </c>
      <c r="E191" s="265">
        <f>SUM(E47:E186)</f>
        <v>276969</v>
      </c>
      <c r="F191" s="266">
        <f>SUM(F14:F186)</f>
        <v>170153.21131762909</v>
      </c>
      <c r="G191" s="265">
        <f>SUM(G14:G187)</f>
        <v>5033</v>
      </c>
      <c r="H191" s="267">
        <f>D191+F191</f>
        <v>203184.30590629909</v>
      </c>
      <c r="I191" s="268"/>
    </row>
    <row r="192" spans="1:9" s="200" customFormat="1" ht="15.75">
      <c r="A192" s="277"/>
    </row>
    <row r="193" spans="1:9" s="200" customFormat="1" ht="15.75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201"/>
    </row>
    <row r="194" spans="1:9" s="200" customFormat="1" ht="18" customHeight="1">
      <c r="A194" s="202" t="s">
        <v>259</v>
      </c>
      <c r="B194" s="202" t="s">
        <v>260</v>
      </c>
      <c r="C194" s="202" t="s">
        <v>261</v>
      </c>
      <c r="D194" s="202" t="s">
        <v>262</v>
      </c>
      <c r="E194" s="170"/>
      <c r="F194" s="203" t="s">
        <v>263</v>
      </c>
      <c r="G194" s="203" t="s">
        <v>264</v>
      </c>
      <c r="H194" s="204"/>
    </row>
    <row r="195" spans="1:9" ht="18" customHeight="1">
      <c r="A195" s="205" t="s">
        <v>266</v>
      </c>
      <c r="B195" s="206">
        <v>6000</v>
      </c>
      <c r="C195" s="206">
        <v>1500</v>
      </c>
      <c r="D195" s="206">
        <f>B195-C195</f>
        <v>4500</v>
      </c>
      <c r="E195" s="170"/>
      <c r="F195" s="207"/>
      <c r="G195" s="207"/>
      <c r="H195" s="201"/>
      <c r="I195" s="200"/>
    </row>
    <row r="196" spans="1:9" s="269" customFormat="1" ht="18" customHeight="1">
      <c r="A196" s="205" t="s">
        <v>268</v>
      </c>
      <c r="B196" s="206">
        <f t="shared" ref="B196:B207" si="16">B195+B195*5%</f>
        <v>6300</v>
      </c>
      <c r="C196" s="206">
        <v>0</v>
      </c>
      <c r="D196" s="206">
        <f t="shared" ref="D196:D210" si="17">B196-C196</f>
        <v>6300</v>
      </c>
      <c r="E196" s="170"/>
      <c r="F196" s="207" t="s">
        <v>267</v>
      </c>
      <c r="G196" s="208">
        <f>B211</f>
        <v>124531.09458866999</v>
      </c>
      <c r="H196" s="201"/>
      <c r="I196" s="200"/>
    </row>
    <row r="197" spans="1:9" s="269" customFormat="1" ht="18" customHeight="1">
      <c r="A197" s="205" t="s">
        <v>270</v>
      </c>
      <c r="B197" s="206">
        <f t="shared" si="16"/>
        <v>6615</v>
      </c>
      <c r="C197" s="206">
        <v>0</v>
      </c>
      <c r="D197" s="206">
        <f t="shared" si="17"/>
        <v>6615</v>
      </c>
      <c r="E197" s="170"/>
      <c r="F197" s="207" t="s">
        <v>269</v>
      </c>
      <c r="G197" s="208">
        <f>F191</f>
        <v>170153.21131762909</v>
      </c>
      <c r="H197" s="201"/>
      <c r="I197" s="270"/>
    </row>
    <row r="198" spans="1:9" s="269" customFormat="1" ht="18" customHeight="1">
      <c r="A198" s="205" t="s">
        <v>271</v>
      </c>
      <c r="B198" s="206">
        <v>6948</v>
      </c>
      <c r="C198" s="206">
        <v>0</v>
      </c>
      <c r="D198" s="206">
        <f t="shared" si="17"/>
        <v>6948</v>
      </c>
      <c r="E198" s="170"/>
      <c r="F198" s="209" t="s">
        <v>5</v>
      </c>
      <c r="G198" s="210">
        <f>G196+G197</f>
        <v>294684.30590629909</v>
      </c>
      <c r="H198" s="201"/>
      <c r="I198" s="270"/>
    </row>
    <row r="199" spans="1:9" s="269" customFormat="1" ht="18" customHeight="1">
      <c r="A199" s="211" t="s">
        <v>273</v>
      </c>
      <c r="B199" s="206">
        <v>7296</v>
      </c>
      <c r="C199" s="206">
        <v>0</v>
      </c>
      <c r="D199" s="206">
        <f t="shared" si="17"/>
        <v>7296</v>
      </c>
      <c r="E199" s="170"/>
      <c r="F199" s="298" t="s">
        <v>272</v>
      </c>
      <c r="G199" s="297">
        <f>C211</f>
        <v>91500</v>
      </c>
      <c r="H199" s="201"/>
      <c r="I199" s="270"/>
    </row>
    <row r="200" spans="1:9" s="269" customFormat="1" ht="18" customHeight="1">
      <c r="A200" s="205" t="s">
        <v>275</v>
      </c>
      <c r="B200" s="206">
        <v>7658</v>
      </c>
      <c r="C200" s="206">
        <v>0</v>
      </c>
      <c r="D200" s="206">
        <f t="shared" si="17"/>
        <v>7658</v>
      </c>
      <c r="E200" s="170"/>
      <c r="F200" s="212" t="s">
        <v>274</v>
      </c>
      <c r="G200" s="213">
        <f>G198-G199</f>
        <v>203184.30590629909</v>
      </c>
      <c r="H200" s="201"/>
      <c r="I200" s="270"/>
    </row>
    <row r="201" spans="1:9" s="269" customFormat="1" ht="18" customHeight="1">
      <c r="A201" s="205" t="s">
        <v>276</v>
      </c>
      <c r="B201" s="206">
        <f t="shared" si="16"/>
        <v>8040.9</v>
      </c>
      <c r="C201" s="206">
        <v>0</v>
      </c>
      <c r="D201" s="206">
        <f t="shared" si="17"/>
        <v>8040.9</v>
      </c>
      <c r="E201" s="170"/>
      <c r="F201" s="201"/>
      <c r="G201" s="214"/>
      <c r="H201" s="201"/>
      <c r="I201" s="270"/>
    </row>
    <row r="202" spans="1:9" s="269" customFormat="1" ht="18" customHeight="1">
      <c r="A202" s="205" t="s">
        <v>277</v>
      </c>
      <c r="B202" s="206">
        <v>8448</v>
      </c>
      <c r="C202" s="206">
        <v>0</v>
      </c>
      <c r="D202" s="206">
        <f t="shared" si="17"/>
        <v>8448</v>
      </c>
      <c r="E202" s="170"/>
      <c r="F202" s="201"/>
      <c r="G202" s="214"/>
      <c r="H202" s="201"/>
      <c r="I202" s="270"/>
    </row>
    <row r="203" spans="1:9" s="269" customFormat="1" ht="18" customHeight="1">
      <c r="A203" s="205" t="s">
        <v>278</v>
      </c>
      <c r="B203" s="206">
        <v>8865</v>
      </c>
      <c r="C203" s="206">
        <v>0</v>
      </c>
      <c r="D203" s="206">
        <f t="shared" si="17"/>
        <v>8865</v>
      </c>
      <c r="E203" s="170"/>
      <c r="F203" s="201"/>
      <c r="G203" s="214"/>
      <c r="H203" s="201"/>
      <c r="I203" s="270"/>
    </row>
    <row r="204" spans="1:9" s="269" customFormat="1" ht="18" customHeight="1">
      <c r="A204" s="205" t="s">
        <v>279</v>
      </c>
      <c r="B204" s="206">
        <v>9312</v>
      </c>
      <c r="C204" s="206">
        <v>0</v>
      </c>
      <c r="D204" s="206">
        <f t="shared" si="17"/>
        <v>9312</v>
      </c>
      <c r="E204" s="170"/>
      <c r="F204" s="201"/>
      <c r="G204" s="214"/>
      <c r="H204" s="201"/>
      <c r="I204" s="270"/>
    </row>
    <row r="205" spans="1:9" s="269" customFormat="1" ht="18" customHeight="1">
      <c r="A205" s="205" t="s">
        <v>280</v>
      </c>
      <c r="B205" s="206">
        <v>9768</v>
      </c>
      <c r="C205" s="206">
        <v>0</v>
      </c>
      <c r="D205" s="206">
        <f t="shared" si="17"/>
        <v>9768</v>
      </c>
      <c r="E205" s="170"/>
      <c r="F205" s="201"/>
      <c r="G205" s="214"/>
      <c r="H205" s="201"/>
      <c r="I205" s="270"/>
    </row>
    <row r="206" spans="1:9" s="269" customFormat="1" ht="18" customHeight="1">
      <c r="A206" s="215" t="s">
        <v>281</v>
      </c>
      <c r="B206" s="206">
        <v>10262</v>
      </c>
      <c r="C206" s="206">
        <v>0</v>
      </c>
      <c r="D206" s="206">
        <f t="shared" si="17"/>
        <v>10262</v>
      </c>
      <c r="E206" s="170"/>
      <c r="F206" s="201"/>
      <c r="G206" s="214"/>
      <c r="H206" s="201"/>
      <c r="I206" s="270"/>
    </row>
    <row r="207" spans="1:9" s="269" customFormat="1" ht="18" customHeight="1">
      <c r="A207" s="215" t="s">
        <v>282</v>
      </c>
      <c r="B207" s="206">
        <f t="shared" si="16"/>
        <v>10775.1</v>
      </c>
      <c r="C207" s="206">
        <v>30000</v>
      </c>
      <c r="D207" s="206">
        <f>B207-C207</f>
        <v>-19224.900000000001</v>
      </c>
      <c r="E207" s="170"/>
      <c r="F207" s="201"/>
      <c r="G207" s="214"/>
      <c r="H207" s="201"/>
      <c r="I207" s="270"/>
    </row>
    <row r="208" spans="1:9" s="269" customFormat="1" ht="18" customHeight="1">
      <c r="A208" s="215" t="s">
        <v>283</v>
      </c>
      <c r="B208" s="206">
        <v>11314</v>
      </c>
      <c r="C208" s="206">
        <v>60000</v>
      </c>
      <c r="D208" s="206">
        <f>B208-C208</f>
        <v>-48686</v>
      </c>
      <c r="E208" s="170"/>
      <c r="F208" s="201"/>
      <c r="G208" s="214"/>
      <c r="H208" s="201"/>
      <c r="I208" s="270"/>
    </row>
    <row r="209" spans="1:9" s="269" customFormat="1" ht="44.25" customHeight="1">
      <c r="A209" s="216" t="s">
        <v>285</v>
      </c>
      <c r="B209" s="235">
        <v>6930</v>
      </c>
      <c r="C209" s="206">
        <v>0</v>
      </c>
      <c r="D209" s="206">
        <f t="shared" si="17"/>
        <v>6930</v>
      </c>
      <c r="E209" s="170"/>
      <c r="F209" s="201"/>
      <c r="G209" s="214"/>
      <c r="H209" s="201"/>
      <c r="I209" s="270"/>
    </row>
    <row r="210" spans="1:9" s="269" customFormat="1" ht="18" customHeight="1">
      <c r="B210" s="235"/>
      <c r="C210" s="206">
        <v>0</v>
      </c>
      <c r="D210" s="206">
        <f t="shared" si="17"/>
        <v>0</v>
      </c>
      <c r="E210" s="170"/>
      <c r="F210" s="201"/>
      <c r="G210" s="214"/>
      <c r="H210" s="201"/>
      <c r="I210" s="270"/>
    </row>
    <row r="211" spans="1:9" s="269" customFormat="1" ht="18" customHeight="1">
      <c r="A211" s="212" t="s">
        <v>5</v>
      </c>
      <c r="B211" s="213">
        <f>B191</f>
        <v>124531.09458866999</v>
      </c>
      <c r="C211" s="213">
        <f>SUM(C195:C210)</f>
        <v>91500</v>
      </c>
      <c r="D211" s="212">
        <f>SUM(B211-C211)</f>
        <v>33031.094588669992</v>
      </c>
      <c r="E211" s="217"/>
      <c r="F211" s="218"/>
      <c r="G211" s="219"/>
      <c r="H211" s="218"/>
      <c r="I211" s="270"/>
    </row>
    <row r="212" spans="1:9" s="269" customFormat="1">
      <c r="A212" s="295"/>
      <c r="B212" s="296"/>
      <c r="C212" s="296"/>
      <c r="D212" s="295"/>
      <c r="E212" s="217"/>
      <c r="F212" s="218"/>
      <c r="G212" s="219"/>
      <c r="H212" s="218"/>
      <c r="I212" s="270"/>
    </row>
    <row r="213" spans="1:9" s="269" customFormat="1">
      <c r="A213" s="295"/>
      <c r="B213" s="296"/>
      <c r="C213" s="296"/>
      <c r="D213" s="295"/>
      <c r="E213" s="217"/>
      <c r="F213" s="218"/>
      <c r="G213" s="219"/>
      <c r="H213" s="218"/>
      <c r="I213" s="270"/>
    </row>
    <row r="214" spans="1:9" s="269" customFormat="1">
      <c r="A214" s="271"/>
      <c r="B214" s="272"/>
      <c r="C214" s="273"/>
      <c r="D214" s="274"/>
      <c r="E214" s="275"/>
      <c r="F214" s="276"/>
      <c r="G214" s="275"/>
      <c r="H214" s="275"/>
      <c r="I214" s="270"/>
    </row>
    <row r="215" spans="1:9" s="269" customFormat="1" ht="15.75">
      <c r="A215" s="333" t="s">
        <v>167</v>
      </c>
      <c r="B215" s="333"/>
      <c r="C215" s="224"/>
      <c r="D215" s="224" t="s">
        <v>168</v>
      </c>
      <c r="E215" s="200"/>
      <c r="F215" s="278" t="s">
        <v>169</v>
      </c>
      <c r="H215" s="199" t="s">
        <v>170</v>
      </c>
      <c r="I215" s="270"/>
    </row>
    <row r="216" spans="1:9" s="269" customFormat="1">
      <c r="A216" s="271"/>
      <c r="B216" s="272"/>
      <c r="C216" s="272"/>
      <c r="D216" s="274"/>
      <c r="E216" s="275"/>
      <c r="F216" s="276"/>
      <c r="G216" s="270"/>
      <c r="H216" s="275"/>
      <c r="I216" s="270"/>
    </row>
    <row r="217" spans="1:9" s="269" customFormat="1">
      <c r="A217" s="271"/>
      <c r="B217" s="272"/>
      <c r="C217" s="272"/>
      <c r="D217" s="274"/>
      <c r="E217" s="275"/>
      <c r="F217" s="276"/>
      <c r="G217" s="270"/>
      <c r="H217" s="275"/>
      <c r="I217" s="270"/>
    </row>
    <row r="218" spans="1:9" s="269" customFormat="1">
      <c r="A218" s="271"/>
      <c r="B218" s="272"/>
      <c r="C218" s="272"/>
      <c r="D218" s="274"/>
      <c r="E218" s="275"/>
      <c r="F218" s="276"/>
      <c r="G218" s="270"/>
      <c r="H218" s="275"/>
      <c r="I218" s="270"/>
    </row>
    <row r="219" spans="1:9" s="269" customFormat="1">
      <c r="A219" s="271"/>
      <c r="B219" s="272"/>
      <c r="C219" s="272"/>
      <c r="D219" s="274"/>
      <c r="E219" s="275"/>
      <c r="F219" s="276"/>
      <c r="G219" s="270"/>
      <c r="H219" s="275"/>
      <c r="I219" s="270"/>
    </row>
    <row r="220" spans="1:9" s="269" customFormat="1">
      <c r="A220" s="271"/>
      <c r="B220" s="272"/>
      <c r="C220" s="272"/>
      <c r="D220" s="274"/>
      <c r="E220" s="275"/>
      <c r="F220" s="276"/>
      <c r="G220" s="270"/>
      <c r="H220" s="275"/>
      <c r="I220" s="270"/>
    </row>
    <row r="221" spans="1:9" s="269" customFormat="1">
      <c r="A221" s="279"/>
      <c r="B221" s="272"/>
      <c r="C221" s="272"/>
      <c r="D221" s="274"/>
      <c r="E221" s="275"/>
      <c r="F221" s="276"/>
      <c r="G221" s="280"/>
      <c r="H221" s="275"/>
      <c r="I221" s="270"/>
    </row>
    <row r="222" spans="1:9" s="269" customFormat="1">
      <c r="A222" s="271"/>
      <c r="B222" s="272"/>
      <c r="C222" s="272"/>
      <c r="D222" s="274"/>
      <c r="E222" s="275"/>
      <c r="F222" s="276"/>
      <c r="G222" s="270"/>
      <c r="H222" s="275"/>
      <c r="I222" s="270"/>
    </row>
    <row r="223" spans="1:9" s="269" customFormat="1">
      <c r="A223" s="271"/>
      <c r="B223" s="272"/>
      <c r="C223" s="272"/>
      <c r="D223" s="274"/>
      <c r="E223" s="275"/>
      <c r="F223" s="276"/>
      <c r="G223" s="270"/>
      <c r="H223" s="275"/>
      <c r="I223" s="270"/>
    </row>
    <row r="224" spans="1:9" s="269" customFormat="1">
      <c r="A224" s="271"/>
      <c r="B224" s="272"/>
      <c r="C224" s="272"/>
      <c r="D224" s="274"/>
      <c r="E224" s="275"/>
      <c r="F224" s="276"/>
      <c r="G224" s="270"/>
      <c r="H224" s="275"/>
      <c r="I224" s="270"/>
    </row>
    <row r="225" spans="1:9" s="269" customFormat="1">
      <c r="A225" s="271"/>
      <c r="B225" s="272"/>
      <c r="C225" s="272"/>
      <c r="D225" s="274"/>
      <c r="E225" s="275"/>
      <c r="F225" s="276"/>
      <c r="G225" s="270"/>
      <c r="H225" s="275"/>
      <c r="I225" s="270"/>
    </row>
    <row r="226" spans="1:9" s="269" customFormat="1">
      <c r="A226" s="271"/>
      <c r="B226" s="272"/>
      <c r="C226" s="272"/>
      <c r="D226" s="274"/>
      <c r="E226" s="275"/>
      <c r="F226" s="276"/>
      <c r="G226" s="270"/>
      <c r="H226" s="275"/>
      <c r="I226" s="270"/>
    </row>
    <row r="227" spans="1:9" s="269" customFormat="1">
      <c r="A227" s="271"/>
      <c r="B227" s="272"/>
      <c r="C227" s="272"/>
      <c r="D227" s="274"/>
      <c r="E227" s="275"/>
      <c r="F227" s="276"/>
      <c r="G227" s="270"/>
      <c r="H227" s="275"/>
      <c r="I227" s="270"/>
    </row>
    <row r="228" spans="1:9" s="269" customFormat="1">
      <c r="A228" s="271"/>
      <c r="B228" s="272"/>
      <c r="C228" s="272"/>
      <c r="D228" s="274"/>
      <c r="E228" s="275"/>
      <c r="F228" s="276"/>
      <c r="G228" s="270"/>
      <c r="H228" s="275"/>
      <c r="I228" s="270"/>
    </row>
    <row r="229" spans="1:9" s="269" customFormat="1">
      <c r="A229" s="271"/>
      <c r="B229" s="272"/>
      <c r="C229" s="272"/>
      <c r="D229" s="274"/>
      <c r="E229" s="275"/>
      <c r="F229" s="276"/>
      <c r="G229" s="270"/>
      <c r="H229" s="275"/>
      <c r="I229" s="270"/>
    </row>
    <row r="230" spans="1:9" s="269" customFormat="1">
      <c r="A230" s="271"/>
      <c r="B230" s="272"/>
      <c r="C230" s="272"/>
      <c r="D230" s="274"/>
      <c r="E230" s="275"/>
      <c r="F230" s="276"/>
      <c r="G230" s="270"/>
      <c r="H230" s="275"/>
      <c r="I230" s="270"/>
    </row>
    <row r="231" spans="1:9" s="269" customFormat="1">
      <c r="A231" s="271"/>
      <c r="B231" s="272"/>
      <c r="C231" s="272"/>
      <c r="D231" s="274"/>
      <c r="E231" s="275"/>
      <c r="F231" s="276"/>
      <c r="G231" s="270"/>
      <c r="H231" s="275"/>
      <c r="I231" s="270"/>
    </row>
    <row r="232" spans="1:9" s="269" customFormat="1">
      <c r="A232" s="271"/>
      <c r="B232" s="272"/>
      <c r="C232" s="272"/>
      <c r="D232" s="274"/>
      <c r="E232" s="275"/>
      <c r="F232" s="276"/>
      <c r="G232" s="270"/>
      <c r="H232" s="275"/>
      <c r="I232" s="270"/>
    </row>
    <row r="233" spans="1:9" s="269" customFormat="1">
      <c r="A233" s="271"/>
      <c r="B233" s="272"/>
      <c r="C233" s="272"/>
      <c r="D233" s="274"/>
      <c r="E233" s="275"/>
      <c r="F233" s="276"/>
      <c r="G233" s="270"/>
      <c r="H233" s="275"/>
      <c r="I233" s="270"/>
    </row>
    <row r="234" spans="1:9" s="269" customFormat="1">
      <c r="A234" s="271"/>
      <c r="B234" s="272"/>
      <c r="C234" s="272"/>
      <c r="D234" s="274"/>
      <c r="E234" s="275"/>
      <c r="F234" s="276"/>
      <c r="G234" s="270"/>
      <c r="H234" s="275"/>
      <c r="I234" s="270"/>
    </row>
    <row r="235" spans="1:9" s="269" customFormat="1">
      <c r="A235" s="271"/>
      <c r="B235" s="272"/>
      <c r="C235" s="272"/>
      <c r="D235" s="274"/>
      <c r="E235" s="275"/>
      <c r="F235" s="276"/>
      <c r="G235" s="270"/>
      <c r="H235" s="275"/>
      <c r="I235" s="270"/>
    </row>
    <row r="236" spans="1:9" s="269" customFormat="1">
      <c r="A236" s="271"/>
      <c r="B236" s="272"/>
      <c r="C236" s="272"/>
      <c r="D236" s="274"/>
      <c r="E236" s="275"/>
      <c r="F236" s="276"/>
      <c r="G236" s="270"/>
      <c r="H236" s="275"/>
      <c r="I236" s="270"/>
    </row>
    <row r="237" spans="1:9" s="269" customFormat="1">
      <c r="A237" s="271"/>
      <c r="B237" s="272"/>
      <c r="C237" s="272"/>
      <c r="D237" s="274"/>
      <c r="E237" s="275"/>
      <c r="F237" s="276"/>
      <c r="G237" s="270"/>
      <c r="H237" s="275"/>
      <c r="I237" s="270"/>
    </row>
    <row r="238" spans="1:9" s="269" customFormat="1">
      <c r="A238" s="271"/>
      <c r="B238" s="272"/>
      <c r="C238" s="272"/>
      <c r="D238" s="274"/>
      <c r="E238" s="275"/>
      <c r="F238" s="276"/>
      <c r="G238" s="270"/>
      <c r="H238" s="275"/>
      <c r="I238" s="270"/>
    </row>
    <row r="239" spans="1:9" s="269" customFormat="1">
      <c r="A239" s="271"/>
      <c r="B239" s="272"/>
      <c r="C239" s="272"/>
      <c r="D239" s="274"/>
      <c r="E239" s="275"/>
      <c r="F239" s="276"/>
      <c r="G239" s="270"/>
      <c r="H239" s="275"/>
      <c r="I239" s="270"/>
    </row>
    <row r="240" spans="1:9" s="269" customFormat="1">
      <c r="A240" s="271"/>
      <c r="B240" s="272"/>
      <c r="C240" s="272"/>
      <c r="D240" s="274"/>
      <c r="E240" s="275"/>
      <c r="F240" s="276"/>
      <c r="G240" s="270"/>
      <c r="H240" s="275"/>
      <c r="I240" s="270"/>
    </row>
    <row r="241" spans="1:9" s="269" customFormat="1">
      <c r="A241" s="271"/>
      <c r="B241" s="272"/>
      <c r="C241" s="272"/>
      <c r="D241" s="274"/>
      <c r="E241" s="275"/>
      <c r="F241" s="276"/>
      <c r="G241" s="270"/>
      <c r="H241" s="275"/>
      <c r="I241" s="270"/>
    </row>
    <row r="242" spans="1:9" s="269" customFormat="1">
      <c r="A242" s="271"/>
      <c r="B242" s="272"/>
      <c r="C242" s="272"/>
      <c r="D242" s="274"/>
      <c r="E242" s="275"/>
      <c r="F242" s="276"/>
      <c r="G242" s="270"/>
      <c r="H242" s="275"/>
      <c r="I242" s="270"/>
    </row>
    <row r="243" spans="1:9" s="269" customFormat="1">
      <c r="A243" s="271"/>
      <c r="B243" s="272"/>
      <c r="C243" s="272"/>
      <c r="D243" s="274"/>
      <c r="E243" s="275"/>
      <c r="F243" s="276"/>
      <c r="G243" s="270"/>
      <c r="H243" s="275"/>
      <c r="I243" s="270"/>
    </row>
    <row r="244" spans="1:9" s="269" customFormat="1">
      <c r="A244" s="271"/>
      <c r="B244" s="272"/>
      <c r="C244" s="272"/>
      <c r="D244" s="274"/>
      <c r="E244" s="275"/>
      <c r="F244" s="276"/>
      <c r="G244" s="270"/>
      <c r="H244" s="275"/>
      <c r="I244" s="270"/>
    </row>
    <row r="245" spans="1:9" s="269" customFormat="1">
      <c r="A245" s="271"/>
      <c r="B245" s="272"/>
      <c r="C245" s="272"/>
      <c r="D245" s="274"/>
      <c r="E245" s="275"/>
      <c r="F245" s="276"/>
      <c r="G245" s="270"/>
      <c r="H245" s="275"/>
      <c r="I245" s="270"/>
    </row>
    <row r="246" spans="1:9" s="269" customFormat="1">
      <c r="A246" s="271"/>
      <c r="B246" s="272"/>
      <c r="C246" s="272"/>
      <c r="D246" s="274"/>
      <c r="E246" s="275"/>
      <c r="F246" s="276"/>
      <c r="G246" s="270"/>
      <c r="H246" s="275"/>
      <c r="I246" s="270"/>
    </row>
    <row r="247" spans="1:9" s="269" customFormat="1">
      <c r="A247" s="271"/>
      <c r="B247" s="272"/>
      <c r="C247" s="272"/>
      <c r="D247" s="274"/>
      <c r="E247" s="275"/>
      <c r="F247" s="276"/>
      <c r="G247" s="270"/>
      <c r="H247" s="275"/>
      <c r="I247" s="270"/>
    </row>
    <row r="248" spans="1:9" s="269" customFormat="1">
      <c r="A248" s="271"/>
      <c r="B248" s="272"/>
      <c r="C248" s="272"/>
      <c r="D248" s="274"/>
      <c r="E248" s="275"/>
      <c r="F248" s="276"/>
      <c r="G248" s="270"/>
      <c r="H248" s="275"/>
      <c r="I248" s="270"/>
    </row>
    <row r="249" spans="1:9" s="269" customFormat="1">
      <c r="A249" s="271"/>
      <c r="B249" s="272"/>
      <c r="C249" s="272"/>
      <c r="D249" s="274"/>
      <c r="E249" s="275"/>
      <c r="F249" s="276"/>
      <c r="G249" s="270"/>
      <c r="H249" s="275"/>
      <c r="I249" s="270"/>
    </row>
    <row r="250" spans="1:9" s="269" customFormat="1">
      <c r="A250" s="271"/>
      <c r="B250" s="272"/>
      <c r="C250" s="272"/>
      <c r="D250" s="274"/>
      <c r="E250" s="275"/>
      <c r="F250" s="276"/>
      <c r="G250" s="270"/>
      <c r="H250" s="275"/>
      <c r="I250" s="270"/>
    </row>
    <row r="251" spans="1:9" s="269" customFormat="1">
      <c r="A251" s="271"/>
      <c r="B251" s="272"/>
      <c r="C251" s="272"/>
      <c r="D251" s="274"/>
      <c r="E251" s="275"/>
      <c r="F251" s="276"/>
      <c r="G251" s="270"/>
      <c r="H251" s="275"/>
      <c r="I251" s="270"/>
    </row>
    <row r="252" spans="1:9" s="269" customFormat="1">
      <c r="A252" s="271"/>
      <c r="B252" s="272"/>
      <c r="C252" s="272"/>
      <c r="D252" s="274"/>
      <c r="E252" s="275"/>
      <c r="F252" s="276"/>
      <c r="G252" s="270"/>
      <c r="H252" s="275"/>
      <c r="I252" s="270"/>
    </row>
    <row r="253" spans="1:9" s="269" customFormat="1">
      <c r="A253" s="271"/>
      <c r="B253" s="272"/>
      <c r="C253" s="272"/>
      <c r="D253" s="274"/>
      <c r="E253" s="275"/>
      <c r="F253" s="276"/>
      <c r="G253" s="270"/>
      <c r="H253" s="275"/>
      <c r="I253" s="270"/>
    </row>
    <row r="254" spans="1:9" s="269" customFormat="1">
      <c r="A254" s="271"/>
      <c r="B254" s="272"/>
      <c r="C254" s="272"/>
      <c r="D254" s="274"/>
      <c r="E254" s="275"/>
      <c r="F254" s="276"/>
      <c r="G254" s="270"/>
      <c r="H254" s="275"/>
      <c r="I254" s="270"/>
    </row>
    <row r="255" spans="1:9" s="269" customFormat="1">
      <c r="A255" s="271"/>
      <c r="B255" s="272"/>
      <c r="C255" s="272"/>
      <c r="D255" s="274"/>
      <c r="E255" s="275"/>
      <c r="F255" s="276"/>
      <c r="G255" s="270"/>
      <c r="H255" s="275"/>
      <c r="I255" s="270"/>
    </row>
    <row r="256" spans="1:9" s="269" customFormat="1">
      <c r="A256" s="271"/>
      <c r="B256" s="272"/>
      <c r="C256" s="272"/>
      <c r="D256" s="274"/>
      <c r="E256" s="275"/>
      <c r="F256" s="276"/>
      <c r="G256" s="270"/>
      <c r="H256" s="275"/>
      <c r="I256" s="270"/>
    </row>
    <row r="257" spans="1:9" s="269" customFormat="1">
      <c r="A257" s="271"/>
      <c r="B257" s="272"/>
      <c r="C257" s="272"/>
      <c r="D257" s="274"/>
      <c r="E257" s="275"/>
      <c r="F257" s="276"/>
      <c r="G257" s="270"/>
      <c r="H257" s="275"/>
      <c r="I257" s="270"/>
    </row>
    <row r="258" spans="1:9" s="269" customFormat="1">
      <c r="A258" s="271"/>
      <c r="B258" s="272"/>
      <c r="C258" s="272"/>
      <c r="D258" s="274"/>
      <c r="E258" s="275"/>
      <c r="F258" s="276"/>
      <c r="G258" s="270"/>
      <c r="H258" s="275"/>
      <c r="I258" s="270"/>
    </row>
    <row r="259" spans="1:9" s="269" customFormat="1">
      <c r="A259" s="271"/>
      <c r="B259" s="272"/>
      <c r="C259" s="272"/>
      <c r="D259" s="274"/>
      <c r="E259" s="275"/>
      <c r="F259" s="276"/>
      <c r="G259" s="270"/>
      <c r="H259" s="275"/>
      <c r="I259" s="270"/>
    </row>
    <row r="260" spans="1:9" s="269" customFormat="1">
      <c r="A260" s="271"/>
      <c r="B260" s="272"/>
      <c r="C260" s="272"/>
      <c r="D260" s="274"/>
      <c r="E260" s="275"/>
      <c r="F260" s="276"/>
      <c r="G260" s="270"/>
      <c r="H260" s="275"/>
      <c r="I260" s="270"/>
    </row>
    <row r="261" spans="1:9" s="269" customFormat="1">
      <c r="A261" s="271"/>
      <c r="B261" s="272"/>
      <c r="C261" s="272"/>
      <c r="D261" s="274"/>
      <c r="E261" s="275"/>
      <c r="F261" s="276"/>
      <c r="G261" s="270"/>
      <c r="H261" s="275"/>
      <c r="I261" s="270"/>
    </row>
    <row r="262" spans="1:9" s="269" customFormat="1">
      <c r="A262" s="271"/>
      <c r="B262" s="272"/>
      <c r="C262" s="272"/>
      <c r="D262" s="274"/>
      <c r="E262" s="275"/>
      <c r="F262" s="276"/>
      <c r="G262" s="270"/>
      <c r="H262" s="275"/>
      <c r="I262" s="270"/>
    </row>
    <row r="263" spans="1:9" s="269" customFormat="1">
      <c r="A263" s="271"/>
      <c r="B263" s="272"/>
      <c r="C263" s="272"/>
      <c r="D263" s="274"/>
      <c r="E263" s="275"/>
      <c r="F263" s="276"/>
      <c r="G263" s="270"/>
      <c r="H263" s="275"/>
      <c r="I263" s="270"/>
    </row>
    <row r="264" spans="1:9" s="269" customFormat="1">
      <c r="A264" s="271"/>
      <c r="B264" s="272"/>
      <c r="C264" s="272"/>
      <c r="D264" s="274"/>
      <c r="E264" s="275"/>
      <c r="F264" s="276"/>
      <c r="G264" s="270"/>
      <c r="H264" s="275"/>
      <c r="I264" s="270"/>
    </row>
    <row r="265" spans="1:9" s="269" customFormat="1">
      <c r="A265" s="271"/>
      <c r="B265" s="272"/>
      <c r="C265" s="272"/>
      <c r="D265" s="274"/>
      <c r="E265" s="275"/>
      <c r="F265" s="276"/>
      <c r="G265" s="270"/>
      <c r="H265" s="275"/>
      <c r="I265" s="270"/>
    </row>
    <row r="266" spans="1:9" s="269" customFormat="1">
      <c r="A266" s="271"/>
      <c r="B266" s="272"/>
      <c r="C266" s="272"/>
      <c r="D266" s="274"/>
      <c r="E266" s="275"/>
      <c r="F266" s="276"/>
      <c r="G266" s="270"/>
      <c r="H266" s="275"/>
      <c r="I266" s="270"/>
    </row>
    <row r="267" spans="1:9" s="269" customFormat="1">
      <c r="A267" s="271"/>
      <c r="B267" s="272"/>
      <c r="C267" s="272"/>
      <c r="D267" s="274"/>
      <c r="E267" s="275"/>
      <c r="F267" s="276"/>
      <c r="G267" s="270"/>
      <c r="H267" s="275"/>
      <c r="I267" s="270"/>
    </row>
    <row r="268" spans="1:9" s="269" customFormat="1">
      <c r="A268" s="271"/>
      <c r="B268" s="272"/>
      <c r="C268" s="272"/>
      <c r="D268" s="274"/>
      <c r="E268" s="275"/>
      <c r="F268" s="276"/>
      <c r="G268" s="270"/>
      <c r="H268" s="275"/>
      <c r="I268" s="270"/>
    </row>
    <row r="269" spans="1:9" s="269" customFormat="1">
      <c r="A269" s="271"/>
      <c r="B269" s="272"/>
      <c r="C269" s="272"/>
      <c r="D269" s="274"/>
      <c r="E269" s="275"/>
      <c r="F269" s="276"/>
      <c r="G269" s="270"/>
      <c r="H269" s="275"/>
      <c r="I269" s="270"/>
    </row>
    <row r="270" spans="1:9" s="269" customFormat="1">
      <c r="A270" s="271"/>
      <c r="B270" s="272"/>
      <c r="C270" s="272"/>
      <c r="D270" s="274"/>
      <c r="E270" s="275"/>
      <c r="F270" s="276"/>
      <c r="G270" s="270"/>
      <c r="H270" s="275"/>
      <c r="I270" s="270"/>
    </row>
    <row r="271" spans="1:9" s="269" customFormat="1">
      <c r="A271" s="271"/>
      <c r="B271" s="272"/>
      <c r="C271" s="272"/>
      <c r="D271" s="274"/>
      <c r="E271" s="275"/>
      <c r="F271" s="276"/>
      <c r="G271" s="270"/>
      <c r="H271" s="275"/>
      <c r="I271" s="270"/>
    </row>
    <row r="272" spans="1:9" s="269" customFormat="1">
      <c r="A272" s="271"/>
      <c r="B272" s="272"/>
      <c r="C272" s="272"/>
      <c r="D272" s="274"/>
      <c r="E272" s="275"/>
      <c r="F272" s="276"/>
      <c r="G272" s="270"/>
      <c r="H272" s="275"/>
      <c r="I272" s="270"/>
    </row>
    <row r="273" spans="1:9" s="269" customFormat="1">
      <c r="A273" s="271"/>
      <c r="B273" s="272"/>
      <c r="C273" s="272"/>
      <c r="D273" s="274"/>
      <c r="E273" s="275"/>
      <c r="F273" s="276"/>
      <c r="G273" s="270"/>
      <c r="H273" s="275"/>
      <c r="I273" s="270"/>
    </row>
    <row r="274" spans="1:9" s="269" customFormat="1">
      <c r="A274" s="271"/>
      <c r="B274" s="272"/>
      <c r="C274" s="272"/>
      <c r="D274" s="274"/>
      <c r="E274" s="275"/>
      <c r="F274" s="276"/>
      <c r="G274" s="270"/>
      <c r="H274" s="275"/>
      <c r="I274" s="270"/>
    </row>
    <row r="275" spans="1:9" s="269" customFormat="1">
      <c r="A275" s="271"/>
      <c r="B275" s="272"/>
      <c r="C275" s="272"/>
      <c r="D275" s="274"/>
      <c r="E275" s="275"/>
      <c r="F275" s="276"/>
      <c r="G275" s="270"/>
      <c r="H275" s="275"/>
      <c r="I275" s="270"/>
    </row>
    <row r="276" spans="1:9" s="269" customFormat="1">
      <c r="A276" s="271"/>
      <c r="B276" s="272"/>
      <c r="C276" s="272"/>
      <c r="D276" s="274"/>
      <c r="E276" s="275"/>
      <c r="F276" s="276"/>
      <c r="G276" s="270"/>
      <c r="H276" s="275"/>
      <c r="I276" s="270"/>
    </row>
    <row r="277" spans="1:9" s="269" customFormat="1">
      <c r="A277" s="271"/>
      <c r="B277" s="272"/>
      <c r="C277" s="272"/>
      <c r="D277" s="274"/>
      <c r="E277" s="275"/>
      <c r="F277" s="276"/>
      <c r="G277" s="270"/>
      <c r="H277" s="275"/>
      <c r="I277" s="270"/>
    </row>
    <row r="278" spans="1:9" s="269" customFormat="1">
      <c r="A278" s="271"/>
      <c r="B278" s="272"/>
      <c r="C278" s="272"/>
      <c r="D278" s="274"/>
      <c r="E278" s="275"/>
      <c r="F278" s="276"/>
      <c r="G278" s="270"/>
      <c r="H278" s="275"/>
      <c r="I278" s="270"/>
    </row>
    <row r="279" spans="1:9" s="269" customFormat="1">
      <c r="A279" s="271"/>
      <c r="B279" s="272"/>
      <c r="C279" s="272"/>
      <c r="D279" s="274"/>
      <c r="E279" s="275"/>
      <c r="F279" s="276"/>
      <c r="G279" s="270"/>
      <c r="H279" s="275"/>
      <c r="I279" s="270"/>
    </row>
    <row r="280" spans="1:9" s="269" customFormat="1">
      <c r="A280" s="271"/>
      <c r="B280" s="272"/>
      <c r="C280" s="272"/>
      <c r="D280" s="274"/>
      <c r="E280" s="275"/>
      <c r="F280" s="276"/>
      <c r="G280" s="270"/>
      <c r="H280" s="275"/>
      <c r="I280" s="270"/>
    </row>
    <row r="281" spans="1:9" s="269" customFormat="1">
      <c r="A281" s="271"/>
      <c r="B281" s="272"/>
      <c r="C281" s="272"/>
      <c r="D281" s="274"/>
      <c r="E281" s="275"/>
      <c r="F281" s="276"/>
      <c r="G281" s="270"/>
      <c r="H281" s="275"/>
      <c r="I281" s="270"/>
    </row>
    <row r="282" spans="1:9" s="269" customFormat="1">
      <c r="A282" s="271"/>
      <c r="B282" s="272"/>
      <c r="C282" s="272"/>
      <c r="D282" s="274"/>
      <c r="E282" s="275"/>
      <c r="F282" s="276"/>
      <c r="G282" s="270"/>
      <c r="H282" s="275"/>
      <c r="I282" s="270"/>
    </row>
    <row r="283" spans="1:9" s="269" customFormat="1">
      <c r="A283" s="271"/>
      <c r="B283" s="272"/>
      <c r="C283" s="272"/>
      <c r="D283" s="274"/>
      <c r="E283" s="275"/>
      <c r="F283" s="276"/>
      <c r="G283" s="270"/>
      <c r="H283" s="275"/>
      <c r="I283" s="270"/>
    </row>
    <row r="284" spans="1:9" s="269" customFormat="1">
      <c r="A284" s="271"/>
      <c r="B284" s="272"/>
      <c r="C284" s="272"/>
      <c r="D284" s="274"/>
      <c r="E284" s="275"/>
      <c r="F284" s="276"/>
      <c r="G284" s="270"/>
      <c r="H284" s="275"/>
      <c r="I284" s="270"/>
    </row>
    <row r="285" spans="1:9" s="269" customFormat="1">
      <c r="A285" s="271"/>
      <c r="B285" s="272"/>
      <c r="C285" s="272"/>
      <c r="D285" s="274"/>
      <c r="E285" s="275"/>
      <c r="F285" s="276"/>
      <c r="G285" s="270"/>
      <c r="H285" s="275"/>
      <c r="I285" s="270"/>
    </row>
    <row r="286" spans="1:9" s="269" customFormat="1">
      <c r="A286" s="271"/>
      <c r="B286" s="272"/>
      <c r="C286" s="272"/>
      <c r="D286" s="274"/>
      <c r="E286" s="275"/>
      <c r="F286" s="276"/>
      <c r="G286" s="270"/>
      <c r="H286" s="275"/>
      <c r="I286" s="270"/>
    </row>
    <row r="287" spans="1:9" s="269" customFormat="1">
      <c r="A287" s="271"/>
      <c r="B287" s="272"/>
      <c r="C287" s="272"/>
      <c r="D287" s="274"/>
      <c r="E287" s="275"/>
      <c r="F287" s="276"/>
      <c r="G287" s="270"/>
      <c r="H287" s="275"/>
      <c r="I287" s="270"/>
    </row>
    <row r="288" spans="1:9" s="269" customFormat="1">
      <c r="A288" s="271"/>
      <c r="B288" s="272"/>
      <c r="C288" s="272"/>
      <c r="D288" s="274"/>
      <c r="E288" s="275"/>
      <c r="F288" s="276"/>
      <c r="G288" s="270"/>
      <c r="H288" s="275"/>
      <c r="I288" s="270"/>
    </row>
    <row r="289" spans="1:9" s="269" customFormat="1">
      <c r="A289" s="271"/>
      <c r="B289" s="272"/>
      <c r="C289" s="272"/>
      <c r="D289" s="274"/>
      <c r="E289" s="275"/>
      <c r="F289" s="276"/>
      <c r="G289" s="270"/>
      <c r="H289" s="275"/>
      <c r="I289" s="270"/>
    </row>
    <row r="290" spans="1:9" s="269" customFormat="1">
      <c r="A290" s="271"/>
      <c r="B290" s="272"/>
      <c r="C290" s="272"/>
      <c r="D290" s="274"/>
      <c r="E290" s="275"/>
      <c r="F290" s="276"/>
      <c r="G290" s="270"/>
      <c r="H290" s="275"/>
      <c r="I290" s="270"/>
    </row>
    <row r="291" spans="1:9" s="269" customFormat="1">
      <c r="A291" s="271"/>
      <c r="B291" s="272"/>
      <c r="C291" s="272"/>
      <c r="D291" s="274"/>
      <c r="E291" s="275"/>
      <c r="F291" s="276"/>
      <c r="G291" s="270"/>
      <c r="H291" s="275"/>
      <c r="I291" s="270"/>
    </row>
    <row r="292" spans="1:9" s="269" customFormat="1">
      <c r="A292" s="271"/>
      <c r="B292" s="272"/>
      <c r="C292" s="272"/>
      <c r="D292" s="274"/>
      <c r="E292" s="275"/>
      <c r="F292" s="276"/>
      <c r="G292" s="270"/>
      <c r="H292" s="275"/>
      <c r="I292" s="270"/>
    </row>
    <row r="293" spans="1:9" s="269" customFormat="1">
      <c r="A293" s="271"/>
      <c r="B293" s="272"/>
      <c r="C293" s="272"/>
      <c r="D293" s="274"/>
      <c r="E293" s="275"/>
      <c r="F293" s="276"/>
      <c r="G293" s="270"/>
      <c r="H293" s="275"/>
      <c r="I293" s="270"/>
    </row>
    <row r="294" spans="1:9" s="269" customFormat="1">
      <c r="A294" s="271"/>
      <c r="B294" s="272"/>
      <c r="C294" s="272"/>
      <c r="D294" s="274"/>
      <c r="E294" s="275"/>
      <c r="F294" s="276"/>
      <c r="G294" s="270"/>
      <c r="H294" s="275"/>
      <c r="I294" s="270"/>
    </row>
    <row r="295" spans="1:9" s="269" customFormat="1">
      <c r="A295" s="271"/>
      <c r="B295" s="272"/>
      <c r="C295" s="272"/>
      <c r="D295" s="274"/>
      <c r="E295" s="275"/>
      <c r="F295" s="276"/>
      <c r="G295" s="270"/>
      <c r="H295" s="275"/>
      <c r="I295" s="270"/>
    </row>
    <row r="296" spans="1:9" s="269" customFormat="1">
      <c r="A296" s="271"/>
      <c r="B296" s="272"/>
      <c r="C296" s="272"/>
      <c r="D296" s="274"/>
      <c r="E296" s="275"/>
      <c r="F296" s="276"/>
      <c r="G296" s="270"/>
      <c r="H296" s="275"/>
      <c r="I296" s="270"/>
    </row>
    <row r="297" spans="1:9" s="269" customFormat="1">
      <c r="A297" s="271"/>
      <c r="B297" s="272"/>
      <c r="C297" s="272"/>
      <c r="D297" s="274"/>
      <c r="E297" s="275"/>
      <c r="F297" s="276"/>
      <c r="G297" s="270"/>
      <c r="H297" s="275"/>
      <c r="I297" s="270"/>
    </row>
    <row r="298" spans="1:9" s="269" customFormat="1">
      <c r="A298" s="271"/>
      <c r="B298" s="272"/>
      <c r="C298" s="272"/>
      <c r="D298" s="274"/>
      <c r="E298" s="275"/>
      <c r="F298" s="276"/>
      <c r="G298" s="270"/>
      <c r="H298" s="275"/>
      <c r="I298" s="270"/>
    </row>
    <row r="299" spans="1:9" s="269" customFormat="1">
      <c r="A299" s="271"/>
      <c r="B299" s="272"/>
      <c r="C299" s="272"/>
      <c r="D299" s="274"/>
      <c r="E299" s="275"/>
      <c r="F299" s="276"/>
      <c r="G299" s="270"/>
      <c r="H299" s="275"/>
      <c r="I299" s="270"/>
    </row>
    <row r="300" spans="1:9" s="269" customFormat="1">
      <c r="A300" s="271"/>
      <c r="B300" s="272"/>
      <c r="C300" s="272"/>
      <c r="D300" s="274"/>
      <c r="E300" s="275"/>
      <c r="F300" s="276"/>
      <c r="G300" s="270"/>
      <c r="H300" s="275"/>
      <c r="I300" s="270"/>
    </row>
    <row r="301" spans="1:9" s="269" customFormat="1">
      <c r="A301" s="271"/>
      <c r="B301" s="272"/>
      <c r="C301" s="272"/>
      <c r="D301" s="274"/>
      <c r="E301" s="275"/>
      <c r="F301" s="276"/>
      <c r="G301" s="270"/>
      <c r="H301" s="275"/>
      <c r="I301" s="270"/>
    </row>
    <row r="302" spans="1:9" s="269" customFormat="1">
      <c r="A302" s="271"/>
      <c r="B302" s="272"/>
      <c r="C302" s="272"/>
      <c r="D302" s="274"/>
      <c r="E302" s="275"/>
      <c r="F302" s="276"/>
      <c r="G302" s="270"/>
      <c r="H302" s="275"/>
      <c r="I302" s="270"/>
    </row>
    <row r="303" spans="1:9" s="269" customFormat="1">
      <c r="A303" s="271"/>
      <c r="B303" s="272"/>
      <c r="C303" s="272"/>
      <c r="D303" s="274"/>
      <c r="E303" s="275"/>
      <c r="F303" s="276"/>
      <c r="G303" s="270"/>
      <c r="H303" s="275"/>
      <c r="I303" s="270"/>
    </row>
    <row r="304" spans="1:9" s="269" customFormat="1">
      <c r="A304" s="271"/>
      <c r="B304" s="272"/>
      <c r="C304" s="272"/>
      <c r="D304" s="274"/>
      <c r="E304" s="275"/>
      <c r="F304" s="276"/>
      <c r="G304" s="270"/>
      <c r="H304" s="275"/>
      <c r="I304" s="270"/>
    </row>
    <row r="305" spans="1:9" s="269" customFormat="1">
      <c r="A305" s="271"/>
      <c r="B305" s="272"/>
      <c r="C305" s="272"/>
      <c r="D305" s="274"/>
      <c r="E305" s="275"/>
      <c r="F305" s="276"/>
      <c r="G305" s="270"/>
      <c r="H305" s="275"/>
      <c r="I305" s="270"/>
    </row>
    <row r="306" spans="1:9" s="269" customFormat="1">
      <c r="A306" s="271"/>
      <c r="B306" s="272"/>
      <c r="C306" s="272"/>
      <c r="D306" s="274"/>
      <c r="E306" s="275"/>
      <c r="F306" s="276"/>
      <c r="G306" s="270"/>
      <c r="H306" s="275"/>
      <c r="I306" s="270"/>
    </row>
    <row r="307" spans="1:9" s="269" customFormat="1">
      <c r="A307" s="271"/>
      <c r="B307" s="272"/>
      <c r="C307" s="272"/>
      <c r="D307" s="274"/>
      <c r="E307" s="275"/>
      <c r="F307" s="276"/>
      <c r="G307" s="270"/>
      <c r="H307" s="275"/>
      <c r="I307" s="270"/>
    </row>
    <row r="308" spans="1:9" s="269" customFormat="1">
      <c r="A308" s="271"/>
      <c r="B308" s="272"/>
      <c r="C308" s="272"/>
      <c r="D308" s="274"/>
      <c r="E308" s="275"/>
      <c r="F308" s="276"/>
      <c r="G308" s="270"/>
      <c r="H308" s="275"/>
      <c r="I308" s="270"/>
    </row>
    <row r="309" spans="1:9" s="269" customFormat="1">
      <c r="A309" s="271"/>
      <c r="B309" s="272"/>
      <c r="C309" s="272"/>
      <c r="D309" s="274"/>
      <c r="E309" s="275"/>
      <c r="F309" s="276"/>
      <c r="G309" s="270"/>
      <c r="H309" s="275"/>
      <c r="I309" s="270"/>
    </row>
    <row r="310" spans="1:9" s="269" customFormat="1">
      <c r="A310" s="271"/>
      <c r="B310" s="272"/>
      <c r="C310" s="272"/>
      <c r="D310" s="274"/>
      <c r="E310" s="275"/>
      <c r="F310" s="276"/>
      <c r="G310" s="270"/>
      <c r="H310" s="275"/>
      <c r="I310" s="270"/>
    </row>
    <row r="311" spans="1:9" s="269" customFormat="1">
      <c r="A311" s="271"/>
      <c r="B311" s="272"/>
      <c r="C311" s="272"/>
      <c r="D311" s="274"/>
      <c r="E311" s="275"/>
      <c r="F311" s="276"/>
      <c r="G311" s="270"/>
      <c r="H311" s="275"/>
      <c r="I311" s="270"/>
    </row>
    <row r="312" spans="1:9" s="269" customFormat="1">
      <c r="A312" s="271"/>
      <c r="B312" s="272"/>
      <c r="C312" s="272"/>
      <c r="D312" s="274"/>
      <c r="E312" s="275"/>
      <c r="F312" s="276"/>
      <c r="G312" s="270"/>
      <c r="H312" s="275"/>
      <c r="I312" s="270"/>
    </row>
    <row r="313" spans="1:9" s="269" customFormat="1">
      <c r="A313" s="271"/>
      <c r="B313" s="272"/>
      <c r="C313" s="272"/>
      <c r="D313" s="274"/>
      <c r="E313" s="275"/>
      <c r="F313" s="276"/>
      <c r="G313" s="270"/>
      <c r="H313" s="275"/>
      <c r="I313" s="270"/>
    </row>
    <row r="314" spans="1:9" s="269" customFormat="1">
      <c r="A314" s="271"/>
      <c r="B314" s="272"/>
      <c r="C314" s="272"/>
      <c r="D314" s="274"/>
      <c r="E314" s="275"/>
      <c r="F314" s="276"/>
      <c r="G314" s="270"/>
      <c r="H314" s="275"/>
      <c r="I314" s="270"/>
    </row>
    <row r="315" spans="1:9" s="269" customFormat="1">
      <c r="A315" s="271"/>
      <c r="B315" s="272"/>
      <c r="C315" s="272"/>
      <c r="D315" s="274"/>
      <c r="E315" s="275"/>
      <c r="F315" s="276"/>
      <c r="G315" s="270"/>
      <c r="H315" s="275"/>
      <c r="I315" s="270"/>
    </row>
    <row r="316" spans="1:9" s="269" customFormat="1">
      <c r="A316" s="271"/>
      <c r="B316" s="272"/>
      <c r="C316" s="272"/>
      <c r="D316" s="274"/>
      <c r="E316" s="275"/>
      <c r="F316" s="276"/>
      <c r="G316" s="270"/>
      <c r="H316" s="275"/>
      <c r="I316" s="270"/>
    </row>
    <row r="317" spans="1:9" s="269" customFormat="1">
      <c r="A317" s="271"/>
      <c r="B317" s="272"/>
      <c r="C317" s="272"/>
      <c r="D317" s="274"/>
      <c r="E317" s="275"/>
      <c r="F317" s="276"/>
      <c r="G317" s="270"/>
      <c r="H317" s="275"/>
      <c r="I317" s="270"/>
    </row>
    <row r="318" spans="1:9" s="269" customFormat="1">
      <c r="A318" s="271"/>
      <c r="B318" s="272"/>
      <c r="C318" s="272"/>
      <c r="D318" s="274"/>
      <c r="E318" s="275"/>
      <c r="F318" s="276"/>
      <c r="G318" s="270"/>
      <c r="H318" s="275"/>
      <c r="I318" s="270"/>
    </row>
    <row r="319" spans="1:9" s="269" customFormat="1">
      <c r="A319" s="271"/>
      <c r="B319" s="272"/>
      <c r="C319" s="272"/>
      <c r="D319" s="274"/>
      <c r="E319" s="275"/>
      <c r="F319" s="276"/>
      <c r="G319" s="270"/>
      <c r="H319" s="275"/>
      <c r="I319" s="270"/>
    </row>
    <row r="320" spans="1:9" s="269" customFormat="1">
      <c r="A320" s="271"/>
      <c r="B320" s="272"/>
      <c r="C320" s="272"/>
      <c r="D320" s="274"/>
      <c r="E320" s="275"/>
      <c r="F320" s="276"/>
      <c r="G320" s="270"/>
      <c r="H320" s="275"/>
      <c r="I320" s="270"/>
    </row>
    <row r="321" spans="1:9" s="269" customFormat="1">
      <c r="A321" s="271"/>
      <c r="B321" s="272"/>
      <c r="C321" s="272"/>
      <c r="D321" s="274"/>
      <c r="E321" s="275"/>
      <c r="F321" s="276"/>
      <c r="G321" s="270"/>
      <c r="H321" s="275"/>
      <c r="I321" s="270"/>
    </row>
    <row r="322" spans="1:9" s="269" customFormat="1">
      <c r="A322" s="271"/>
      <c r="B322" s="272"/>
      <c r="C322" s="272"/>
      <c r="D322" s="274"/>
      <c r="E322" s="275"/>
      <c r="F322" s="276"/>
      <c r="G322" s="270"/>
      <c r="H322" s="275"/>
      <c r="I322" s="270"/>
    </row>
    <row r="323" spans="1:9" s="269" customFormat="1">
      <c r="A323" s="271"/>
      <c r="B323" s="272"/>
      <c r="C323" s="272"/>
      <c r="D323" s="274"/>
      <c r="E323" s="275"/>
      <c r="F323" s="276"/>
      <c r="G323" s="270"/>
      <c r="H323" s="275"/>
      <c r="I323" s="270"/>
    </row>
    <row r="324" spans="1:9" s="269" customFormat="1">
      <c r="A324" s="271"/>
      <c r="B324" s="272"/>
      <c r="C324" s="272"/>
      <c r="D324" s="274"/>
      <c r="E324" s="275"/>
      <c r="F324" s="276"/>
      <c r="G324" s="270"/>
      <c r="H324" s="275"/>
      <c r="I324" s="270"/>
    </row>
    <row r="325" spans="1:9" s="269" customFormat="1">
      <c r="A325" s="271"/>
      <c r="B325" s="272"/>
      <c r="C325" s="272"/>
      <c r="D325" s="274"/>
      <c r="E325" s="275"/>
      <c r="F325" s="276"/>
      <c r="G325" s="270"/>
      <c r="H325" s="275"/>
      <c r="I325" s="270"/>
    </row>
    <row r="326" spans="1:9" s="269" customFormat="1">
      <c r="A326" s="271"/>
      <c r="B326" s="272"/>
      <c r="C326" s="272"/>
      <c r="D326" s="274"/>
      <c r="E326" s="275"/>
      <c r="F326" s="276"/>
      <c r="G326" s="270"/>
      <c r="H326" s="275"/>
      <c r="I326" s="270"/>
    </row>
    <row r="327" spans="1:9" s="269" customFormat="1">
      <c r="A327" s="271"/>
      <c r="B327" s="272"/>
      <c r="C327" s="272"/>
      <c r="D327" s="274"/>
      <c r="E327" s="275"/>
      <c r="F327" s="276"/>
      <c r="G327" s="270"/>
      <c r="H327" s="275"/>
      <c r="I327" s="270"/>
    </row>
    <row r="328" spans="1:9" s="269" customFormat="1">
      <c r="A328" s="271"/>
      <c r="B328" s="272"/>
      <c r="C328" s="272"/>
      <c r="D328" s="274"/>
      <c r="E328" s="275"/>
      <c r="F328" s="276"/>
      <c r="G328" s="270"/>
      <c r="H328" s="275"/>
      <c r="I328" s="270"/>
    </row>
    <row r="329" spans="1:9" s="269" customFormat="1">
      <c r="A329" s="271"/>
      <c r="B329" s="272"/>
      <c r="C329" s="272"/>
      <c r="D329" s="274"/>
      <c r="E329" s="275"/>
      <c r="F329" s="276"/>
      <c r="G329" s="270"/>
      <c r="H329" s="275"/>
      <c r="I329" s="270"/>
    </row>
    <row r="330" spans="1:9" s="269" customFormat="1">
      <c r="A330" s="271"/>
      <c r="B330" s="272"/>
      <c r="C330" s="272"/>
      <c r="D330" s="274"/>
      <c r="E330" s="275"/>
      <c r="F330" s="276"/>
      <c r="G330" s="270"/>
      <c r="H330" s="275"/>
      <c r="I330" s="270"/>
    </row>
    <row r="331" spans="1:9" s="269" customFormat="1">
      <c r="A331" s="271"/>
      <c r="B331" s="272"/>
      <c r="C331" s="272"/>
      <c r="D331" s="274"/>
      <c r="E331" s="275"/>
      <c r="F331" s="276"/>
      <c r="G331" s="270"/>
      <c r="H331" s="275"/>
      <c r="I331" s="270"/>
    </row>
    <row r="332" spans="1:9" s="269" customFormat="1">
      <c r="A332" s="271"/>
      <c r="B332" s="272"/>
      <c r="C332" s="272"/>
      <c r="D332" s="274"/>
      <c r="E332" s="275"/>
      <c r="F332" s="276"/>
      <c r="G332" s="270"/>
      <c r="H332" s="275"/>
      <c r="I332" s="270"/>
    </row>
    <row r="333" spans="1:9" s="269" customFormat="1">
      <c r="A333" s="271"/>
      <c r="B333" s="272"/>
      <c r="C333" s="272"/>
      <c r="D333" s="274"/>
      <c r="E333" s="275"/>
      <c r="F333" s="276"/>
      <c r="G333" s="270"/>
      <c r="H333" s="275"/>
      <c r="I333" s="270"/>
    </row>
    <row r="334" spans="1:9" s="269" customFormat="1">
      <c r="A334" s="271"/>
      <c r="B334" s="272"/>
      <c r="C334" s="272"/>
      <c r="D334" s="274"/>
      <c r="E334" s="275"/>
      <c r="F334" s="276"/>
      <c r="G334" s="270"/>
      <c r="H334" s="275"/>
      <c r="I334" s="270"/>
    </row>
    <row r="335" spans="1:9" s="269" customFormat="1">
      <c r="A335" s="271"/>
      <c r="B335" s="272"/>
      <c r="C335" s="272"/>
      <c r="D335" s="274"/>
      <c r="E335" s="275"/>
      <c r="F335" s="276"/>
      <c r="G335" s="270"/>
      <c r="H335" s="275"/>
      <c r="I335" s="270"/>
    </row>
    <row r="336" spans="1:9" s="269" customFormat="1">
      <c r="A336" s="271"/>
      <c r="B336" s="272"/>
      <c r="C336" s="272"/>
      <c r="D336" s="274"/>
      <c r="E336" s="275"/>
      <c r="F336" s="276"/>
      <c r="G336" s="270"/>
      <c r="H336" s="275"/>
      <c r="I336" s="270"/>
    </row>
    <row r="337" spans="1:9" s="269" customFormat="1">
      <c r="A337" s="271"/>
      <c r="B337" s="272"/>
      <c r="C337" s="272"/>
      <c r="D337" s="274"/>
      <c r="E337" s="275"/>
      <c r="F337" s="276"/>
      <c r="G337" s="270"/>
      <c r="H337" s="275"/>
      <c r="I337" s="270"/>
    </row>
    <row r="338" spans="1:9" s="269" customFormat="1">
      <c r="A338" s="271"/>
      <c r="B338" s="272"/>
      <c r="C338" s="272"/>
      <c r="D338" s="274"/>
      <c r="E338" s="275"/>
      <c r="F338" s="276"/>
      <c r="G338" s="270"/>
      <c r="H338" s="275"/>
      <c r="I338" s="270"/>
    </row>
    <row r="339" spans="1:9" s="269" customFormat="1">
      <c r="A339" s="271"/>
      <c r="B339" s="272"/>
      <c r="C339" s="272"/>
      <c r="D339" s="274"/>
      <c r="E339" s="275"/>
      <c r="F339" s="276"/>
      <c r="G339" s="270"/>
      <c r="H339" s="275"/>
      <c r="I339" s="270"/>
    </row>
    <row r="340" spans="1:9" s="269" customFormat="1" ht="15.75">
      <c r="A340" s="199"/>
      <c r="B340" s="272"/>
      <c r="C340" s="272"/>
      <c r="D340" s="220"/>
      <c r="E340" s="199"/>
      <c r="F340" s="221"/>
      <c r="G340" s="199"/>
      <c r="H340" s="275"/>
      <c r="I340" s="270"/>
    </row>
    <row r="341" spans="1:9" s="269" customFormat="1">
      <c r="A341" s="270"/>
      <c r="B341" s="281"/>
      <c r="C341" s="281"/>
      <c r="D341" s="281"/>
      <c r="F341" s="329"/>
      <c r="G341" s="329"/>
      <c r="H341" s="282"/>
      <c r="I341" s="270"/>
    </row>
    <row r="342" spans="1:9" s="269" customFormat="1">
      <c r="A342" s="270"/>
      <c r="B342" s="281"/>
      <c r="C342" s="281"/>
      <c r="D342" s="281"/>
      <c r="F342" s="283"/>
      <c r="G342" s="283"/>
      <c r="H342" s="282"/>
      <c r="I342" s="270"/>
    </row>
    <row r="343" spans="1:9" s="269" customFormat="1">
      <c r="A343" s="270"/>
      <c r="B343" s="281"/>
      <c r="C343" s="281"/>
      <c r="D343" s="281"/>
      <c r="F343" s="283"/>
      <c r="G343" s="283"/>
      <c r="H343" s="282"/>
      <c r="I343" s="270"/>
    </row>
    <row r="344" spans="1:9" s="269" customFormat="1">
      <c r="A344" s="270"/>
      <c r="B344" s="281"/>
      <c r="C344" s="281"/>
      <c r="D344" s="281"/>
      <c r="F344" s="283"/>
      <c r="G344" s="283"/>
      <c r="H344" s="282"/>
      <c r="I344" s="270"/>
    </row>
    <row r="345" spans="1:9" s="269" customFormat="1">
      <c r="A345" s="270"/>
      <c r="B345" s="281"/>
      <c r="C345" s="281"/>
      <c r="D345" s="281"/>
      <c r="G345" s="284"/>
      <c r="H345" s="284"/>
      <c r="I345" s="270"/>
    </row>
    <row r="346" spans="1:9" s="269" customFormat="1">
      <c r="A346" s="271"/>
      <c r="B346" s="281"/>
      <c r="C346" s="281"/>
      <c r="D346" s="281"/>
      <c r="F346" s="285"/>
      <c r="I346" s="270"/>
    </row>
    <row r="347" spans="1:9" s="269" customFormat="1" ht="15.75">
      <c r="A347" s="330"/>
      <c r="B347" s="330"/>
      <c r="C347" s="330"/>
      <c r="D347" s="330"/>
      <c r="E347" s="330"/>
      <c r="F347" s="330"/>
      <c r="G347" s="330"/>
      <c r="H347" s="330"/>
      <c r="I347" s="270"/>
    </row>
    <row r="348" spans="1:9" s="269" customFormat="1" ht="15.75">
      <c r="A348" s="331"/>
      <c r="B348" s="331"/>
      <c r="C348" s="331"/>
      <c r="D348" s="331"/>
      <c r="E348" s="331"/>
      <c r="F348" s="331"/>
      <c r="G348" s="331"/>
      <c r="H348" s="331"/>
      <c r="I348" s="270"/>
    </row>
    <row r="349" spans="1:9" s="269" customFormat="1" ht="15.75">
      <c r="A349" s="119"/>
      <c r="B349" s="48"/>
      <c r="C349" s="48"/>
      <c r="D349" s="286"/>
      <c r="E349" s="287"/>
      <c r="F349" s="287"/>
      <c r="G349" s="287"/>
      <c r="H349" s="287"/>
      <c r="I349" s="270"/>
    </row>
    <row r="350" spans="1:9" s="269" customFormat="1" ht="15.75">
      <c r="A350" s="288"/>
      <c r="B350" s="286"/>
      <c r="C350" s="286"/>
      <c r="D350" s="286"/>
      <c r="E350" s="226"/>
      <c r="F350" s="226"/>
      <c r="G350" s="226"/>
      <c r="H350" s="226"/>
      <c r="I350" s="270"/>
    </row>
    <row r="351" spans="1:9" s="269" customFormat="1" ht="15.75">
      <c r="A351" s="222"/>
      <c r="B351" s="223"/>
      <c r="C351" s="223"/>
      <c r="D351" s="223"/>
      <c r="E351" s="222"/>
      <c r="F351" s="223"/>
      <c r="G351" s="222"/>
      <c r="H351" s="222"/>
      <c r="I351" s="270"/>
    </row>
    <row r="352" spans="1:9" s="269" customFormat="1" ht="15.75">
      <c r="A352" s="332"/>
      <c r="B352" s="332"/>
      <c r="C352" s="332"/>
      <c r="D352" s="332"/>
      <c r="E352" s="332"/>
      <c r="F352" s="332"/>
      <c r="G352" s="332"/>
      <c r="H352" s="332"/>
      <c r="I352" s="270"/>
    </row>
    <row r="353" spans="1:9" s="269" customFormat="1">
      <c r="A353" s="271"/>
      <c r="B353" s="274"/>
      <c r="C353" s="274"/>
      <c r="D353" s="274"/>
      <c r="E353" s="275"/>
      <c r="F353" s="274"/>
      <c r="G353" s="275"/>
      <c r="H353" s="275"/>
      <c r="I353" s="270"/>
    </row>
    <row r="354" spans="1:9" s="269" customFormat="1">
      <c r="A354" s="271"/>
      <c r="B354" s="274"/>
      <c r="C354" s="274"/>
      <c r="D354" s="274"/>
      <c r="E354" s="275"/>
      <c r="F354" s="274"/>
      <c r="G354" s="275"/>
      <c r="H354" s="275"/>
      <c r="I354" s="270"/>
    </row>
    <row r="355" spans="1:9" s="269" customFormat="1">
      <c r="A355" s="271"/>
      <c r="B355" s="274"/>
      <c r="C355" s="274"/>
      <c r="D355" s="274"/>
      <c r="E355" s="275"/>
      <c r="F355" s="274"/>
      <c r="G355" s="275"/>
      <c r="H355" s="275"/>
      <c r="I355" s="270"/>
    </row>
    <row r="356" spans="1:9" s="269" customFormat="1">
      <c r="A356" s="271"/>
      <c r="B356" s="274"/>
      <c r="C356" s="274"/>
      <c r="D356" s="274"/>
      <c r="E356" s="275"/>
      <c r="F356" s="274"/>
      <c r="G356" s="275"/>
      <c r="H356" s="275"/>
      <c r="I356" s="270"/>
    </row>
    <row r="357" spans="1:9" s="269" customFormat="1">
      <c r="A357" s="271"/>
      <c r="B357" s="274"/>
      <c r="C357" s="274"/>
      <c r="D357" s="274"/>
      <c r="E357" s="275"/>
      <c r="F357" s="274"/>
      <c r="G357" s="275"/>
      <c r="H357" s="275"/>
      <c r="I357" s="270"/>
    </row>
    <row r="358" spans="1:9" s="269" customFormat="1">
      <c r="A358" s="271"/>
      <c r="B358" s="274"/>
      <c r="C358" s="274"/>
      <c r="D358" s="274"/>
      <c r="E358" s="275"/>
      <c r="F358" s="274"/>
      <c r="G358" s="275"/>
      <c r="H358" s="275"/>
      <c r="I358" s="270"/>
    </row>
    <row r="359" spans="1:9" s="269" customFormat="1">
      <c r="A359" s="271"/>
      <c r="B359" s="274"/>
      <c r="C359" s="274"/>
      <c r="D359" s="274"/>
      <c r="E359" s="275"/>
      <c r="F359" s="274"/>
      <c r="G359" s="275"/>
      <c r="H359" s="275"/>
      <c r="I359" s="270"/>
    </row>
    <row r="360" spans="1:9" s="269" customFormat="1">
      <c r="A360" s="271"/>
      <c r="B360" s="274"/>
      <c r="C360" s="274"/>
      <c r="D360" s="274"/>
      <c r="E360" s="275"/>
      <c r="F360" s="274"/>
      <c r="G360" s="275"/>
      <c r="H360" s="275"/>
      <c r="I360" s="270"/>
    </row>
    <row r="361" spans="1:9" s="269" customFormat="1">
      <c r="A361" s="271"/>
      <c r="B361" s="274"/>
      <c r="C361" s="274"/>
      <c r="D361" s="274"/>
      <c r="E361" s="275"/>
      <c r="F361" s="274"/>
      <c r="G361" s="275"/>
      <c r="H361" s="275"/>
      <c r="I361" s="270"/>
    </row>
    <row r="362" spans="1:9" s="269" customFormat="1">
      <c r="A362" s="271"/>
      <c r="B362" s="274"/>
      <c r="C362" s="274"/>
      <c r="D362" s="274"/>
      <c r="E362" s="275"/>
      <c r="F362" s="274"/>
      <c r="G362" s="275"/>
      <c r="H362" s="275"/>
      <c r="I362" s="270"/>
    </row>
    <row r="363" spans="1:9" s="269" customFormat="1">
      <c r="A363" s="271"/>
      <c r="B363" s="274"/>
      <c r="C363" s="274"/>
      <c r="D363" s="274"/>
      <c r="E363" s="275"/>
      <c r="F363" s="274"/>
      <c r="G363" s="275"/>
      <c r="H363" s="275"/>
      <c r="I363" s="270"/>
    </row>
    <row r="364" spans="1:9" s="269" customFormat="1">
      <c r="A364" s="271"/>
      <c r="B364" s="274"/>
      <c r="C364" s="274"/>
      <c r="D364" s="274"/>
      <c r="E364" s="275"/>
      <c r="F364" s="274"/>
      <c r="G364" s="275"/>
      <c r="H364" s="275"/>
      <c r="I364" s="270"/>
    </row>
    <row r="365" spans="1:9" s="269" customFormat="1">
      <c r="A365" s="271"/>
      <c r="B365" s="274"/>
      <c r="C365" s="274"/>
      <c r="D365" s="274"/>
      <c r="E365" s="275"/>
      <c r="F365" s="274"/>
      <c r="G365" s="275"/>
      <c r="H365" s="275"/>
      <c r="I365" s="270"/>
    </row>
    <row r="366" spans="1:9" s="269" customFormat="1">
      <c r="A366" s="271"/>
      <c r="B366" s="274"/>
      <c r="C366" s="274"/>
      <c r="D366" s="274"/>
      <c r="E366" s="275"/>
      <c r="F366" s="274"/>
      <c r="G366" s="275"/>
      <c r="H366" s="275"/>
      <c r="I366" s="270"/>
    </row>
    <row r="367" spans="1:9" s="269" customFormat="1">
      <c r="A367" s="271"/>
      <c r="B367" s="274"/>
      <c r="C367" s="274"/>
      <c r="D367" s="274"/>
      <c r="E367" s="275"/>
      <c r="F367" s="274"/>
      <c r="G367" s="275"/>
      <c r="H367" s="275"/>
      <c r="I367" s="270"/>
    </row>
    <row r="368" spans="1:9" s="269" customFormat="1">
      <c r="A368" s="271"/>
      <c r="B368" s="274"/>
      <c r="C368" s="274"/>
      <c r="D368" s="274"/>
      <c r="E368" s="275"/>
      <c r="F368" s="274"/>
      <c r="G368" s="275"/>
      <c r="H368" s="275"/>
      <c r="I368" s="270"/>
    </row>
    <row r="369" spans="1:9" s="269" customFormat="1">
      <c r="A369" s="271"/>
      <c r="B369" s="274"/>
      <c r="C369" s="274"/>
      <c r="D369" s="274"/>
      <c r="E369" s="275"/>
      <c r="F369" s="274"/>
      <c r="G369" s="275"/>
      <c r="H369" s="275"/>
      <c r="I369" s="270"/>
    </row>
    <row r="370" spans="1:9" s="269" customFormat="1">
      <c r="A370" s="271"/>
      <c r="B370" s="274"/>
      <c r="C370" s="274"/>
      <c r="D370" s="274"/>
      <c r="E370" s="275"/>
      <c r="F370" s="274"/>
      <c r="G370" s="275"/>
      <c r="H370" s="275"/>
      <c r="I370" s="270"/>
    </row>
    <row r="371" spans="1:9" s="269" customFormat="1">
      <c r="A371" s="271"/>
      <c r="B371" s="274"/>
      <c r="C371" s="274"/>
      <c r="D371" s="274"/>
      <c r="E371" s="275"/>
      <c r="F371" s="274"/>
      <c r="G371" s="275"/>
      <c r="H371" s="275"/>
      <c r="I371" s="270"/>
    </row>
    <row r="372" spans="1:9" s="269" customFormat="1">
      <c r="A372" s="271"/>
      <c r="B372" s="274"/>
      <c r="C372" s="274"/>
      <c r="D372" s="274"/>
      <c r="E372" s="275"/>
      <c r="F372" s="274"/>
      <c r="G372" s="275"/>
      <c r="H372" s="275"/>
      <c r="I372" s="270"/>
    </row>
    <row r="373" spans="1:9" s="269" customFormat="1">
      <c r="A373" s="271"/>
      <c r="B373" s="274"/>
      <c r="C373" s="274"/>
      <c r="D373" s="274"/>
      <c r="E373" s="275"/>
      <c r="F373" s="274"/>
      <c r="G373" s="275"/>
      <c r="H373" s="275"/>
      <c r="I373" s="270"/>
    </row>
    <row r="374" spans="1:9" s="269" customFormat="1">
      <c r="A374" s="279"/>
      <c r="B374" s="274"/>
      <c r="C374" s="274"/>
      <c r="D374" s="274"/>
      <c r="E374" s="275"/>
      <c r="F374" s="274"/>
      <c r="G374" s="275"/>
      <c r="H374" s="275"/>
      <c r="I374" s="270"/>
    </row>
    <row r="375" spans="1:9" s="269" customFormat="1">
      <c r="A375" s="271"/>
      <c r="B375" s="274"/>
      <c r="C375" s="274"/>
      <c r="D375" s="274"/>
      <c r="E375" s="275"/>
      <c r="F375" s="274"/>
      <c r="G375" s="275"/>
      <c r="H375" s="275"/>
      <c r="I375" s="270"/>
    </row>
    <row r="376" spans="1:9" s="269" customFormat="1">
      <c r="A376" s="271"/>
      <c r="B376" s="274"/>
      <c r="C376" s="274"/>
      <c r="D376" s="274"/>
      <c r="E376" s="275"/>
      <c r="F376" s="274"/>
      <c r="G376" s="275"/>
      <c r="H376" s="275"/>
      <c r="I376" s="270"/>
    </row>
    <row r="377" spans="1:9" s="269" customFormat="1">
      <c r="A377" s="271"/>
      <c r="B377" s="274"/>
      <c r="C377" s="274"/>
      <c r="D377" s="274"/>
      <c r="E377" s="275"/>
      <c r="F377" s="274"/>
      <c r="G377" s="275"/>
      <c r="H377" s="275"/>
      <c r="I377" s="270"/>
    </row>
    <row r="378" spans="1:9" s="269" customFormat="1">
      <c r="A378" s="271"/>
      <c r="B378" s="274"/>
      <c r="C378" s="274"/>
      <c r="D378" s="274"/>
      <c r="E378" s="275"/>
      <c r="F378" s="274"/>
      <c r="G378" s="275"/>
      <c r="H378" s="275"/>
      <c r="I378" s="270"/>
    </row>
    <row r="379" spans="1:9" s="269" customFormat="1">
      <c r="A379" s="271"/>
      <c r="B379" s="274"/>
      <c r="C379" s="274"/>
      <c r="D379" s="274"/>
      <c r="E379" s="275"/>
      <c r="F379" s="274"/>
      <c r="G379" s="275"/>
      <c r="H379" s="275"/>
      <c r="I379" s="270"/>
    </row>
    <row r="380" spans="1:9" s="269" customFormat="1">
      <c r="A380" s="271"/>
      <c r="B380" s="274"/>
      <c r="C380" s="274"/>
      <c r="D380" s="274"/>
      <c r="E380" s="275"/>
      <c r="F380" s="274"/>
      <c r="G380" s="275"/>
      <c r="H380" s="275"/>
      <c r="I380" s="270"/>
    </row>
    <row r="381" spans="1:9" s="269" customFormat="1">
      <c r="A381" s="271"/>
      <c r="B381" s="274"/>
      <c r="C381" s="274"/>
      <c r="D381" s="274"/>
      <c r="E381" s="275"/>
      <c r="F381" s="274"/>
      <c r="G381" s="275"/>
      <c r="H381" s="275"/>
      <c r="I381" s="270"/>
    </row>
    <row r="382" spans="1:9" s="269" customFormat="1">
      <c r="A382" s="271"/>
      <c r="B382" s="274"/>
      <c r="C382" s="274"/>
      <c r="D382" s="274"/>
      <c r="E382" s="275"/>
      <c r="F382" s="274"/>
      <c r="G382" s="275"/>
      <c r="H382" s="275"/>
      <c r="I382" s="270"/>
    </row>
    <row r="383" spans="1:9" s="269" customFormat="1">
      <c r="A383" s="271"/>
      <c r="B383" s="274"/>
      <c r="C383" s="274"/>
      <c r="D383" s="274"/>
      <c r="E383" s="275"/>
      <c r="F383" s="274"/>
      <c r="G383" s="275"/>
      <c r="H383" s="275"/>
      <c r="I383" s="270"/>
    </row>
    <row r="384" spans="1:9" s="269" customFormat="1">
      <c r="A384" s="271"/>
      <c r="B384" s="274"/>
      <c r="C384" s="274"/>
      <c r="D384" s="274"/>
      <c r="E384" s="275"/>
      <c r="F384" s="274"/>
      <c r="G384" s="275"/>
      <c r="H384" s="275"/>
      <c r="I384" s="270"/>
    </row>
    <row r="385" spans="1:9" s="269" customFormat="1">
      <c r="A385" s="271"/>
      <c r="B385" s="274"/>
      <c r="C385" s="274"/>
      <c r="D385" s="274"/>
      <c r="E385" s="275"/>
      <c r="F385" s="274"/>
      <c r="G385" s="275"/>
      <c r="H385" s="275"/>
      <c r="I385" s="270"/>
    </row>
    <row r="386" spans="1:9" s="269" customFormat="1">
      <c r="A386" s="271"/>
      <c r="B386" s="274"/>
      <c r="C386" s="274"/>
      <c r="D386" s="274"/>
      <c r="E386" s="275"/>
      <c r="F386" s="274"/>
      <c r="G386" s="275"/>
      <c r="H386" s="275"/>
      <c r="I386" s="270"/>
    </row>
    <row r="387" spans="1:9" s="269" customFormat="1">
      <c r="A387" s="271"/>
      <c r="B387" s="274"/>
      <c r="C387" s="274"/>
      <c r="D387" s="274"/>
      <c r="E387" s="275"/>
      <c r="F387" s="274"/>
      <c r="G387" s="275"/>
      <c r="H387" s="275"/>
      <c r="I387" s="270"/>
    </row>
    <row r="388" spans="1:9" s="269" customFormat="1">
      <c r="A388" s="271"/>
      <c r="B388" s="274"/>
      <c r="C388" s="274"/>
      <c r="D388" s="274"/>
      <c r="E388" s="275"/>
      <c r="F388" s="274"/>
      <c r="G388" s="275"/>
      <c r="H388" s="275"/>
      <c r="I388" s="270"/>
    </row>
    <row r="389" spans="1:9" s="269" customFormat="1">
      <c r="A389" s="271"/>
      <c r="B389" s="274"/>
      <c r="C389" s="274"/>
      <c r="D389" s="274"/>
      <c r="E389" s="275"/>
      <c r="F389" s="274"/>
      <c r="G389" s="275"/>
      <c r="H389" s="275"/>
      <c r="I389" s="270"/>
    </row>
    <row r="390" spans="1:9" s="269" customFormat="1">
      <c r="A390" s="271"/>
      <c r="B390" s="274"/>
      <c r="C390" s="274"/>
      <c r="D390" s="274"/>
      <c r="E390" s="275"/>
      <c r="F390" s="274"/>
      <c r="G390" s="275"/>
      <c r="H390" s="275"/>
      <c r="I390" s="270"/>
    </row>
    <row r="391" spans="1:9" s="269" customFormat="1">
      <c r="A391" s="271"/>
      <c r="B391" s="274"/>
      <c r="C391" s="274"/>
      <c r="D391" s="274"/>
      <c r="E391" s="275"/>
      <c r="F391" s="274"/>
      <c r="G391" s="275"/>
      <c r="H391" s="275"/>
      <c r="I391" s="270"/>
    </row>
    <row r="392" spans="1:9" s="269" customFormat="1">
      <c r="A392" s="271"/>
      <c r="B392" s="274"/>
      <c r="C392" s="274"/>
      <c r="D392" s="274"/>
      <c r="E392" s="275"/>
      <c r="F392" s="274"/>
      <c r="G392" s="275"/>
      <c r="H392" s="275"/>
      <c r="I392" s="270"/>
    </row>
    <row r="393" spans="1:9" s="269" customFormat="1">
      <c r="A393" s="271"/>
      <c r="B393" s="274"/>
      <c r="C393" s="274"/>
      <c r="D393" s="274"/>
      <c r="E393" s="275"/>
      <c r="F393" s="274"/>
      <c r="G393" s="275"/>
      <c r="H393" s="275"/>
      <c r="I393" s="270"/>
    </row>
    <row r="394" spans="1:9" s="269" customFormat="1">
      <c r="A394" s="271"/>
      <c r="B394" s="274"/>
      <c r="C394" s="274"/>
      <c r="D394" s="274"/>
      <c r="E394" s="275"/>
      <c r="F394" s="274"/>
      <c r="G394" s="275"/>
      <c r="H394" s="275"/>
      <c r="I394" s="270"/>
    </row>
    <row r="395" spans="1:9" s="269" customFormat="1">
      <c r="A395" s="271"/>
      <c r="B395" s="274"/>
      <c r="C395" s="274"/>
      <c r="D395" s="274"/>
      <c r="E395" s="275"/>
      <c r="F395" s="274"/>
      <c r="G395" s="275"/>
      <c r="H395" s="275"/>
      <c r="I395" s="270"/>
    </row>
    <row r="396" spans="1:9" s="269" customFormat="1">
      <c r="A396" s="271"/>
      <c r="B396" s="274"/>
      <c r="C396" s="274"/>
      <c r="D396" s="274"/>
      <c r="E396" s="275"/>
      <c r="F396" s="274"/>
      <c r="G396" s="275"/>
      <c r="H396" s="275"/>
      <c r="I396" s="270"/>
    </row>
    <row r="397" spans="1:9" s="269" customFormat="1">
      <c r="A397" s="271"/>
      <c r="B397" s="274"/>
      <c r="C397" s="274"/>
      <c r="D397" s="274"/>
      <c r="E397" s="275"/>
      <c r="F397" s="274"/>
      <c r="G397" s="275"/>
      <c r="H397" s="275"/>
      <c r="I397" s="270"/>
    </row>
    <row r="398" spans="1:9" s="269" customFormat="1">
      <c r="A398" s="271"/>
      <c r="B398" s="274"/>
      <c r="C398" s="274"/>
      <c r="D398" s="274"/>
      <c r="E398" s="275"/>
      <c r="F398" s="274"/>
      <c r="G398" s="275"/>
      <c r="H398" s="275"/>
      <c r="I398" s="270"/>
    </row>
    <row r="399" spans="1:9" s="269" customFormat="1">
      <c r="A399" s="271"/>
      <c r="B399" s="274"/>
      <c r="C399" s="274"/>
      <c r="D399" s="274"/>
      <c r="E399" s="275"/>
      <c r="F399" s="274"/>
      <c r="G399" s="275"/>
      <c r="H399" s="275"/>
      <c r="I399" s="270"/>
    </row>
    <row r="400" spans="1:9" s="269" customFormat="1">
      <c r="A400" s="271"/>
      <c r="B400" s="274"/>
      <c r="C400" s="274"/>
      <c r="D400" s="274"/>
      <c r="E400" s="275"/>
      <c r="F400" s="274"/>
      <c r="G400" s="275"/>
      <c r="H400" s="275"/>
      <c r="I400" s="270"/>
    </row>
    <row r="401" spans="1:9" s="269" customFormat="1">
      <c r="A401" s="271"/>
      <c r="B401" s="274"/>
      <c r="C401" s="274"/>
      <c r="D401" s="274"/>
      <c r="E401" s="275"/>
      <c r="F401" s="274"/>
      <c r="G401" s="275"/>
      <c r="H401" s="275"/>
      <c r="I401" s="270"/>
    </row>
    <row r="402" spans="1:9" s="269" customFormat="1">
      <c r="A402" s="271"/>
      <c r="B402" s="274"/>
      <c r="C402" s="274"/>
      <c r="D402" s="274"/>
      <c r="E402" s="275"/>
      <c r="F402" s="274"/>
      <c r="G402" s="275"/>
      <c r="H402" s="275"/>
      <c r="I402" s="270"/>
    </row>
    <row r="403" spans="1:9" s="269" customFormat="1">
      <c r="A403" s="271"/>
      <c r="B403" s="274"/>
      <c r="C403" s="274"/>
      <c r="D403" s="274"/>
      <c r="E403" s="275"/>
      <c r="F403" s="274"/>
      <c r="G403" s="275"/>
      <c r="H403" s="275"/>
      <c r="I403" s="270"/>
    </row>
    <row r="404" spans="1:9" s="269" customFormat="1">
      <c r="A404" s="271"/>
      <c r="B404" s="274"/>
      <c r="C404" s="274"/>
      <c r="D404" s="274"/>
      <c r="E404" s="275"/>
      <c r="F404" s="274"/>
      <c r="G404" s="275"/>
      <c r="H404" s="275"/>
      <c r="I404" s="270"/>
    </row>
    <row r="405" spans="1:9" s="269" customFormat="1">
      <c r="A405" s="271"/>
      <c r="B405" s="274"/>
      <c r="C405" s="274"/>
      <c r="D405" s="274"/>
      <c r="E405" s="275"/>
      <c r="F405" s="274"/>
      <c r="G405" s="275"/>
      <c r="H405" s="275"/>
      <c r="I405" s="270"/>
    </row>
    <row r="406" spans="1:9" s="269" customFormat="1">
      <c r="A406" s="271"/>
      <c r="B406" s="274"/>
      <c r="C406" s="274"/>
      <c r="D406" s="274"/>
      <c r="E406" s="275"/>
      <c r="F406" s="274"/>
      <c r="G406" s="275"/>
      <c r="H406" s="275"/>
      <c r="I406" s="270"/>
    </row>
    <row r="407" spans="1:9" s="269" customFormat="1">
      <c r="A407" s="271"/>
      <c r="B407" s="274"/>
      <c r="C407" s="274"/>
      <c r="D407" s="274"/>
      <c r="E407" s="275"/>
      <c r="F407" s="274"/>
      <c r="G407" s="275"/>
      <c r="H407" s="275"/>
      <c r="I407" s="270"/>
    </row>
    <row r="408" spans="1:9" s="269" customFormat="1">
      <c r="A408" s="271"/>
      <c r="B408" s="274"/>
      <c r="C408" s="274"/>
      <c r="D408" s="274"/>
      <c r="E408" s="275"/>
      <c r="F408" s="274"/>
      <c r="G408" s="275"/>
      <c r="H408" s="275"/>
      <c r="I408" s="270"/>
    </row>
    <row r="409" spans="1:9" s="269" customFormat="1">
      <c r="A409" s="271"/>
      <c r="B409" s="274"/>
      <c r="C409" s="274"/>
      <c r="D409" s="274"/>
      <c r="E409" s="275"/>
      <c r="F409" s="274"/>
      <c r="G409" s="275"/>
      <c r="H409" s="275"/>
      <c r="I409" s="270"/>
    </row>
    <row r="410" spans="1:9" s="269" customFormat="1">
      <c r="A410" s="271"/>
      <c r="B410" s="274"/>
      <c r="C410" s="274"/>
      <c r="D410" s="274"/>
      <c r="E410" s="275"/>
      <c r="F410" s="274"/>
      <c r="G410" s="275"/>
      <c r="H410" s="275"/>
      <c r="I410" s="270"/>
    </row>
    <row r="411" spans="1:9" s="269" customFormat="1">
      <c r="A411" s="271"/>
      <c r="B411" s="274"/>
      <c r="C411" s="274"/>
      <c r="D411" s="274"/>
      <c r="E411" s="275"/>
      <c r="F411" s="274"/>
      <c r="G411" s="270"/>
      <c r="H411" s="275"/>
      <c r="I411" s="270"/>
    </row>
    <row r="412" spans="1:9" s="269" customFormat="1">
      <c r="A412" s="271"/>
      <c r="B412" s="274"/>
      <c r="C412" s="274"/>
      <c r="D412" s="274"/>
      <c r="E412" s="275"/>
      <c r="F412" s="274"/>
      <c r="G412" s="270"/>
      <c r="H412" s="275"/>
      <c r="I412" s="270"/>
    </row>
    <row r="413" spans="1:9" s="269" customFormat="1">
      <c r="A413" s="271"/>
      <c r="B413" s="274"/>
      <c r="C413" s="274"/>
      <c r="D413" s="274"/>
      <c r="E413" s="275"/>
      <c r="F413" s="274"/>
      <c r="G413" s="270"/>
      <c r="H413" s="275"/>
      <c r="I413" s="270"/>
    </row>
    <row r="414" spans="1:9" s="269" customFormat="1">
      <c r="A414" s="271"/>
      <c r="B414" s="274"/>
      <c r="C414" s="274"/>
      <c r="D414" s="274"/>
      <c r="E414" s="275"/>
      <c r="F414" s="274"/>
      <c r="G414" s="270"/>
      <c r="H414" s="275"/>
      <c r="I414" s="270"/>
    </row>
    <row r="415" spans="1:9" s="269" customFormat="1">
      <c r="A415" s="271"/>
      <c r="B415" s="274"/>
      <c r="C415" s="274"/>
      <c r="D415" s="274"/>
      <c r="E415" s="275"/>
      <c r="F415" s="274"/>
      <c r="G415" s="270"/>
      <c r="H415" s="275"/>
      <c r="I415" s="270"/>
    </row>
    <row r="416" spans="1:9" s="269" customFormat="1">
      <c r="A416" s="271"/>
      <c r="B416" s="289"/>
      <c r="C416" s="274"/>
      <c r="D416" s="274"/>
      <c r="E416" s="275"/>
      <c r="F416" s="274"/>
      <c r="G416" s="270"/>
      <c r="H416" s="275"/>
      <c r="I416" s="270"/>
    </row>
    <row r="417" spans="1:9" s="269" customFormat="1">
      <c r="A417" s="271"/>
      <c r="B417" s="274"/>
      <c r="C417" s="274"/>
      <c r="D417" s="274"/>
      <c r="E417" s="275"/>
      <c r="F417" s="274"/>
      <c r="G417" s="270"/>
      <c r="H417" s="275"/>
      <c r="I417" s="270"/>
    </row>
    <row r="418" spans="1:9" s="269" customFormat="1">
      <c r="A418" s="271"/>
      <c r="B418" s="274"/>
      <c r="C418" s="274"/>
      <c r="D418" s="274"/>
      <c r="E418" s="275"/>
      <c r="F418" s="274"/>
      <c r="G418" s="270"/>
      <c r="H418" s="275"/>
      <c r="I418" s="270"/>
    </row>
    <row r="419" spans="1:9" s="269" customFormat="1">
      <c r="A419" s="271"/>
      <c r="B419" s="274"/>
      <c r="C419" s="274"/>
      <c r="D419" s="274"/>
      <c r="E419" s="275"/>
      <c r="F419" s="274"/>
      <c r="G419" s="270"/>
      <c r="H419" s="275"/>
      <c r="I419" s="270"/>
    </row>
    <row r="420" spans="1:9" s="269" customFormat="1">
      <c r="A420" s="271"/>
      <c r="B420" s="274"/>
      <c r="C420" s="274"/>
      <c r="D420" s="274"/>
      <c r="E420" s="275"/>
      <c r="F420" s="274"/>
      <c r="G420" s="270"/>
      <c r="H420" s="275"/>
      <c r="I420" s="270"/>
    </row>
    <row r="421" spans="1:9" s="269" customFormat="1">
      <c r="A421" s="271"/>
      <c r="B421" s="274"/>
      <c r="C421" s="274"/>
      <c r="D421" s="274"/>
      <c r="E421" s="275"/>
      <c r="F421" s="274"/>
      <c r="G421" s="270"/>
      <c r="H421" s="275"/>
      <c r="I421" s="270"/>
    </row>
    <row r="422" spans="1:9" s="269" customFormat="1">
      <c r="A422" s="271"/>
      <c r="B422" s="274"/>
      <c r="C422" s="274"/>
      <c r="D422" s="274"/>
      <c r="E422" s="275"/>
      <c r="F422" s="274"/>
      <c r="G422" s="270"/>
      <c r="H422" s="275"/>
      <c r="I422" s="270"/>
    </row>
    <row r="423" spans="1:9" s="269" customFormat="1">
      <c r="A423" s="271"/>
      <c r="B423" s="274"/>
      <c r="C423" s="274"/>
      <c r="D423" s="274"/>
      <c r="E423" s="275"/>
      <c r="F423" s="274"/>
      <c r="G423" s="270"/>
      <c r="H423" s="275"/>
      <c r="I423" s="270"/>
    </row>
    <row r="424" spans="1:9" s="269" customFormat="1">
      <c r="A424" s="271"/>
      <c r="B424" s="274"/>
      <c r="C424" s="274"/>
      <c r="D424" s="274"/>
      <c r="E424" s="275"/>
      <c r="F424" s="274"/>
      <c r="G424" s="270"/>
      <c r="H424" s="275"/>
      <c r="I424" s="270"/>
    </row>
    <row r="425" spans="1:9" s="269" customFormat="1">
      <c r="A425" s="271"/>
      <c r="B425" s="274"/>
      <c r="C425" s="274"/>
      <c r="D425" s="274"/>
      <c r="E425" s="275"/>
      <c r="F425" s="274"/>
      <c r="G425" s="270"/>
      <c r="H425" s="275"/>
      <c r="I425" s="270"/>
    </row>
    <row r="426" spans="1:9" s="269" customFormat="1">
      <c r="A426" s="271"/>
      <c r="B426" s="274"/>
      <c r="C426" s="274"/>
      <c r="D426" s="274"/>
      <c r="E426" s="275"/>
      <c r="F426" s="274"/>
      <c r="G426" s="270"/>
      <c r="H426" s="275"/>
      <c r="I426" s="270"/>
    </row>
    <row r="427" spans="1:9" s="269" customFormat="1">
      <c r="A427" s="271"/>
      <c r="B427" s="274"/>
      <c r="C427" s="274"/>
      <c r="D427" s="274"/>
      <c r="E427" s="275"/>
      <c r="F427" s="274"/>
      <c r="G427" s="270"/>
      <c r="H427" s="275"/>
      <c r="I427" s="270"/>
    </row>
    <row r="428" spans="1:9" s="269" customFormat="1">
      <c r="A428" s="271"/>
      <c r="B428" s="274"/>
      <c r="C428" s="274"/>
      <c r="D428" s="274"/>
      <c r="E428" s="275"/>
      <c r="F428" s="274"/>
      <c r="G428" s="270"/>
      <c r="H428" s="275"/>
      <c r="I428" s="270"/>
    </row>
    <row r="429" spans="1:9" s="269" customFormat="1">
      <c r="A429" s="271"/>
      <c r="B429" s="274"/>
      <c r="C429" s="274"/>
      <c r="D429" s="274"/>
      <c r="E429" s="275"/>
      <c r="F429" s="274"/>
      <c r="G429" s="270"/>
      <c r="H429" s="275"/>
      <c r="I429" s="270"/>
    </row>
    <row r="430" spans="1:9" s="269" customFormat="1">
      <c r="A430" s="271"/>
      <c r="B430" s="274"/>
      <c r="C430" s="274"/>
      <c r="D430" s="274"/>
      <c r="E430" s="275"/>
      <c r="F430" s="274"/>
      <c r="G430" s="270"/>
      <c r="H430" s="275"/>
      <c r="I430" s="270"/>
    </row>
    <row r="431" spans="1:9" s="269" customFormat="1">
      <c r="A431" s="271"/>
      <c r="B431" s="274"/>
      <c r="C431" s="274"/>
      <c r="D431" s="274"/>
      <c r="E431" s="275"/>
      <c r="F431" s="274"/>
      <c r="G431" s="270"/>
      <c r="H431" s="275"/>
      <c r="I431" s="270"/>
    </row>
    <row r="432" spans="1:9" s="269" customFormat="1">
      <c r="A432" s="271"/>
      <c r="B432" s="274"/>
      <c r="C432" s="274"/>
      <c r="D432" s="274"/>
      <c r="E432" s="275"/>
      <c r="F432" s="274"/>
      <c r="G432" s="270"/>
      <c r="H432" s="275"/>
      <c r="I432" s="270"/>
    </row>
    <row r="433" spans="1:9" s="269" customFormat="1">
      <c r="A433" s="271"/>
      <c r="B433" s="274"/>
      <c r="C433" s="274"/>
      <c r="D433" s="274"/>
      <c r="E433" s="275"/>
      <c r="F433" s="274"/>
      <c r="G433" s="270"/>
      <c r="H433" s="275"/>
      <c r="I433" s="270"/>
    </row>
    <row r="434" spans="1:9" s="269" customFormat="1">
      <c r="A434" s="271"/>
      <c r="B434" s="274"/>
      <c r="C434" s="274"/>
      <c r="D434" s="274"/>
      <c r="E434" s="275"/>
      <c r="F434" s="274"/>
      <c r="G434" s="270"/>
      <c r="H434" s="275"/>
      <c r="I434" s="270"/>
    </row>
    <row r="435" spans="1:9" s="269" customFormat="1">
      <c r="A435" s="271"/>
      <c r="B435" s="274"/>
      <c r="C435" s="274"/>
      <c r="D435" s="274"/>
      <c r="E435" s="275"/>
      <c r="F435" s="274"/>
      <c r="G435" s="270"/>
      <c r="H435" s="275"/>
      <c r="I435" s="270"/>
    </row>
    <row r="436" spans="1:9" s="269" customFormat="1">
      <c r="A436" s="271"/>
      <c r="B436" s="274"/>
      <c r="C436" s="274"/>
      <c r="D436" s="274"/>
      <c r="E436" s="275"/>
      <c r="F436" s="274"/>
      <c r="G436" s="270"/>
      <c r="H436" s="275"/>
      <c r="I436" s="270"/>
    </row>
    <row r="437" spans="1:9" s="269" customFormat="1">
      <c r="A437" s="271"/>
      <c r="B437" s="274"/>
      <c r="C437" s="274"/>
      <c r="D437" s="274"/>
      <c r="E437" s="275"/>
      <c r="F437" s="274"/>
      <c r="G437" s="270"/>
      <c r="H437" s="275"/>
      <c r="I437" s="270"/>
    </row>
    <row r="438" spans="1:9" s="269" customFormat="1">
      <c r="A438" s="271"/>
      <c r="B438" s="274"/>
      <c r="C438" s="274"/>
      <c r="D438" s="274"/>
      <c r="E438" s="275"/>
      <c r="F438" s="274"/>
      <c r="G438" s="270"/>
      <c r="H438" s="275"/>
      <c r="I438" s="270"/>
    </row>
    <row r="439" spans="1:9" s="269" customFormat="1">
      <c r="A439" s="271"/>
      <c r="B439" s="274"/>
      <c r="C439" s="274"/>
      <c r="D439" s="274"/>
      <c r="E439" s="275"/>
      <c r="F439" s="274"/>
      <c r="G439" s="270"/>
      <c r="H439" s="275"/>
      <c r="I439" s="270"/>
    </row>
    <row r="440" spans="1:9" s="269" customFormat="1">
      <c r="A440" s="271"/>
      <c r="B440" s="274"/>
      <c r="C440" s="274"/>
      <c r="D440" s="274"/>
      <c r="E440" s="275"/>
      <c r="F440" s="274"/>
      <c r="G440" s="270"/>
      <c r="H440" s="275"/>
      <c r="I440" s="270"/>
    </row>
    <row r="441" spans="1:9" s="269" customFormat="1" ht="15.75">
      <c r="A441" s="199"/>
      <c r="B441" s="224"/>
      <c r="C441" s="224"/>
      <c r="D441" s="220"/>
      <c r="E441" s="199"/>
      <c r="F441" s="224"/>
      <c r="G441" s="199"/>
      <c r="H441" s="199"/>
      <c r="I441" s="270"/>
    </row>
    <row r="442" spans="1:9" s="269" customFormat="1">
      <c r="A442" s="270"/>
      <c r="B442" s="281"/>
      <c r="C442" s="281"/>
      <c r="D442" s="281"/>
      <c r="F442" s="281"/>
      <c r="I442" s="270"/>
    </row>
    <row r="443" spans="1:9" s="269" customFormat="1">
      <c r="A443" s="270"/>
      <c r="B443" s="281"/>
      <c r="C443" s="281"/>
      <c r="D443" s="281"/>
      <c r="E443" s="290"/>
      <c r="F443" s="285"/>
      <c r="I443" s="270"/>
    </row>
    <row r="444" spans="1:9" s="269" customFormat="1">
      <c r="A444" s="270"/>
      <c r="B444" s="281"/>
      <c r="C444" s="281"/>
      <c r="D444" s="281"/>
      <c r="E444" s="284"/>
      <c r="F444" s="285"/>
      <c r="I444" s="270"/>
    </row>
    <row r="445" spans="1:9" s="269" customFormat="1">
      <c r="A445" s="270"/>
      <c r="B445" s="281"/>
      <c r="C445" s="281"/>
      <c r="D445" s="281"/>
      <c r="E445" s="284"/>
      <c r="F445" s="285"/>
      <c r="I445" s="270"/>
    </row>
    <row r="446" spans="1:9" s="269" customFormat="1">
      <c r="A446" s="270"/>
      <c r="B446" s="281"/>
      <c r="C446" s="281"/>
      <c r="D446" s="281"/>
      <c r="F446" s="285"/>
      <c r="I446" s="270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1:G341"/>
    <mergeCell ref="A347:H347"/>
    <mergeCell ref="A348:H348"/>
    <mergeCell ref="A352:H352"/>
    <mergeCell ref="A215:B215"/>
  </mergeCells>
  <printOptions horizontalCentered="1"/>
  <pageMargins left="0.7" right="0.7" top="0.86" bottom="0.46" header="0.2" footer="0.3"/>
  <pageSetup paperSize="5" scale="65" orientation="portrait" verticalDpi="0" r:id="rId1"/>
  <rowBreaks count="2" manualBreakCount="2">
    <brk id="73" max="16383" man="1"/>
    <brk id="1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446"/>
  <sheetViews>
    <sheetView topLeftCell="A196" workbookViewId="0">
      <selection activeCell="A208" sqref="A208"/>
    </sheetView>
  </sheetViews>
  <sheetFormatPr defaultColWidth="10.5703125" defaultRowHeight="15.75"/>
  <cols>
    <col min="1" max="1" width="11.140625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4" t="s">
        <v>172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23.25" customHeight="1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 customHeight="1">
      <c r="B3" s="362" t="s">
        <v>1</v>
      </c>
      <c r="C3" s="362"/>
      <c r="D3" s="367" t="s">
        <v>173</v>
      </c>
      <c r="E3" s="368"/>
      <c r="F3" s="368"/>
      <c r="G3" s="369"/>
      <c r="H3" s="68"/>
    </row>
    <row r="4" spans="1:9" s="4" customFormat="1" ht="35.25" customHeight="1">
      <c r="B4" s="365" t="s">
        <v>163</v>
      </c>
      <c r="C4" s="366"/>
      <c r="D4" s="370">
        <v>38869</v>
      </c>
      <c r="E4" s="371"/>
      <c r="F4" s="371"/>
      <c r="G4" s="372"/>
      <c r="H4" s="68"/>
    </row>
    <row r="5" spans="1:9" s="4" customFormat="1" ht="18">
      <c r="B5" s="362" t="s">
        <v>164</v>
      </c>
      <c r="C5" s="362"/>
      <c r="D5" s="373">
        <v>542</v>
      </c>
      <c r="E5" s="374"/>
      <c r="F5" s="374"/>
      <c r="G5" s="375"/>
      <c r="H5" s="68"/>
    </row>
    <row r="6" spans="1:9" s="4" customFormat="1" ht="18">
      <c r="B6" s="362" t="s">
        <v>2</v>
      </c>
      <c r="C6" s="362"/>
      <c r="D6" s="373" t="s">
        <v>3</v>
      </c>
      <c r="E6" s="374"/>
      <c r="F6" s="374"/>
      <c r="G6" s="375"/>
      <c r="H6" s="68"/>
    </row>
    <row r="7" spans="1:9" s="4" customFormat="1" ht="32.25" customHeight="1">
      <c r="B7" s="362" t="s">
        <v>0</v>
      </c>
      <c r="C7" s="362"/>
      <c r="D7" s="359" t="s">
        <v>9</v>
      </c>
      <c r="E7" s="360"/>
      <c r="F7" s="360"/>
      <c r="G7" s="361"/>
      <c r="H7" s="68"/>
    </row>
    <row r="8" spans="1:9" s="4" customFormat="1" ht="33" customHeight="1">
      <c r="B8" s="363" t="s">
        <v>4</v>
      </c>
      <c r="C8" s="363"/>
      <c r="D8" s="381" t="s">
        <v>165</v>
      </c>
      <c r="E8" s="382"/>
      <c r="F8" s="382"/>
      <c r="G8" s="383"/>
      <c r="H8" s="68"/>
    </row>
    <row r="9" spans="1:9" s="4" customFormat="1" ht="33" customHeight="1">
      <c r="B9" s="363" t="s">
        <v>10</v>
      </c>
      <c r="C9" s="363"/>
      <c r="D9" s="384">
        <v>0.05</v>
      </c>
      <c r="E9" s="385"/>
      <c r="F9" s="385"/>
      <c r="G9" s="386"/>
      <c r="H9" s="68"/>
    </row>
    <row r="10" spans="1:9" s="4" customFormat="1" ht="18">
      <c r="B10" s="362" t="s">
        <v>8</v>
      </c>
      <c r="C10" s="362"/>
      <c r="D10" s="373">
        <v>500</v>
      </c>
      <c r="E10" s="374"/>
      <c r="F10" s="374"/>
      <c r="G10" s="375"/>
      <c r="H10" s="68"/>
    </row>
    <row r="11" spans="1:9" s="4" customFormat="1" ht="22.5" customHeight="1">
      <c r="B11" s="362" t="s">
        <v>6</v>
      </c>
      <c r="C11" s="362"/>
      <c r="D11" s="367" t="s">
        <v>7</v>
      </c>
      <c r="E11" s="368"/>
      <c r="F11" s="368"/>
      <c r="G11" s="369"/>
      <c r="H11" s="68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7.25">
      <c r="A14" s="77">
        <v>38869</v>
      </c>
      <c r="B14" s="70">
        <v>500</v>
      </c>
      <c r="C14" s="71">
        <v>500</v>
      </c>
      <c r="D14" s="72">
        <f t="shared" ref="D14:D45" si="0">B14-C14</f>
        <v>0</v>
      </c>
      <c r="E14" s="73">
        <f>G189</f>
        <v>5030</v>
      </c>
      <c r="F14" s="74">
        <f>D14*E14*H14</f>
        <v>0</v>
      </c>
      <c r="G14" s="71">
        <v>26</v>
      </c>
      <c r="H14" s="75">
        <f t="shared" ref="H14:H59" si="1">0.24/365</f>
        <v>6.5753424657534248E-4</v>
      </c>
      <c r="I14" s="76" t="s">
        <v>183</v>
      </c>
    </row>
    <row r="15" spans="1:9" s="1" customFormat="1" ht="17.2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68" si="2">E14-G14</f>
        <v>5004</v>
      </c>
      <c r="F15" s="74">
        <f t="shared" ref="F15:F67" si="3">(D15*E15*H15)</f>
        <v>1645.1506849315069</v>
      </c>
      <c r="G15" s="71">
        <v>31</v>
      </c>
      <c r="H15" s="75">
        <f t="shared" si="1"/>
        <v>6.5753424657534248E-4</v>
      </c>
      <c r="I15" s="76"/>
    </row>
    <row r="16" spans="1:9" s="1" customFormat="1" ht="17.25">
      <c r="A16" s="77">
        <v>38930</v>
      </c>
      <c r="B16" s="70">
        <v>500</v>
      </c>
      <c r="C16" s="71">
        <v>1000</v>
      </c>
      <c r="D16" s="72">
        <f t="shared" si="0"/>
        <v>-500</v>
      </c>
      <c r="E16" s="73">
        <f t="shared" si="2"/>
        <v>4973</v>
      </c>
      <c r="F16" s="74">
        <f t="shared" si="3"/>
        <v>-1634.9589041095892</v>
      </c>
      <c r="G16" s="78">
        <v>0</v>
      </c>
      <c r="H16" s="75">
        <f t="shared" si="1"/>
        <v>6.5753424657534248E-4</v>
      </c>
      <c r="I16" s="76" t="s">
        <v>174</v>
      </c>
    </row>
    <row r="17" spans="1:9" s="1" customFormat="1" ht="17.2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4973</v>
      </c>
      <c r="F17" s="74">
        <f t="shared" si="3"/>
        <v>1634.9589041095892</v>
      </c>
      <c r="G17" s="71">
        <v>30</v>
      </c>
      <c r="H17" s="75">
        <f t="shared" si="1"/>
        <v>6.5753424657534248E-4</v>
      </c>
      <c r="I17" s="76"/>
    </row>
    <row r="18" spans="1:9" s="1" customFormat="1" ht="17.2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4943</v>
      </c>
      <c r="F18" s="74">
        <f t="shared" si="3"/>
        <v>1625.0958904109589</v>
      </c>
      <c r="G18" s="71">
        <v>31</v>
      </c>
      <c r="H18" s="75">
        <f t="shared" si="1"/>
        <v>6.5753424657534248E-4</v>
      </c>
      <c r="I18" s="79"/>
    </row>
    <row r="19" spans="1:9" s="1" customFormat="1" ht="17.2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4912</v>
      </c>
      <c r="F19" s="74">
        <f t="shared" si="3"/>
        <v>1614.9041095890411</v>
      </c>
      <c r="G19" s="71">
        <v>30</v>
      </c>
      <c r="H19" s="75">
        <f t="shared" si="1"/>
        <v>6.5753424657534248E-4</v>
      </c>
      <c r="I19" s="79"/>
    </row>
    <row r="20" spans="1:9" s="1" customFormat="1" ht="17.2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4882</v>
      </c>
      <c r="F20" s="74">
        <f t="shared" si="3"/>
        <v>1605.041095890411</v>
      </c>
      <c r="G20" s="71">
        <v>31</v>
      </c>
      <c r="H20" s="75">
        <f t="shared" si="1"/>
        <v>6.5753424657534248E-4</v>
      </c>
      <c r="I20" s="79"/>
    </row>
    <row r="21" spans="1:9" s="1" customFormat="1" ht="17.2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4851</v>
      </c>
      <c r="F21" s="74">
        <f t="shared" si="3"/>
        <v>1594.8493150684933</v>
      </c>
      <c r="G21" s="71">
        <v>31</v>
      </c>
      <c r="H21" s="75">
        <f t="shared" si="1"/>
        <v>6.5753424657534248E-4</v>
      </c>
      <c r="I21" s="79"/>
    </row>
    <row r="22" spans="1:9" s="1" customFormat="1" ht="17.2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4820</v>
      </c>
      <c r="F22" s="74">
        <f t="shared" si="3"/>
        <v>1584.6575342465753</v>
      </c>
      <c r="G22" s="71">
        <v>28</v>
      </c>
      <c r="H22" s="75">
        <f t="shared" si="1"/>
        <v>6.5753424657534248E-4</v>
      </c>
      <c r="I22" s="79"/>
    </row>
    <row r="23" spans="1:9" s="1" customFormat="1" ht="17.2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4792</v>
      </c>
      <c r="F23" s="74">
        <f t="shared" si="3"/>
        <v>1575.4520547945206</v>
      </c>
      <c r="G23" s="71">
        <v>31</v>
      </c>
      <c r="H23" s="75">
        <f t="shared" si="1"/>
        <v>6.5753424657534248E-4</v>
      </c>
      <c r="I23" s="79"/>
    </row>
    <row r="24" spans="1:9" s="1" customFormat="1" ht="17.2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4761</v>
      </c>
      <c r="F24" s="74">
        <f t="shared" si="3"/>
        <v>1565.2602739726028</v>
      </c>
      <c r="G24" s="71">
        <v>30</v>
      </c>
      <c r="H24" s="75">
        <f t="shared" si="1"/>
        <v>6.5753424657534248E-4</v>
      </c>
      <c r="I24" s="79"/>
    </row>
    <row r="25" spans="1:9" s="1" customFormat="1" ht="17.2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4731</v>
      </c>
      <c r="F25" s="74">
        <f t="shared" si="3"/>
        <v>1555.3972602739727</v>
      </c>
      <c r="G25" s="71">
        <v>31</v>
      </c>
      <c r="H25" s="75">
        <f t="shared" si="1"/>
        <v>6.5753424657534248E-4</v>
      </c>
      <c r="I25" s="79"/>
    </row>
    <row r="26" spans="1:9" s="1" customFormat="1" ht="17.2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4700</v>
      </c>
      <c r="F26" s="74">
        <f t="shared" si="3"/>
        <v>1622.4657534246576</v>
      </c>
      <c r="G26" s="71">
        <v>30</v>
      </c>
      <c r="H26" s="75">
        <f t="shared" si="1"/>
        <v>6.5753424657534248E-4</v>
      </c>
      <c r="I26" s="79"/>
    </row>
    <row r="27" spans="1:9" s="1" customFormat="1" ht="17.2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4670</v>
      </c>
      <c r="F27" s="74">
        <f t="shared" si="3"/>
        <v>1612.1095890410959</v>
      </c>
      <c r="G27" s="71">
        <v>31</v>
      </c>
      <c r="H27" s="75">
        <f t="shared" si="1"/>
        <v>6.5753424657534248E-4</v>
      </c>
      <c r="I27" s="79"/>
    </row>
    <row r="28" spans="1:9" s="1" customFormat="1" ht="17.2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4639</v>
      </c>
      <c r="F28" s="74">
        <f t="shared" si="3"/>
        <v>1601.4082191780822</v>
      </c>
      <c r="G28" s="71">
        <v>31</v>
      </c>
      <c r="H28" s="75">
        <f t="shared" si="1"/>
        <v>6.5753424657534248E-4</v>
      </c>
      <c r="I28" s="79"/>
    </row>
    <row r="29" spans="1:9" s="1" customFormat="1" ht="17.2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4608</v>
      </c>
      <c r="F29" s="74">
        <f t="shared" si="3"/>
        <v>1590.7068493150684</v>
      </c>
      <c r="G29" s="71">
        <v>30</v>
      </c>
      <c r="H29" s="75">
        <f t="shared" si="1"/>
        <v>6.5753424657534248E-4</v>
      </c>
      <c r="I29" s="79"/>
    </row>
    <row r="30" spans="1:9" s="1" customFormat="1" ht="17.2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4578</v>
      </c>
      <c r="F30" s="74">
        <f t="shared" si="3"/>
        <v>1580.350684931507</v>
      </c>
      <c r="G30" s="71">
        <v>31</v>
      </c>
      <c r="H30" s="75">
        <f t="shared" si="1"/>
        <v>6.5753424657534248E-4</v>
      </c>
      <c r="I30" s="79"/>
    </row>
    <row r="31" spans="1:9" s="1" customFormat="1" ht="17.2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4547</v>
      </c>
      <c r="F31" s="74">
        <f t="shared" si="3"/>
        <v>1569.6493150684933</v>
      </c>
      <c r="G31" s="71">
        <v>30</v>
      </c>
      <c r="H31" s="75">
        <f t="shared" si="1"/>
        <v>6.5753424657534248E-4</v>
      </c>
      <c r="I31" s="79"/>
    </row>
    <row r="32" spans="1:9" s="1" customFormat="1" ht="17.2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4517</v>
      </c>
      <c r="F32" s="74">
        <f t="shared" si="3"/>
        <v>1559.2931506849316</v>
      </c>
      <c r="G32" s="71">
        <v>31</v>
      </c>
      <c r="H32" s="75">
        <f t="shared" si="1"/>
        <v>6.5753424657534248E-4</v>
      </c>
      <c r="I32" s="79"/>
    </row>
    <row r="33" spans="1:10" s="1" customFormat="1" ht="17.2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4486</v>
      </c>
      <c r="F33" s="74">
        <f t="shared" si="3"/>
        <v>1548.5917808219178</v>
      </c>
      <c r="G33" s="71">
        <v>31</v>
      </c>
      <c r="H33" s="75">
        <f t="shared" si="1"/>
        <v>6.5753424657534248E-4</v>
      </c>
      <c r="I33" s="79"/>
    </row>
    <row r="34" spans="1:10" s="1" customFormat="1" ht="17.2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4455</v>
      </c>
      <c r="F34" s="74">
        <f t="shared" si="3"/>
        <v>1537.8904109589041</v>
      </c>
      <c r="G34" s="71">
        <v>29</v>
      </c>
      <c r="H34" s="75">
        <f t="shared" si="1"/>
        <v>6.5753424657534248E-4</v>
      </c>
      <c r="I34" s="79"/>
    </row>
    <row r="35" spans="1:10" s="1" customFormat="1" ht="17.2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4426</v>
      </c>
      <c r="F35" s="74">
        <f t="shared" si="3"/>
        <v>1527.8794520547945</v>
      </c>
      <c r="G35" s="71">
        <v>31</v>
      </c>
      <c r="H35" s="75">
        <f t="shared" si="1"/>
        <v>6.5753424657534248E-4</v>
      </c>
      <c r="I35" s="79"/>
    </row>
    <row r="36" spans="1:10" s="1" customFormat="1" ht="17.2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4395</v>
      </c>
      <c r="F36" s="74">
        <f t="shared" si="3"/>
        <v>1517.178082191781</v>
      </c>
      <c r="G36" s="71">
        <v>30</v>
      </c>
      <c r="H36" s="75">
        <f t="shared" si="1"/>
        <v>6.5753424657534248E-4</v>
      </c>
      <c r="I36" s="79"/>
    </row>
    <row r="37" spans="1:10" s="1" customFormat="1" ht="17.2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4365</v>
      </c>
      <c r="F37" s="74">
        <f t="shared" si="3"/>
        <v>1506.8219178082193</v>
      </c>
      <c r="G37" s="71">
        <v>31</v>
      </c>
      <c r="H37" s="75">
        <f t="shared" si="1"/>
        <v>6.5753424657534248E-4</v>
      </c>
      <c r="I37" s="79"/>
    </row>
    <row r="38" spans="1:10" s="1" customFormat="1" ht="17.2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4334</v>
      </c>
      <c r="F38" s="74">
        <f t="shared" si="3"/>
        <v>1570.9265753424659</v>
      </c>
      <c r="G38" s="71">
        <v>30</v>
      </c>
      <c r="H38" s="75">
        <f t="shared" si="1"/>
        <v>6.5753424657534248E-4</v>
      </c>
      <c r="I38" s="79"/>
    </row>
    <row r="39" spans="1:10" s="1" customFormat="1" ht="17.2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4304</v>
      </c>
      <c r="F39" s="74">
        <f t="shared" si="3"/>
        <v>1560.0526027397261</v>
      </c>
      <c r="G39" s="71">
        <v>31</v>
      </c>
      <c r="H39" s="75">
        <f t="shared" si="1"/>
        <v>6.5753424657534248E-4</v>
      </c>
      <c r="I39" s="79"/>
    </row>
    <row r="40" spans="1:10" s="1" customFormat="1" ht="17.2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4273</v>
      </c>
      <c r="F40" s="74">
        <f t="shared" si="3"/>
        <v>1548.8161643835617</v>
      </c>
      <c r="G40" s="71">
        <v>31</v>
      </c>
      <c r="H40" s="75">
        <f t="shared" si="1"/>
        <v>6.5753424657534248E-4</v>
      </c>
      <c r="I40" s="79"/>
    </row>
    <row r="41" spans="1:10" s="1" customFormat="1" ht="17.2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4242</v>
      </c>
      <c r="F41" s="74">
        <f t="shared" si="3"/>
        <v>1537.5797260273973</v>
      </c>
      <c r="G41" s="71">
        <v>30</v>
      </c>
      <c r="H41" s="75">
        <f t="shared" si="1"/>
        <v>6.5753424657534248E-4</v>
      </c>
      <c r="I41" s="79"/>
    </row>
    <row r="42" spans="1:10" s="1" customFormat="1" ht="17.2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4212</v>
      </c>
      <c r="F42" s="74">
        <f t="shared" si="3"/>
        <v>1526.7057534246576</v>
      </c>
      <c r="G42" s="71">
        <v>31</v>
      </c>
      <c r="H42" s="75">
        <f t="shared" si="1"/>
        <v>6.5753424657534248E-4</v>
      </c>
      <c r="I42" s="79"/>
    </row>
    <row r="43" spans="1:10" s="1" customFormat="1" ht="17.2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4181</v>
      </c>
      <c r="F43" s="74">
        <f t="shared" si="3"/>
        <v>1515.4693150684932</v>
      </c>
      <c r="G43" s="71">
        <v>30</v>
      </c>
      <c r="H43" s="75">
        <f t="shared" si="1"/>
        <v>6.5753424657534248E-4</v>
      </c>
      <c r="I43" s="79"/>
    </row>
    <row r="44" spans="1:10" s="1" customFormat="1" ht="17.2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4151</v>
      </c>
      <c r="F44" s="74">
        <f t="shared" si="3"/>
        <v>1504.5953424657534</v>
      </c>
      <c r="G44" s="71">
        <v>31</v>
      </c>
      <c r="H44" s="75">
        <f t="shared" si="1"/>
        <v>6.5753424657534248E-4</v>
      </c>
      <c r="I44" s="79"/>
    </row>
    <row r="45" spans="1:10" s="1" customFormat="1" ht="17.2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4120</v>
      </c>
      <c r="F45" s="74">
        <f t="shared" si="3"/>
        <v>1493.358904109589</v>
      </c>
      <c r="G45" s="71">
        <v>31</v>
      </c>
      <c r="H45" s="75">
        <f t="shared" si="1"/>
        <v>6.5753424657534248E-4</v>
      </c>
      <c r="I45" s="79"/>
    </row>
    <row r="46" spans="1:10" s="1" customFormat="1" ht="17.25">
      <c r="A46" s="114">
        <v>39845</v>
      </c>
      <c r="B46" s="70">
        <v>551.25</v>
      </c>
      <c r="C46" s="71">
        <v>0</v>
      </c>
      <c r="D46" s="72">
        <f t="shared" ref="D46:D108" si="4">B46-C46</f>
        <v>551.25</v>
      </c>
      <c r="E46" s="73">
        <f t="shared" si="2"/>
        <v>4089</v>
      </c>
      <c r="F46" s="74">
        <f t="shared" si="3"/>
        <v>1482.1224657534246</v>
      </c>
      <c r="G46" s="73">
        <v>28</v>
      </c>
      <c r="H46" s="75">
        <f t="shared" si="1"/>
        <v>6.5753424657534248E-4</v>
      </c>
      <c r="I46" s="79"/>
    </row>
    <row r="47" spans="1:10" s="1" customFormat="1" ht="17.25">
      <c r="A47" s="114">
        <v>39873</v>
      </c>
      <c r="B47" s="70">
        <v>551.25</v>
      </c>
      <c r="C47" s="71">
        <v>0</v>
      </c>
      <c r="D47" s="72">
        <f t="shared" si="4"/>
        <v>551.25</v>
      </c>
      <c r="E47" s="73">
        <f t="shared" si="2"/>
        <v>4061</v>
      </c>
      <c r="F47" s="74">
        <f t="shared" si="3"/>
        <v>1471.9734246575342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7.25">
      <c r="A48" s="114">
        <v>39904</v>
      </c>
      <c r="B48" s="70">
        <v>551.25</v>
      </c>
      <c r="C48" s="71">
        <v>0</v>
      </c>
      <c r="D48" s="72">
        <f t="shared" si="4"/>
        <v>551.25</v>
      </c>
      <c r="E48" s="73">
        <f t="shared" si="2"/>
        <v>4030</v>
      </c>
      <c r="F48" s="74">
        <f t="shared" si="3"/>
        <v>1460.7369863013698</v>
      </c>
      <c r="G48" s="80">
        <v>30</v>
      </c>
      <c r="H48" s="75">
        <f t="shared" si="1"/>
        <v>6.5753424657534248E-4</v>
      </c>
      <c r="I48" s="81"/>
    </row>
    <row r="49" spans="1:12" s="1" customFormat="1" ht="17.25">
      <c r="A49" s="114">
        <v>39934</v>
      </c>
      <c r="B49" s="70">
        <v>551.25</v>
      </c>
      <c r="C49" s="71">
        <v>0</v>
      </c>
      <c r="D49" s="72">
        <f t="shared" si="4"/>
        <v>551.25</v>
      </c>
      <c r="E49" s="73">
        <f t="shared" si="2"/>
        <v>4000</v>
      </c>
      <c r="F49" s="74">
        <f t="shared" si="3"/>
        <v>1449.8630136986301</v>
      </c>
      <c r="G49" s="80">
        <v>31</v>
      </c>
      <c r="H49" s="75">
        <f t="shared" si="1"/>
        <v>6.5753424657534248E-4</v>
      </c>
      <c r="I49" s="81"/>
    </row>
    <row r="50" spans="1:12" s="1" customFormat="1" ht="17.25">
      <c r="A50" s="114">
        <v>39965</v>
      </c>
      <c r="B50" s="70">
        <v>579</v>
      </c>
      <c r="C50" s="71">
        <v>0</v>
      </c>
      <c r="D50" s="72">
        <f t="shared" si="4"/>
        <v>579</v>
      </c>
      <c r="E50" s="73">
        <f t="shared" si="2"/>
        <v>3969</v>
      </c>
      <c r="F50" s="74">
        <f t="shared" si="3"/>
        <v>1511.0472328767123</v>
      </c>
      <c r="G50" s="80">
        <v>30</v>
      </c>
      <c r="H50" s="75">
        <f t="shared" si="1"/>
        <v>6.5753424657534248E-4</v>
      </c>
      <c r="I50" s="81"/>
    </row>
    <row r="51" spans="1:12" s="1" customFormat="1" ht="17.25">
      <c r="A51" s="114">
        <v>39995</v>
      </c>
      <c r="B51" s="70">
        <v>579</v>
      </c>
      <c r="C51" s="71">
        <v>0</v>
      </c>
      <c r="D51" s="72">
        <f t="shared" si="4"/>
        <v>579</v>
      </c>
      <c r="E51" s="73">
        <f t="shared" si="2"/>
        <v>3939</v>
      </c>
      <c r="F51" s="74">
        <f t="shared" si="3"/>
        <v>1499.6258630136986</v>
      </c>
      <c r="G51" s="80">
        <v>31</v>
      </c>
      <c r="H51" s="75">
        <f t="shared" si="1"/>
        <v>6.5753424657534248E-4</v>
      </c>
      <c r="I51" s="81"/>
    </row>
    <row r="52" spans="1:12" s="1" customFormat="1" ht="17.25">
      <c r="A52" s="114">
        <v>40026</v>
      </c>
      <c r="B52" s="70">
        <v>579</v>
      </c>
      <c r="C52" s="71">
        <v>0</v>
      </c>
      <c r="D52" s="72">
        <f t="shared" si="4"/>
        <v>579</v>
      </c>
      <c r="E52" s="73">
        <f t="shared" si="2"/>
        <v>3908</v>
      </c>
      <c r="F52" s="74">
        <f t="shared" si="3"/>
        <v>1487.8237808219178</v>
      </c>
      <c r="G52" s="80">
        <v>31</v>
      </c>
      <c r="H52" s="75">
        <f t="shared" si="1"/>
        <v>6.5753424657534248E-4</v>
      </c>
      <c r="I52" s="81"/>
    </row>
    <row r="53" spans="1:12" s="1" customFormat="1" ht="17.25">
      <c r="A53" s="114">
        <v>40057</v>
      </c>
      <c r="B53" s="70">
        <v>579</v>
      </c>
      <c r="C53" s="71">
        <v>0</v>
      </c>
      <c r="D53" s="72">
        <f t="shared" si="4"/>
        <v>579</v>
      </c>
      <c r="E53" s="73">
        <f t="shared" si="2"/>
        <v>3877</v>
      </c>
      <c r="F53" s="74">
        <f t="shared" si="3"/>
        <v>1476.0216986301371</v>
      </c>
      <c r="G53" s="80">
        <v>30</v>
      </c>
      <c r="H53" s="75">
        <f t="shared" si="1"/>
        <v>6.5753424657534248E-4</v>
      </c>
      <c r="I53" s="81"/>
    </row>
    <row r="54" spans="1:12" s="1" customFormat="1" ht="17.25">
      <c r="A54" s="114">
        <v>40087</v>
      </c>
      <c r="B54" s="70">
        <v>579</v>
      </c>
      <c r="C54" s="71">
        <v>0</v>
      </c>
      <c r="D54" s="72">
        <f t="shared" si="4"/>
        <v>579</v>
      </c>
      <c r="E54" s="73">
        <f t="shared" si="2"/>
        <v>3847</v>
      </c>
      <c r="F54" s="74">
        <f t="shared" si="3"/>
        <v>1464.6003287671233</v>
      </c>
      <c r="G54" s="80">
        <v>31</v>
      </c>
      <c r="H54" s="75">
        <f t="shared" si="1"/>
        <v>6.5753424657534248E-4</v>
      </c>
      <c r="I54" s="81"/>
    </row>
    <row r="55" spans="1:12" s="1" customFormat="1" ht="17.25">
      <c r="A55" s="114">
        <v>40118</v>
      </c>
      <c r="B55" s="70">
        <v>579</v>
      </c>
      <c r="C55" s="71">
        <v>0</v>
      </c>
      <c r="D55" s="72">
        <f t="shared" si="4"/>
        <v>579</v>
      </c>
      <c r="E55" s="73">
        <f t="shared" si="2"/>
        <v>3816</v>
      </c>
      <c r="F55" s="74">
        <f t="shared" si="3"/>
        <v>1452.7982465753425</v>
      </c>
      <c r="G55" s="80">
        <v>30</v>
      </c>
      <c r="H55" s="75">
        <f t="shared" si="1"/>
        <v>6.5753424657534248E-4</v>
      </c>
      <c r="I55" s="81"/>
    </row>
    <row r="56" spans="1:12" s="1" customFormat="1" ht="17.25">
      <c r="A56" s="114">
        <v>40148</v>
      </c>
      <c r="B56" s="70">
        <v>579</v>
      </c>
      <c r="C56" s="71">
        <v>0</v>
      </c>
      <c r="D56" s="72">
        <f t="shared" si="4"/>
        <v>579</v>
      </c>
      <c r="E56" s="73">
        <f t="shared" si="2"/>
        <v>3786</v>
      </c>
      <c r="F56" s="74">
        <f t="shared" si="3"/>
        <v>1441.3768767123288</v>
      </c>
      <c r="G56" s="80">
        <v>31</v>
      </c>
      <c r="H56" s="75">
        <f t="shared" si="1"/>
        <v>6.5753424657534248E-4</v>
      </c>
      <c r="I56" s="81"/>
    </row>
    <row r="57" spans="1:12" s="1" customFormat="1" ht="17.25">
      <c r="A57" s="114">
        <v>40179</v>
      </c>
      <c r="B57" s="70">
        <v>579</v>
      </c>
      <c r="C57" s="71">
        <v>0</v>
      </c>
      <c r="D57" s="72">
        <f t="shared" si="4"/>
        <v>579</v>
      </c>
      <c r="E57" s="73">
        <f t="shared" si="2"/>
        <v>3755</v>
      </c>
      <c r="F57" s="74">
        <f t="shared" si="3"/>
        <v>1429.574794520548</v>
      </c>
      <c r="G57" s="80">
        <v>31</v>
      </c>
      <c r="H57" s="75">
        <f t="shared" si="1"/>
        <v>6.5753424657534248E-4</v>
      </c>
      <c r="I57" s="81"/>
    </row>
    <row r="58" spans="1:12" s="1" customFormat="1" ht="17.25">
      <c r="A58" s="114">
        <v>40210</v>
      </c>
      <c r="B58" s="70">
        <v>579</v>
      </c>
      <c r="C58" s="71">
        <v>0</v>
      </c>
      <c r="D58" s="72">
        <f t="shared" si="4"/>
        <v>579</v>
      </c>
      <c r="E58" s="73">
        <f>E57-G57</f>
        <v>3724</v>
      </c>
      <c r="F58" s="74">
        <f t="shared" si="3"/>
        <v>1417.7727123287671</v>
      </c>
      <c r="G58" s="80">
        <v>28</v>
      </c>
      <c r="H58" s="75">
        <f t="shared" si="1"/>
        <v>6.5753424657534248E-4</v>
      </c>
      <c r="I58" s="81"/>
    </row>
    <row r="59" spans="1:12" s="1" customFormat="1" ht="17.25">
      <c r="A59" s="114">
        <v>40238</v>
      </c>
      <c r="B59" s="70">
        <v>579</v>
      </c>
      <c r="C59" s="71">
        <v>0</v>
      </c>
      <c r="D59" s="72">
        <f t="shared" si="4"/>
        <v>579</v>
      </c>
      <c r="E59" s="73">
        <f t="shared" si="2"/>
        <v>3696</v>
      </c>
      <c r="F59" s="74">
        <f t="shared" si="3"/>
        <v>1407.1127671232878</v>
      </c>
      <c r="G59" s="80">
        <v>31</v>
      </c>
      <c r="H59" s="75">
        <f t="shared" si="1"/>
        <v>6.5753424657534248E-4</v>
      </c>
      <c r="I59" s="81"/>
    </row>
    <row r="60" spans="1:12" s="1" customFormat="1" ht="17.25">
      <c r="A60" s="114">
        <v>40269</v>
      </c>
      <c r="B60" s="70">
        <v>579</v>
      </c>
      <c r="C60" s="71">
        <v>0</v>
      </c>
      <c r="D60" s="72">
        <f t="shared" si="4"/>
        <v>579</v>
      </c>
      <c r="E60" s="73">
        <f>E59-G59</f>
        <v>3665</v>
      </c>
      <c r="F60" s="74">
        <f t="shared" si="3"/>
        <v>1395.3106849315068</v>
      </c>
      <c r="G60" s="80">
        <v>30</v>
      </c>
      <c r="H60" s="75">
        <f t="shared" ref="H60:H67" si="5">0.24/365</f>
        <v>6.5753424657534248E-4</v>
      </c>
      <c r="I60" s="81"/>
    </row>
    <row r="61" spans="1:12" s="1" customFormat="1" ht="17.25">
      <c r="A61" s="114">
        <v>40299</v>
      </c>
      <c r="B61" s="70">
        <v>579</v>
      </c>
      <c r="C61" s="71">
        <v>0</v>
      </c>
      <c r="D61" s="72">
        <f t="shared" si="4"/>
        <v>579</v>
      </c>
      <c r="E61" s="73">
        <f t="shared" si="2"/>
        <v>3635</v>
      </c>
      <c r="F61" s="74">
        <f t="shared" si="3"/>
        <v>1383.8893150684933</v>
      </c>
      <c r="G61" s="80">
        <v>31</v>
      </c>
      <c r="H61" s="75">
        <f t="shared" si="5"/>
        <v>6.5753424657534248E-4</v>
      </c>
      <c r="I61" s="81"/>
    </row>
    <row r="62" spans="1:12" s="1" customFormat="1" ht="17.25">
      <c r="A62" s="114">
        <v>40330</v>
      </c>
      <c r="B62" s="70">
        <v>608</v>
      </c>
      <c r="C62" s="71">
        <v>0</v>
      </c>
      <c r="D62" s="72">
        <f t="shared" si="4"/>
        <v>608</v>
      </c>
      <c r="E62" s="73">
        <f t="shared" si="2"/>
        <v>3604</v>
      </c>
      <c r="F62" s="74">
        <f t="shared" si="3"/>
        <v>1440.8100821917808</v>
      </c>
      <c r="G62" s="80">
        <v>30</v>
      </c>
      <c r="H62" s="75">
        <f t="shared" si="5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4"/>
        <v>608</v>
      </c>
      <c r="E63" s="73">
        <f t="shared" si="2"/>
        <v>3574</v>
      </c>
      <c r="F63" s="74">
        <f t="shared" si="3"/>
        <v>1428.8166575342466</v>
      </c>
      <c r="G63" s="80">
        <v>31</v>
      </c>
      <c r="H63" s="75">
        <f t="shared" si="5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4"/>
        <v>608</v>
      </c>
      <c r="E64" s="73">
        <f t="shared" si="2"/>
        <v>3543</v>
      </c>
      <c r="F64" s="74">
        <f t="shared" si="3"/>
        <v>1416.4234520547946</v>
      </c>
      <c r="G64" s="80">
        <v>31</v>
      </c>
      <c r="H64" s="75">
        <f t="shared" si="5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4"/>
        <v>608</v>
      </c>
      <c r="E65" s="73">
        <f t="shared" si="2"/>
        <v>3512</v>
      </c>
      <c r="F65" s="74">
        <f t="shared" si="3"/>
        <v>1404.0302465753425</v>
      </c>
      <c r="G65" s="80">
        <v>30</v>
      </c>
      <c r="H65" s="75">
        <f t="shared" si="5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4"/>
        <v>608</v>
      </c>
      <c r="E66" s="73">
        <f t="shared" si="2"/>
        <v>3482</v>
      </c>
      <c r="F66" s="74">
        <f t="shared" si="3"/>
        <v>1392.0368219178083</v>
      </c>
      <c r="G66" s="83">
        <v>31</v>
      </c>
      <c r="H66" s="75">
        <f t="shared" si="5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4"/>
        <v>608</v>
      </c>
      <c r="E67" s="73">
        <f t="shared" si="2"/>
        <v>3451</v>
      </c>
      <c r="F67" s="74">
        <f t="shared" si="3"/>
        <v>1379.6436164383563</v>
      </c>
      <c r="G67" s="80">
        <v>30</v>
      </c>
      <c r="H67" s="75">
        <f t="shared" si="5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4"/>
        <v>608</v>
      </c>
      <c r="E68" s="73">
        <f t="shared" si="2"/>
        <v>3421</v>
      </c>
      <c r="F68" s="74">
        <f t="shared" ref="F68:F73" si="6">(D68*E68*H68)</f>
        <v>1367.6501917808218</v>
      </c>
      <c r="G68" s="80">
        <v>31</v>
      </c>
      <c r="H68" s="75">
        <f t="shared" ref="H68:H131" si="7">0.24/365</f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4"/>
        <v>608</v>
      </c>
      <c r="E69" s="73">
        <f t="shared" ref="E69:E132" si="8">E68-G68</f>
        <v>3390</v>
      </c>
      <c r="F69" s="74">
        <f t="shared" si="6"/>
        <v>1355.2569863013698</v>
      </c>
      <c r="G69" s="80">
        <v>31</v>
      </c>
      <c r="H69" s="75">
        <f t="shared" si="7"/>
        <v>6.5753424657534248E-4</v>
      </c>
      <c r="I69" s="81"/>
    </row>
    <row r="70" spans="1:9" s="1" customFormat="1" ht="17.25">
      <c r="A70" s="114">
        <v>40575</v>
      </c>
      <c r="B70" s="70">
        <v>608</v>
      </c>
      <c r="C70" s="85">
        <v>0</v>
      </c>
      <c r="D70" s="72">
        <f t="shared" si="4"/>
        <v>608</v>
      </c>
      <c r="E70" s="73">
        <f t="shared" si="8"/>
        <v>3359</v>
      </c>
      <c r="F70" s="74">
        <f t="shared" si="6"/>
        <v>1342.8637808219178</v>
      </c>
      <c r="G70" s="80">
        <v>28</v>
      </c>
      <c r="H70" s="75">
        <f t="shared" si="7"/>
        <v>6.5753424657534248E-4</v>
      </c>
      <c r="I70" s="81"/>
    </row>
    <row r="71" spans="1:9" s="1" customFormat="1" ht="17.25">
      <c r="A71" s="114">
        <v>40603</v>
      </c>
      <c r="B71" s="70">
        <v>608</v>
      </c>
      <c r="C71" s="85">
        <v>0</v>
      </c>
      <c r="D71" s="72">
        <f t="shared" si="4"/>
        <v>608</v>
      </c>
      <c r="E71" s="73">
        <f t="shared" si="8"/>
        <v>3331</v>
      </c>
      <c r="F71" s="74">
        <f t="shared" si="6"/>
        <v>1331.6699178082192</v>
      </c>
      <c r="G71" s="80">
        <v>31</v>
      </c>
      <c r="H71" s="75">
        <f t="shared" si="7"/>
        <v>6.5753424657534248E-4</v>
      </c>
      <c r="I71" s="81"/>
    </row>
    <row r="72" spans="1:9" s="1" customFormat="1" ht="17.25">
      <c r="A72" s="114">
        <v>40634</v>
      </c>
      <c r="B72" s="70">
        <v>608</v>
      </c>
      <c r="C72" s="85">
        <v>0</v>
      </c>
      <c r="D72" s="72">
        <f t="shared" si="4"/>
        <v>608</v>
      </c>
      <c r="E72" s="73">
        <f t="shared" si="8"/>
        <v>3300</v>
      </c>
      <c r="F72" s="74">
        <f t="shared" si="6"/>
        <v>1319.2767123287672</v>
      </c>
      <c r="G72" s="80">
        <v>30</v>
      </c>
      <c r="H72" s="75">
        <f t="shared" si="7"/>
        <v>6.5753424657534248E-4</v>
      </c>
      <c r="I72" s="81"/>
    </row>
    <row r="73" spans="1:9" s="1" customFormat="1" ht="17.25">
      <c r="A73" s="114">
        <v>40664</v>
      </c>
      <c r="B73" s="70">
        <v>608</v>
      </c>
      <c r="C73" s="85">
        <v>0</v>
      </c>
      <c r="D73" s="72">
        <f t="shared" si="4"/>
        <v>608</v>
      </c>
      <c r="E73" s="73">
        <f t="shared" si="8"/>
        <v>3270</v>
      </c>
      <c r="F73" s="74">
        <f t="shared" si="6"/>
        <v>1307.283287671233</v>
      </c>
      <c r="G73" s="80">
        <v>31</v>
      </c>
      <c r="H73" s="75">
        <f t="shared" si="7"/>
        <v>6.5753424657534248E-4</v>
      </c>
      <c r="I73" s="81"/>
    </row>
    <row r="74" spans="1:9" s="1" customFormat="1" ht="17.25">
      <c r="A74" s="114">
        <v>40695</v>
      </c>
      <c r="B74" s="70">
        <v>638.14078124999992</v>
      </c>
      <c r="C74" s="85">
        <v>0</v>
      </c>
      <c r="D74" s="72">
        <f t="shared" si="4"/>
        <v>638.14078124999992</v>
      </c>
      <c r="E74" s="73">
        <f>E73-G73</f>
        <v>3239</v>
      </c>
      <c r="F74" s="74">
        <f t="shared" ref="F74:F109" si="9">(D74*E74*H74)</f>
        <v>1359.0825142808219</v>
      </c>
      <c r="G74" s="80">
        <v>30</v>
      </c>
      <c r="H74" s="75">
        <f t="shared" si="7"/>
        <v>6.5753424657534248E-4</v>
      </c>
      <c r="I74" s="81"/>
    </row>
    <row r="75" spans="1:9" s="1" customFormat="1" ht="17.25">
      <c r="A75" s="114">
        <v>40725</v>
      </c>
      <c r="B75" s="70">
        <v>638.14078124999992</v>
      </c>
      <c r="C75" s="85">
        <v>0</v>
      </c>
      <c r="D75" s="72">
        <f t="shared" si="4"/>
        <v>638.14078124999992</v>
      </c>
      <c r="E75" s="73">
        <f t="shared" si="8"/>
        <v>3209</v>
      </c>
      <c r="F75" s="74">
        <f t="shared" si="9"/>
        <v>1346.4945317465754</v>
      </c>
      <c r="G75" s="80">
        <v>31</v>
      </c>
      <c r="H75" s="75">
        <f t="shared" si="7"/>
        <v>6.5753424657534248E-4</v>
      </c>
      <c r="I75" s="81"/>
    </row>
    <row r="76" spans="1:9" s="1" customFormat="1" ht="17.25">
      <c r="A76" s="114">
        <v>40756</v>
      </c>
      <c r="B76" s="70">
        <v>638.14078124999992</v>
      </c>
      <c r="C76" s="85">
        <v>0</v>
      </c>
      <c r="D76" s="72">
        <f t="shared" si="4"/>
        <v>638.14078124999992</v>
      </c>
      <c r="E76" s="73">
        <f t="shared" si="8"/>
        <v>3178</v>
      </c>
      <c r="F76" s="74">
        <f t="shared" si="9"/>
        <v>1333.4869497945203</v>
      </c>
      <c r="G76" s="80">
        <v>31</v>
      </c>
      <c r="H76" s="75">
        <f t="shared" si="7"/>
        <v>6.5753424657534248E-4</v>
      </c>
      <c r="I76" s="81"/>
    </row>
    <row r="77" spans="1:9" s="1" customFormat="1" ht="17.25">
      <c r="A77" s="114">
        <v>40787</v>
      </c>
      <c r="B77" s="70">
        <v>638.14078124999992</v>
      </c>
      <c r="C77" s="85">
        <v>0</v>
      </c>
      <c r="D77" s="72">
        <f t="shared" si="4"/>
        <v>638.14078124999992</v>
      </c>
      <c r="E77" s="73">
        <f t="shared" si="8"/>
        <v>3147</v>
      </c>
      <c r="F77" s="74">
        <f t="shared" si="9"/>
        <v>1320.4793678424655</v>
      </c>
      <c r="G77" s="80">
        <v>30</v>
      </c>
      <c r="H77" s="75">
        <f t="shared" si="7"/>
        <v>6.5753424657534248E-4</v>
      </c>
      <c r="I77" s="81"/>
    </row>
    <row r="78" spans="1:9" s="1" customFormat="1" ht="17.25">
      <c r="A78" s="114">
        <v>40817</v>
      </c>
      <c r="B78" s="70">
        <v>638.14078124999992</v>
      </c>
      <c r="C78" s="85">
        <v>0</v>
      </c>
      <c r="D78" s="72">
        <f t="shared" si="4"/>
        <v>638.14078124999992</v>
      </c>
      <c r="E78" s="73">
        <f t="shared" si="8"/>
        <v>3117</v>
      </c>
      <c r="F78" s="74">
        <f t="shared" si="9"/>
        <v>1307.891385308219</v>
      </c>
      <c r="G78" s="80">
        <v>31</v>
      </c>
      <c r="H78" s="75">
        <f t="shared" si="7"/>
        <v>6.5753424657534248E-4</v>
      </c>
      <c r="I78" s="81"/>
    </row>
    <row r="79" spans="1:9" s="1" customFormat="1" ht="17.25">
      <c r="A79" s="114">
        <v>40848</v>
      </c>
      <c r="B79" s="70">
        <v>638.14078124999992</v>
      </c>
      <c r="C79" s="85">
        <v>0</v>
      </c>
      <c r="D79" s="72">
        <f t="shared" si="4"/>
        <v>638.14078124999992</v>
      </c>
      <c r="E79" s="73">
        <f t="shared" si="8"/>
        <v>3086</v>
      </c>
      <c r="F79" s="74">
        <f t="shared" si="9"/>
        <v>1294.8838033561642</v>
      </c>
      <c r="G79" s="80">
        <v>30</v>
      </c>
      <c r="H79" s="75">
        <f t="shared" si="7"/>
        <v>6.5753424657534248E-4</v>
      </c>
      <c r="I79" s="81"/>
    </row>
    <row r="80" spans="1:9" s="1" customFormat="1" ht="17.25">
      <c r="A80" s="114">
        <v>40878</v>
      </c>
      <c r="B80" s="70">
        <v>638.14078124999992</v>
      </c>
      <c r="C80" s="85">
        <v>0</v>
      </c>
      <c r="D80" s="72">
        <f t="shared" si="4"/>
        <v>638.14078124999992</v>
      </c>
      <c r="E80" s="73">
        <f t="shared" si="8"/>
        <v>3056</v>
      </c>
      <c r="F80" s="74">
        <f t="shared" si="9"/>
        <v>1282.2958208219177</v>
      </c>
      <c r="G80" s="80">
        <v>31</v>
      </c>
      <c r="H80" s="75">
        <f t="shared" si="7"/>
        <v>6.5753424657534248E-4</v>
      </c>
      <c r="I80" s="81"/>
    </row>
    <row r="81" spans="1:9" s="1" customFormat="1" ht="17.25">
      <c r="A81" s="114">
        <v>40909</v>
      </c>
      <c r="B81" s="70">
        <v>638.14078124999992</v>
      </c>
      <c r="C81" s="85">
        <v>0</v>
      </c>
      <c r="D81" s="72">
        <f t="shared" si="4"/>
        <v>638.14078124999992</v>
      </c>
      <c r="E81" s="73">
        <f t="shared" si="8"/>
        <v>3025</v>
      </c>
      <c r="F81" s="74">
        <f t="shared" si="9"/>
        <v>1269.2882388698629</v>
      </c>
      <c r="G81" s="80">
        <v>31</v>
      </c>
      <c r="H81" s="75">
        <f t="shared" si="7"/>
        <v>6.5753424657534248E-4</v>
      </c>
      <c r="I81" s="81"/>
    </row>
    <row r="82" spans="1:9" s="1" customFormat="1" ht="17.25">
      <c r="A82" s="114">
        <v>40940</v>
      </c>
      <c r="B82" s="70">
        <v>638.14078124999992</v>
      </c>
      <c r="C82" s="85">
        <v>0</v>
      </c>
      <c r="D82" s="72">
        <f t="shared" si="4"/>
        <v>638.14078124999992</v>
      </c>
      <c r="E82" s="73">
        <f t="shared" si="8"/>
        <v>2994</v>
      </c>
      <c r="F82" s="74">
        <f t="shared" si="9"/>
        <v>1256.2806569178081</v>
      </c>
      <c r="G82" s="80">
        <v>29</v>
      </c>
      <c r="H82" s="75">
        <f t="shared" si="7"/>
        <v>6.5753424657534248E-4</v>
      </c>
      <c r="I82" s="81"/>
    </row>
    <row r="83" spans="1:9" s="1" customFormat="1" ht="17.25">
      <c r="A83" s="114">
        <v>40969</v>
      </c>
      <c r="B83" s="70">
        <v>638.14078124999992</v>
      </c>
      <c r="C83" s="85">
        <v>0</v>
      </c>
      <c r="D83" s="72">
        <f t="shared" si="4"/>
        <v>638.14078124999992</v>
      </c>
      <c r="E83" s="73">
        <f t="shared" si="8"/>
        <v>2965</v>
      </c>
      <c r="F83" s="74">
        <f t="shared" si="9"/>
        <v>1244.1122738013698</v>
      </c>
      <c r="G83" s="80">
        <v>31</v>
      </c>
      <c r="H83" s="75">
        <f t="shared" si="7"/>
        <v>6.5753424657534248E-4</v>
      </c>
      <c r="I83" s="81"/>
    </row>
    <row r="84" spans="1:9" s="1" customFormat="1" ht="17.25">
      <c r="A84" s="114">
        <v>41000</v>
      </c>
      <c r="B84" s="70">
        <v>638.14078124999992</v>
      </c>
      <c r="C84" s="85">
        <v>0</v>
      </c>
      <c r="D84" s="72">
        <f t="shared" si="4"/>
        <v>638.14078124999992</v>
      </c>
      <c r="E84" s="73">
        <f t="shared" si="8"/>
        <v>2934</v>
      </c>
      <c r="F84" s="74">
        <f t="shared" si="9"/>
        <v>1231.104691849315</v>
      </c>
      <c r="G84" s="80">
        <v>30</v>
      </c>
      <c r="H84" s="75">
        <f t="shared" si="7"/>
        <v>6.5753424657534248E-4</v>
      </c>
      <c r="I84" s="81"/>
    </row>
    <row r="85" spans="1:9" s="1" customFormat="1" ht="17.25">
      <c r="A85" s="114">
        <v>41030</v>
      </c>
      <c r="B85" s="70">
        <v>638.14078124999992</v>
      </c>
      <c r="C85" s="85">
        <v>0</v>
      </c>
      <c r="D85" s="72">
        <f t="shared" si="4"/>
        <v>638.14078124999992</v>
      </c>
      <c r="E85" s="73">
        <f t="shared" si="8"/>
        <v>2904</v>
      </c>
      <c r="F85" s="74">
        <f t="shared" si="9"/>
        <v>1218.5167093150685</v>
      </c>
      <c r="G85" s="80">
        <v>31</v>
      </c>
      <c r="H85" s="75">
        <f t="shared" si="7"/>
        <v>6.5753424657534248E-4</v>
      </c>
      <c r="I85" s="81"/>
    </row>
    <row r="86" spans="1:9" s="1" customFormat="1" ht="17.25">
      <c r="A86" s="114">
        <v>41061</v>
      </c>
      <c r="B86" s="70">
        <v>670.04782031249988</v>
      </c>
      <c r="C86" s="85">
        <v>0</v>
      </c>
      <c r="D86" s="72">
        <f t="shared" si="4"/>
        <v>670.04782031249988</v>
      </c>
      <c r="E86" s="73">
        <f t="shared" si="8"/>
        <v>2873</v>
      </c>
      <c r="F86" s="74">
        <f t="shared" si="9"/>
        <v>1265.7845837311643</v>
      </c>
      <c r="G86" s="80">
        <v>30</v>
      </c>
      <c r="H86" s="75">
        <f t="shared" si="7"/>
        <v>6.5753424657534248E-4</v>
      </c>
      <c r="I86" s="81"/>
    </row>
    <row r="87" spans="1:9" s="1" customFormat="1" ht="17.25">
      <c r="A87" s="114">
        <v>41091</v>
      </c>
      <c r="B87" s="70">
        <v>670.04782031249988</v>
      </c>
      <c r="C87" s="85">
        <v>0</v>
      </c>
      <c r="D87" s="72">
        <f t="shared" si="4"/>
        <v>670.04782031249988</v>
      </c>
      <c r="E87" s="73">
        <f t="shared" si="8"/>
        <v>2843</v>
      </c>
      <c r="F87" s="74">
        <f t="shared" si="9"/>
        <v>1252.5672020702052</v>
      </c>
      <c r="G87" s="80">
        <v>31</v>
      </c>
      <c r="H87" s="75">
        <f t="shared" si="7"/>
        <v>6.5753424657534248E-4</v>
      </c>
      <c r="I87" s="81"/>
    </row>
    <row r="88" spans="1:9" s="1" customFormat="1" ht="17.25">
      <c r="A88" s="114">
        <v>41122</v>
      </c>
      <c r="B88" s="70">
        <v>670.04782031249988</v>
      </c>
      <c r="C88" s="85">
        <v>0</v>
      </c>
      <c r="D88" s="72">
        <f t="shared" si="4"/>
        <v>670.04782031249988</v>
      </c>
      <c r="E88" s="73">
        <f t="shared" si="8"/>
        <v>2812</v>
      </c>
      <c r="F88" s="74">
        <f t="shared" si="9"/>
        <v>1238.9092410205476</v>
      </c>
      <c r="G88" s="80">
        <v>31</v>
      </c>
      <c r="H88" s="75">
        <f t="shared" si="7"/>
        <v>6.5753424657534248E-4</v>
      </c>
      <c r="I88" s="81"/>
    </row>
    <row r="89" spans="1:9" s="1" customFormat="1" ht="17.25">
      <c r="A89" s="114">
        <v>41153</v>
      </c>
      <c r="B89" s="70">
        <v>670.04782031249988</v>
      </c>
      <c r="C89" s="85">
        <v>0</v>
      </c>
      <c r="D89" s="72">
        <f t="shared" si="4"/>
        <v>670.04782031249988</v>
      </c>
      <c r="E89" s="73">
        <f t="shared" si="8"/>
        <v>2781</v>
      </c>
      <c r="F89" s="74">
        <f t="shared" si="9"/>
        <v>1225.2512799708902</v>
      </c>
      <c r="G89" s="80">
        <v>30</v>
      </c>
      <c r="H89" s="75">
        <f t="shared" si="7"/>
        <v>6.5753424657534248E-4</v>
      </c>
      <c r="I89" s="81"/>
    </row>
    <row r="90" spans="1:9" s="1" customFormat="1" ht="17.25">
      <c r="A90" s="114">
        <v>41183</v>
      </c>
      <c r="B90" s="70">
        <v>670.04782031249988</v>
      </c>
      <c r="C90" s="85">
        <v>0</v>
      </c>
      <c r="D90" s="72">
        <f t="shared" si="4"/>
        <v>670.04782031249988</v>
      </c>
      <c r="E90" s="73">
        <f t="shared" si="8"/>
        <v>2751</v>
      </c>
      <c r="F90" s="74">
        <f t="shared" si="9"/>
        <v>1212.0338983099314</v>
      </c>
      <c r="G90" s="80">
        <v>31</v>
      </c>
      <c r="H90" s="75">
        <f t="shared" si="7"/>
        <v>6.5753424657534248E-4</v>
      </c>
      <c r="I90" s="81"/>
    </row>
    <row r="91" spans="1:9" s="1" customFormat="1" ht="17.25">
      <c r="A91" s="114">
        <v>41214</v>
      </c>
      <c r="B91" s="70">
        <v>670.04782031249988</v>
      </c>
      <c r="C91" s="85">
        <v>0</v>
      </c>
      <c r="D91" s="72">
        <f t="shared" si="4"/>
        <v>670.04782031249988</v>
      </c>
      <c r="E91" s="73">
        <f t="shared" si="8"/>
        <v>2720</v>
      </c>
      <c r="F91" s="74">
        <f t="shared" si="9"/>
        <v>1198.3759372602738</v>
      </c>
      <c r="G91" s="80">
        <v>30</v>
      </c>
      <c r="H91" s="75">
        <f t="shared" si="7"/>
        <v>6.5753424657534248E-4</v>
      </c>
      <c r="I91" s="81"/>
    </row>
    <row r="92" spans="1:9" s="1" customFormat="1" ht="17.25">
      <c r="A92" s="114">
        <v>41244</v>
      </c>
      <c r="B92" s="70">
        <v>670.04782031249988</v>
      </c>
      <c r="C92" s="85">
        <v>0</v>
      </c>
      <c r="D92" s="72">
        <f t="shared" si="4"/>
        <v>670.04782031249988</v>
      </c>
      <c r="E92" s="73">
        <f t="shared" si="8"/>
        <v>2690</v>
      </c>
      <c r="F92" s="74">
        <f t="shared" si="9"/>
        <v>1185.1585555993149</v>
      </c>
      <c r="G92" s="80">
        <v>31</v>
      </c>
      <c r="H92" s="75">
        <f t="shared" si="7"/>
        <v>6.5753424657534248E-4</v>
      </c>
      <c r="I92" s="81"/>
    </row>
    <row r="93" spans="1:9" s="1" customFormat="1" ht="17.25">
      <c r="A93" s="115">
        <v>41275</v>
      </c>
      <c r="B93" s="70">
        <v>670.04782031249988</v>
      </c>
      <c r="C93" s="85">
        <v>0</v>
      </c>
      <c r="D93" s="72">
        <f t="shared" si="4"/>
        <v>670.04782031249988</v>
      </c>
      <c r="E93" s="73">
        <f t="shared" si="8"/>
        <v>2659</v>
      </c>
      <c r="F93" s="74">
        <f t="shared" si="9"/>
        <v>1171.5005945496573</v>
      </c>
      <c r="G93" s="80">
        <v>31</v>
      </c>
      <c r="H93" s="75">
        <f t="shared" si="7"/>
        <v>6.5753424657534248E-4</v>
      </c>
      <c r="I93" s="81"/>
    </row>
    <row r="94" spans="1:9" s="1" customFormat="1" ht="17.25">
      <c r="A94" s="115">
        <v>41306</v>
      </c>
      <c r="B94" s="70">
        <v>670.04782031249988</v>
      </c>
      <c r="C94" s="85">
        <v>0</v>
      </c>
      <c r="D94" s="72">
        <f t="shared" si="4"/>
        <v>670.04782031249988</v>
      </c>
      <c r="E94" s="73">
        <f t="shared" si="8"/>
        <v>2628</v>
      </c>
      <c r="F94" s="74">
        <f t="shared" si="9"/>
        <v>1157.8426334999997</v>
      </c>
      <c r="G94" s="80">
        <v>28</v>
      </c>
      <c r="H94" s="75">
        <f t="shared" si="7"/>
        <v>6.5753424657534248E-4</v>
      </c>
      <c r="I94" s="81"/>
    </row>
    <row r="95" spans="1:9" s="1" customFormat="1" ht="17.25">
      <c r="A95" s="115">
        <v>41334</v>
      </c>
      <c r="B95" s="70">
        <v>670.04782031249988</v>
      </c>
      <c r="C95" s="85">
        <v>0</v>
      </c>
      <c r="D95" s="72">
        <f t="shared" si="4"/>
        <v>670.04782031249988</v>
      </c>
      <c r="E95" s="73">
        <f t="shared" si="8"/>
        <v>2600</v>
      </c>
      <c r="F95" s="74">
        <f t="shared" si="9"/>
        <v>1145.5064106164382</v>
      </c>
      <c r="G95" s="80">
        <v>31</v>
      </c>
      <c r="H95" s="75">
        <f t="shared" si="7"/>
        <v>6.5753424657534248E-4</v>
      </c>
      <c r="I95" s="81"/>
    </row>
    <row r="96" spans="1:9" s="1" customFormat="1" ht="17.25">
      <c r="A96" s="115">
        <v>41365</v>
      </c>
      <c r="B96" s="70">
        <v>670.04782031249988</v>
      </c>
      <c r="C96" s="85">
        <v>0</v>
      </c>
      <c r="D96" s="72">
        <f t="shared" si="4"/>
        <v>670.04782031249988</v>
      </c>
      <c r="E96" s="73">
        <f t="shared" si="8"/>
        <v>2569</v>
      </c>
      <c r="F96" s="74">
        <f t="shared" si="9"/>
        <v>1131.8484495667806</v>
      </c>
      <c r="G96" s="80">
        <v>30</v>
      </c>
      <c r="H96" s="75">
        <f t="shared" si="7"/>
        <v>6.5753424657534248E-4</v>
      </c>
      <c r="I96" s="81"/>
    </row>
    <row r="97" spans="1:9" s="1" customFormat="1" ht="17.25">
      <c r="A97" s="115">
        <v>41395</v>
      </c>
      <c r="B97" s="70">
        <v>670.04782031249988</v>
      </c>
      <c r="C97" s="85">
        <v>0</v>
      </c>
      <c r="D97" s="72">
        <f t="shared" si="4"/>
        <v>670.04782031249988</v>
      </c>
      <c r="E97" s="73">
        <f t="shared" si="8"/>
        <v>2539</v>
      </c>
      <c r="F97" s="74">
        <f t="shared" si="9"/>
        <v>1118.6310679058217</v>
      </c>
      <c r="G97" s="80">
        <v>31</v>
      </c>
      <c r="H97" s="75">
        <f t="shared" si="7"/>
        <v>6.5753424657534248E-4</v>
      </c>
      <c r="I97" s="81"/>
    </row>
    <row r="98" spans="1:9" s="1" customFormat="1" ht="17.25">
      <c r="A98" s="115">
        <v>41426</v>
      </c>
      <c r="B98" s="70">
        <v>704</v>
      </c>
      <c r="C98" s="85">
        <v>0</v>
      </c>
      <c r="D98" s="72">
        <f t="shared" si="4"/>
        <v>704</v>
      </c>
      <c r="E98" s="73">
        <f t="shared" si="8"/>
        <v>2508</v>
      </c>
      <c r="F98" s="74">
        <f t="shared" si="9"/>
        <v>1160.9635068493151</v>
      </c>
      <c r="G98" s="80">
        <v>30</v>
      </c>
      <c r="H98" s="75">
        <f t="shared" si="7"/>
        <v>6.5753424657534248E-4</v>
      </c>
      <c r="I98" s="81"/>
    </row>
    <row r="99" spans="1:9" s="1" customFormat="1" ht="17.25">
      <c r="A99" s="115">
        <v>41456</v>
      </c>
      <c r="B99" s="70">
        <v>704</v>
      </c>
      <c r="C99" s="85">
        <v>0</v>
      </c>
      <c r="D99" s="72">
        <f t="shared" si="4"/>
        <v>704</v>
      </c>
      <c r="E99" s="73">
        <f t="shared" si="8"/>
        <v>2478</v>
      </c>
      <c r="F99" s="74">
        <f t="shared" si="9"/>
        <v>1147.076383561644</v>
      </c>
      <c r="G99" s="80">
        <v>31</v>
      </c>
      <c r="H99" s="75">
        <f t="shared" si="7"/>
        <v>6.5753424657534248E-4</v>
      </c>
      <c r="I99" s="81"/>
    </row>
    <row r="100" spans="1:9" s="1" customFormat="1" ht="17.25">
      <c r="A100" s="115">
        <v>41487</v>
      </c>
      <c r="B100" s="70">
        <v>704</v>
      </c>
      <c r="C100" s="85">
        <v>0</v>
      </c>
      <c r="D100" s="72">
        <f t="shared" si="4"/>
        <v>704</v>
      </c>
      <c r="E100" s="73">
        <f t="shared" si="8"/>
        <v>2447</v>
      </c>
      <c r="F100" s="74">
        <f t="shared" si="9"/>
        <v>1132.7263561643836</v>
      </c>
      <c r="G100" s="80">
        <v>31</v>
      </c>
      <c r="H100" s="75">
        <f t="shared" si="7"/>
        <v>6.5753424657534248E-4</v>
      </c>
      <c r="I100" s="81"/>
    </row>
    <row r="101" spans="1:9" s="1" customFormat="1" ht="17.25">
      <c r="A101" s="115">
        <v>41518</v>
      </c>
      <c r="B101" s="70">
        <v>704</v>
      </c>
      <c r="C101" s="85">
        <v>0</v>
      </c>
      <c r="D101" s="72">
        <f t="shared" si="4"/>
        <v>704</v>
      </c>
      <c r="E101" s="73">
        <f t="shared" si="8"/>
        <v>2416</v>
      </c>
      <c r="F101" s="74">
        <f t="shared" si="9"/>
        <v>1118.3763287671234</v>
      </c>
      <c r="G101" s="80">
        <v>30</v>
      </c>
      <c r="H101" s="75">
        <f t="shared" si="7"/>
        <v>6.5753424657534248E-4</v>
      </c>
      <c r="I101" s="81"/>
    </row>
    <row r="102" spans="1:9" s="1" customFormat="1" ht="17.25">
      <c r="A102" s="115">
        <v>41548</v>
      </c>
      <c r="B102" s="70">
        <v>704</v>
      </c>
      <c r="C102" s="85">
        <v>0</v>
      </c>
      <c r="D102" s="72">
        <f t="shared" si="4"/>
        <v>704</v>
      </c>
      <c r="E102" s="73">
        <f t="shared" si="8"/>
        <v>2386</v>
      </c>
      <c r="F102" s="74">
        <f t="shared" si="9"/>
        <v>1104.489205479452</v>
      </c>
      <c r="G102" s="80">
        <v>31</v>
      </c>
      <c r="H102" s="75">
        <f t="shared" si="7"/>
        <v>6.5753424657534248E-4</v>
      </c>
      <c r="I102" s="81"/>
    </row>
    <row r="103" spans="1:9" s="1" customFormat="1" ht="17.25">
      <c r="A103" s="115">
        <v>41579</v>
      </c>
      <c r="B103" s="70">
        <v>704</v>
      </c>
      <c r="C103" s="85">
        <v>0</v>
      </c>
      <c r="D103" s="72">
        <f t="shared" si="4"/>
        <v>704</v>
      </c>
      <c r="E103" s="73">
        <f t="shared" si="8"/>
        <v>2355</v>
      </c>
      <c r="F103" s="74">
        <f t="shared" si="9"/>
        <v>1090.1391780821918</v>
      </c>
      <c r="G103" s="87">
        <v>30</v>
      </c>
      <c r="H103" s="75">
        <f t="shared" si="7"/>
        <v>6.5753424657534248E-4</v>
      </c>
      <c r="I103" s="81"/>
    </row>
    <row r="104" spans="1:9" s="1" customFormat="1" ht="17.25">
      <c r="A104" s="115">
        <v>41609</v>
      </c>
      <c r="B104" s="70">
        <v>704</v>
      </c>
      <c r="C104" s="85">
        <v>0</v>
      </c>
      <c r="D104" s="72">
        <f t="shared" si="4"/>
        <v>704</v>
      </c>
      <c r="E104" s="73">
        <f t="shared" si="8"/>
        <v>2325</v>
      </c>
      <c r="F104" s="74">
        <f t="shared" si="9"/>
        <v>1076.2520547945205</v>
      </c>
      <c r="G104" s="80">
        <v>31</v>
      </c>
      <c r="H104" s="75">
        <f t="shared" si="7"/>
        <v>6.5753424657534248E-4</v>
      </c>
      <c r="I104" s="81"/>
    </row>
    <row r="105" spans="1:9" s="1" customFormat="1" ht="17.25">
      <c r="A105" s="115">
        <v>41640</v>
      </c>
      <c r="B105" s="70">
        <v>704</v>
      </c>
      <c r="C105" s="85">
        <v>0</v>
      </c>
      <c r="D105" s="72">
        <f t="shared" si="4"/>
        <v>704</v>
      </c>
      <c r="E105" s="73">
        <f t="shared" si="8"/>
        <v>2294</v>
      </c>
      <c r="F105" s="74">
        <f t="shared" si="9"/>
        <v>1061.9020273972603</v>
      </c>
      <c r="G105" s="80">
        <v>31</v>
      </c>
      <c r="H105" s="75">
        <f t="shared" si="7"/>
        <v>6.5753424657534248E-4</v>
      </c>
      <c r="I105" s="81"/>
    </row>
    <row r="106" spans="1:9" s="1" customFormat="1" ht="17.25">
      <c r="A106" s="115">
        <v>41671</v>
      </c>
      <c r="B106" s="70">
        <v>704</v>
      </c>
      <c r="C106" s="85">
        <v>0</v>
      </c>
      <c r="D106" s="72">
        <f t="shared" si="4"/>
        <v>704</v>
      </c>
      <c r="E106" s="73">
        <f t="shared" si="8"/>
        <v>2263</v>
      </c>
      <c r="F106" s="74">
        <f t="shared" si="9"/>
        <v>1047.5520000000001</v>
      </c>
      <c r="G106" s="80">
        <v>28</v>
      </c>
      <c r="H106" s="75">
        <f t="shared" si="7"/>
        <v>6.5753424657534248E-4</v>
      </c>
      <c r="I106" s="81"/>
    </row>
    <row r="107" spans="1:9" s="1" customFormat="1" ht="17.25">
      <c r="A107" s="115">
        <v>41699</v>
      </c>
      <c r="B107" s="70">
        <v>704</v>
      </c>
      <c r="C107" s="85">
        <v>0</v>
      </c>
      <c r="D107" s="72">
        <f t="shared" si="4"/>
        <v>704</v>
      </c>
      <c r="E107" s="73">
        <f t="shared" si="8"/>
        <v>2235</v>
      </c>
      <c r="F107" s="74">
        <f t="shared" si="9"/>
        <v>1034.590684931507</v>
      </c>
      <c r="G107" s="80">
        <v>31</v>
      </c>
      <c r="H107" s="75">
        <f t="shared" si="7"/>
        <v>6.5753424657534248E-4</v>
      </c>
      <c r="I107" s="81"/>
    </row>
    <row r="108" spans="1:9" s="1" customFormat="1" ht="17.25">
      <c r="A108" s="115">
        <v>41730</v>
      </c>
      <c r="B108" s="70">
        <v>704</v>
      </c>
      <c r="C108" s="85">
        <v>0</v>
      </c>
      <c r="D108" s="72">
        <f t="shared" si="4"/>
        <v>704</v>
      </c>
      <c r="E108" s="73">
        <f t="shared" si="8"/>
        <v>2204</v>
      </c>
      <c r="F108" s="74">
        <f t="shared" si="9"/>
        <v>1020.2406575342466</v>
      </c>
      <c r="G108" s="80">
        <v>30</v>
      </c>
      <c r="H108" s="75">
        <f t="shared" si="7"/>
        <v>6.5753424657534248E-4</v>
      </c>
      <c r="I108" s="81"/>
    </row>
    <row r="109" spans="1:9" s="1" customFormat="1" ht="17.25">
      <c r="A109" s="115">
        <v>41760</v>
      </c>
      <c r="B109" s="70">
        <v>704</v>
      </c>
      <c r="C109" s="85">
        <v>0</v>
      </c>
      <c r="D109" s="72">
        <f t="shared" ref="D109:D146" si="10">B109-C109</f>
        <v>704</v>
      </c>
      <c r="E109" s="73">
        <f t="shared" si="8"/>
        <v>2174</v>
      </c>
      <c r="F109" s="74">
        <f t="shared" si="9"/>
        <v>1006.3535342465754</v>
      </c>
      <c r="G109" s="80">
        <v>31</v>
      </c>
      <c r="H109" s="75">
        <f t="shared" si="7"/>
        <v>6.5753424657534248E-4</v>
      </c>
      <c r="I109" s="81"/>
    </row>
    <row r="110" spans="1:9" s="1" customFormat="1" ht="17.25">
      <c r="A110" s="115">
        <v>41791</v>
      </c>
      <c r="B110" s="70">
        <v>738.7277218945311</v>
      </c>
      <c r="C110" s="85">
        <v>0</v>
      </c>
      <c r="D110" s="72">
        <f t="shared" si="10"/>
        <v>738.7277218945311</v>
      </c>
      <c r="E110" s="73">
        <f t="shared" si="8"/>
        <v>2143</v>
      </c>
      <c r="F110" s="74">
        <f t="shared" ref="F110:F159" si="11">(D110*E110*H110)</f>
        <v>1040.9381970542336</v>
      </c>
      <c r="G110" s="80">
        <v>30</v>
      </c>
      <c r="H110" s="75">
        <f t="shared" si="7"/>
        <v>6.5753424657534248E-4</v>
      </c>
      <c r="I110" s="81"/>
    </row>
    <row r="111" spans="1:9" s="1" customFormat="1" ht="17.25">
      <c r="A111" s="115">
        <v>41821</v>
      </c>
      <c r="B111" s="70">
        <v>738.7277218945311</v>
      </c>
      <c r="C111" s="85">
        <v>0</v>
      </c>
      <c r="D111" s="72">
        <f t="shared" si="10"/>
        <v>738.7277218945311</v>
      </c>
      <c r="E111" s="73">
        <f t="shared" si="8"/>
        <v>2113</v>
      </c>
      <c r="F111" s="74">
        <f t="shared" si="11"/>
        <v>1026.3660337730264</v>
      </c>
      <c r="G111" s="80">
        <v>31</v>
      </c>
      <c r="H111" s="75">
        <f t="shared" si="7"/>
        <v>6.5753424657534248E-4</v>
      </c>
      <c r="I111" s="81"/>
    </row>
    <row r="112" spans="1:9" s="1" customFormat="1" ht="17.25">
      <c r="A112" s="115">
        <v>41852</v>
      </c>
      <c r="B112" s="70">
        <v>738.7277218945311</v>
      </c>
      <c r="C112" s="85">
        <v>0</v>
      </c>
      <c r="D112" s="72">
        <f t="shared" si="10"/>
        <v>738.7277218945311</v>
      </c>
      <c r="E112" s="73">
        <f t="shared" si="8"/>
        <v>2082</v>
      </c>
      <c r="F112" s="74">
        <f t="shared" si="11"/>
        <v>1011.3081317157789</v>
      </c>
      <c r="G112" s="80">
        <v>31</v>
      </c>
      <c r="H112" s="75">
        <f t="shared" si="7"/>
        <v>6.5753424657534248E-4</v>
      </c>
      <c r="I112" s="81"/>
    </row>
    <row r="113" spans="1:9" s="1" customFormat="1" ht="17.25">
      <c r="A113" s="115">
        <v>41883</v>
      </c>
      <c r="B113" s="70">
        <v>738.7277218945311</v>
      </c>
      <c r="C113" s="85">
        <v>0</v>
      </c>
      <c r="D113" s="72">
        <f t="shared" si="10"/>
        <v>738.7277218945311</v>
      </c>
      <c r="E113" s="73">
        <f t="shared" si="8"/>
        <v>2051</v>
      </c>
      <c r="F113" s="74">
        <f t="shared" si="11"/>
        <v>996.25022965853157</v>
      </c>
      <c r="G113" s="80">
        <v>30</v>
      </c>
      <c r="H113" s="75">
        <f t="shared" si="7"/>
        <v>6.5753424657534248E-4</v>
      </c>
      <c r="I113" s="81"/>
    </row>
    <row r="114" spans="1:9" s="1" customFormat="1" ht="17.25">
      <c r="A114" s="115">
        <v>41913</v>
      </c>
      <c r="B114" s="70">
        <v>738.7277218945311</v>
      </c>
      <c r="C114" s="85">
        <v>0</v>
      </c>
      <c r="D114" s="72">
        <f t="shared" si="10"/>
        <v>738.7277218945311</v>
      </c>
      <c r="E114" s="73">
        <f t="shared" si="8"/>
        <v>2021</v>
      </c>
      <c r="F114" s="74">
        <f t="shared" si="11"/>
        <v>981.67806637732428</v>
      </c>
      <c r="G114" s="80">
        <v>31</v>
      </c>
      <c r="H114" s="75">
        <f t="shared" si="7"/>
        <v>6.5753424657534248E-4</v>
      </c>
      <c r="I114" s="81"/>
    </row>
    <row r="115" spans="1:9" s="1" customFormat="1" ht="17.25">
      <c r="A115" s="115">
        <v>41944</v>
      </c>
      <c r="B115" s="70">
        <v>738.7277218945311</v>
      </c>
      <c r="C115" s="85">
        <v>0</v>
      </c>
      <c r="D115" s="72">
        <f t="shared" si="10"/>
        <v>738.7277218945311</v>
      </c>
      <c r="E115" s="73">
        <f t="shared" si="8"/>
        <v>1990</v>
      </c>
      <c r="F115" s="74">
        <f t="shared" si="11"/>
        <v>966.62016432007692</v>
      </c>
      <c r="G115" s="80">
        <v>30</v>
      </c>
      <c r="H115" s="75">
        <f t="shared" si="7"/>
        <v>6.5753424657534248E-4</v>
      </c>
      <c r="I115" s="81"/>
    </row>
    <row r="116" spans="1:9" s="1" customFormat="1" ht="17.25">
      <c r="A116" s="115">
        <v>41974</v>
      </c>
      <c r="B116" s="70">
        <v>738.7277218945311</v>
      </c>
      <c r="C116" s="85">
        <v>0</v>
      </c>
      <c r="D116" s="72">
        <f t="shared" si="10"/>
        <v>738.7277218945311</v>
      </c>
      <c r="E116" s="73">
        <f t="shared" si="8"/>
        <v>1960</v>
      </c>
      <c r="F116" s="74">
        <f t="shared" si="11"/>
        <v>952.04800103886976</v>
      </c>
      <c r="G116" s="80">
        <v>31</v>
      </c>
      <c r="H116" s="75">
        <f t="shared" si="7"/>
        <v>6.5753424657534248E-4</v>
      </c>
      <c r="I116" s="81"/>
    </row>
    <row r="117" spans="1:9" s="1" customFormat="1" ht="17.25">
      <c r="A117" s="115">
        <v>42005</v>
      </c>
      <c r="B117" s="70">
        <v>738.7277218945311</v>
      </c>
      <c r="C117" s="85">
        <v>0</v>
      </c>
      <c r="D117" s="72">
        <f t="shared" si="10"/>
        <v>738.7277218945311</v>
      </c>
      <c r="E117" s="73">
        <f t="shared" si="8"/>
        <v>1929</v>
      </c>
      <c r="F117" s="74">
        <f t="shared" si="11"/>
        <v>936.99009898162217</v>
      </c>
      <c r="G117" s="80">
        <v>31</v>
      </c>
      <c r="H117" s="75">
        <f t="shared" si="7"/>
        <v>6.5753424657534248E-4</v>
      </c>
      <c r="I117" s="81"/>
    </row>
    <row r="118" spans="1:9" s="1" customFormat="1" ht="17.25">
      <c r="A118" s="115">
        <v>42036</v>
      </c>
      <c r="B118" s="70">
        <v>738.7277218945311</v>
      </c>
      <c r="C118" s="85">
        <v>0</v>
      </c>
      <c r="D118" s="72">
        <f t="shared" si="10"/>
        <v>738.7277218945311</v>
      </c>
      <c r="E118" s="73">
        <f t="shared" si="8"/>
        <v>1898</v>
      </c>
      <c r="F118" s="74">
        <f t="shared" si="11"/>
        <v>921.93219692437481</v>
      </c>
      <c r="G118" s="80">
        <v>28</v>
      </c>
      <c r="H118" s="75">
        <f t="shared" si="7"/>
        <v>6.5753424657534248E-4</v>
      </c>
      <c r="I118" s="81"/>
    </row>
    <row r="119" spans="1:9" s="1" customFormat="1" ht="17.25">
      <c r="A119" s="115">
        <v>42064</v>
      </c>
      <c r="B119" s="70">
        <v>738.7277218945311</v>
      </c>
      <c r="C119" s="85">
        <v>0</v>
      </c>
      <c r="D119" s="72">
        <f t="shared" si="10"/>
        <v>738.7277218945311</v>
      </c>
      <c r="E119" s="73">
        <f t="shared" si="8"/>
        <v>1870</v>
      </c>
      <c r="F119" s="74">
        <f t="shared" si="11"/>
        <v>908.33151119524814</v>
      </c>
      <c r="G119" s="80">
        <v>31</v>
      </c>
      <c r="H119" s="75">
        <f t="shared" si="7"/>
        <v>6.5753424657534248E-4</v>
      </c>
      <c r="I119" s="81"/>
    </row>
    <row r="120" spans="1:9" s="1" customFormat="1" ht="17.25">
      <c r="A120" s="115">
        <v>42095</v>
      </c>
      <c r="B120" s="70">
        <v>738.7277218945311</v>
      </c>
      <c r="C120" s="85">
        <v>0</v>
      </c>
      <c r="D120" s="72">
        <f t="shared" si="10"/>
        <v>738.7277218945311</v>
      </c>
      <c r="E120" s="73">
        <f t="shared" si="8"/>
        <v>1839</v>
      </c>
      <c r="F120" s="74">
        <f t="shared" si="11"/>
        <v>893.27360913800078</v>
      </c>
      <c r="G120" s="80">
        <v>30</v>
      </c>
      <c r="H120" s="75">
        <f t="shared" si="7"/>
        <v>6.5753424657534248E-4</v>
      </c>
      <c r="I120" s="81"/>
    </row>
    <row r="121" spans="1:9" s="1" customFormat="1" ht="17.25">
      <c r="A121" s="115">
        <v>42125</v>
      </c>
      <c r="B121" s="70">
        <v>738.7277218945311</v>
      </c>
      <c r="C121" s="85">
        <v>0</v>
      </c>
      <c r="D121" s="72">
        <f t="shared" si="10"/>
        <v>738.7277218945311</v>
      </c>
      <c r="E121" s="73">
        <f t="shared" si="8"/>
        <v>1809</v>
      </c>
      <c r="F121" s="74">
        <f t="shared" si="11"/>
        <v>878.7014458567935</v>
      </c>
      <c r="G121" s="80">
        <v>31</v>
      </c>
      <c r="H121" s="75">
        <f t="shared" si="7"/>
        <v>6.5753424657534248E-4</v>
      </c>
      <c r="I121" s="81"/>
    </row>
    <row r="122" spans="1:9" s="1" customFormat="1" ht="17.25">
      <c r="A122" s="115">
        <v>42156</v>
      </c>
      <c r="B122" s="70">
        <v>776</v>
      </c>
      <c r="C122" s="85">
        <v>0</v>
      </c>
      <c r="D122" s="72">
        <f t="shared" si="10"/>
        <v>776</v>
      </c>
      <c r="E122" s="73">
        <f t="shared" si="8"/>
        <v>1778</v>
      </c>
      <c r="F122" s="74">
        <f t="shared" si="11"/>
        <v>907.21841095890409</v>
      </c>
      <c r="G122" s="80">
        <v>30</v>
      </c>
      <c r="H122" s="75">
        <f t="shared" si="7"/>
        <v>6.5753424657534248E-4</v>
      </c>
      <c r="I122" s="81"/>
    </row>
    <row r="123" spans="1:9" s="1" customFormat="1" ht="17.25">
      <c r="A123" s="115">
        <v>42186</v>
      </c>
      <c r="B123" s="70">
        <v>776</v>
      </c>
      <c r="C123" s="85">
        <v>0</v>
      </c>
      <c r="D123" s="72">
        <f t="shared" si="10"/>
        <v>776</v>
      </c>
      <c r="E123" s="73">
        <f t="shared" si="8"/>
        <v>1748</v>
      </c>
      <c r="F123" s="74">
        <f t="shared" si="11"/>
        <v>891.9110136986302</v>
      </c>
      <c r="G123" s="80">
        <v>31</v>
      </c>
      <c r="H123" s="75">
        <f t="shared" si="7"/>
        <v>6.5753424657534248E-4</v>
      </c>
      <c r="I123" s="81"/>
    </row>
    <row r="124" spans="1:9" s="1" customFormat="1" ht="17.25">
      <c r="A124" s="115">
        <v>42217</v>
      </c>
      <c r="B124" s="70">
        <v>776</v>
      </c>
      <c r="C124" s="85">
        <v>0</v>
      </c>
      <c r="D124" s="72">
        <f t="shared" si="10"/>
        <v>776</v>
      </c>
      <c r="E124" s="73">
        <f t="shared" si="8"/>
        <v>1717</v>
      </c>
      <c r="F124" s="74">
        <f t="shared" si="11"/>
        <v>876.09336986301378</v>
      </c>
      <c r="G124" s="80">
        <v>31</v>
      </c>
      <c r="H124" s="75">
        <f t="shared" si="7"/>
        <v>6.5753424657534248E-4</v>
      </c>
      <c r="I124" s="81"/>
    </row>
    <row r="125" spans="1:9" s="1" customFormat="1" ht="17.25">
      <c r="A125" s="115">
        <v>42248</v>
      </c>
      <c r="B125" s="70">
        <v>776</v>
      </c>
      <c r="C125" s="85">
        <v>0</v>
      </c>
      <c r="D125" s="72">
        <f t="shared" si="10"/>
        <v>776</v>
      </c>
      <c r="E125" s="73">
        <f t="shared" si="8"/>
        <v>1686</v>
      </c>
      <c r="F125" s="74">
        <f t="shared" si="11"/>
        <v>860.27572602739724</v>
      </c>
      <c r="G125" s="80">
        <v>30</v>
      </c>
      <c r="H125" s="75">
        <f t="shared" si="7"/>
        <v>6.5753424657534248E-4</v>
      </c>
      <c r="I125" s="81"/>
    </row>
    <row r="126" spans="1:9" s="1" customFormat="1" ht="17.25">
      <c r="A126" s="115">
        <v>42278</v>
      </c>
      <c r="B126" s="70">
        <v>776</v>
      </c>
      <c r="C126" s="85">
        <v>0</v>
      </c>
      <c r="D126" s="72">
        <f t="shared" si="10"/>
        <v>776</v>
      </c>
      <c r="E126" s="73">
        <f t="shared" si="8"/>
        <v>1656</v>
      </c>
      <c r="F126" s="74">
        <f t="shared" si="11"/>
        <v>844.96832876712335</v>
      </c>
      <c r="G126" s="80">
        <v>31</v>
      </c>
      <c r="H126" s="75">
        <f t="shared" si="7"/>
        <v>6.5753424657534248E-4</v>
      </c>
      <c r="I126" s="81"/>
    </row>
    <row r="127" spans="1:9" s="1" customFormat="1" ht="17.25">
      <c r="A127" s="115">
        <v>42309</v>
      </c>
      <c r="B127" s="70">
        <v>776</v>
      </c>
      <c r="C127" s="85">
        <v>0</v>
      </c>
      <c r="D127" s="72">
        <f t="shared" si="10"/>
        <v>776</v>
      </c>
      <c r="E127" s="73">
        <f t="shared" si="8"/>
        <v>1625</v>
      </c>
      <c r="F127" s="74">
        <f t="shared" si="11"/>
        <v>829.15068493150682</v>
      </c>
      <c r="G127" s="80">
        <v>30</v>
      </c>
      <c r="H127" s="75">
        <f t="shared" si="7"/>
        <v>6.5753424657534248E-4</v>
      </c>
      <c r="I127" s="81"/>
    </row>
    <row r="128" spans="1:9" s="1" customFormat="1" ht="17.25">
      <c r="A128" s="115">
        <v>42339</v>
      </c>
      <c r="B128" s="70">
        <v>776</v>
      </c>
      <c r="C128" s="85">
        <v>0</v>
      </c>
      <c r="D128" s="72">
        <f t="shared" si="10"/>
        <v>776</v>
      </c>
      <c r="E128" s="73">
        <f>E127-G127</f>
        <v>1595</v>
      </c>
      <c r="F128" s="74">
        <f t="shared" si="11"/>
        <v>813.84328767123293</v>
      </c>
      <c r="G128" s="80">
        <v>31</v>
      </c>
      <c r="H128" s="75">
        <f t="shared" si="7"/>
        <v>6.5753424657534248E-4</v>
      </c>
      <c r="I128" s="81"/>
    </row>
    <row r="129" spans="1:9" s="1" customFormat="1" ht="17.25">
      <c r="A129" s="115">
        <v>42370</v>
      </c>
      <c r="B129" s="70">
        <v>776</v>
      </c>
      <c r="C129" s="85">
        <v>0</v>
      </c>
      <c r="D129" s="72">
        <f t="shared" si="10"/>
        <v>776</v>
      </c>
      <c r="E129" s="73">
        <f t="shared" si="8"/>
        <v>1564</v>
      </c>
      <c r="F129" s="74">
        <f t="shared" si="11"/>
        <v>798.02564383561651</v>
      </c>
      <c r="G129" s="80">
        <v>31</v>
      </c>
      <c r="H129" s="75">
        <f t="shared" si="7"/>
        <v>6.5753424657534248E-4</v>
      </c>
      <c r="I129" s="81"/>
    </row>
    <row r="130" spans="1:9" s="1" customFormat="1" ht="17.25">
      <c r="A130" s="115">
        <v>42401</v>
      </c>
      <c r="B130" s="70">
        <v>776</v>
      </c>
      <c r="C130" s="85">
        <v>0</v>
      </c>
      <c r="D130" s="72">
        <f t="shared" si="10"/>
        <v>776</v>
      </c>
      <c r="E130" s="73">
        <f>E129-G129</f>
        <v>1533</v>
      </c>
      <c r="F130" s="74">
        <f t="shared" si="11"/>
        <v>782.20799999999997</v>
      </c>
      <c r="G130" s="80">
        <v>29</v>
      </c>
      <c r="H130" s="75">
        <f t="shared" si="7"/>
        <v>6.5753424657534248E-4</v>
      </c>
      <c r="I130" s="81"/>
    </row>
    <row r="131" spans="1:9" s="1" customFormat="1" ht="17.25">
      <c r="A131" s="115">
        <v>42430</v>
      </c>
      <c r="B131" s="70">
        <v>776</v>
      </c>
      <c r="C131" s="85">
        <v>0</v>
      </c>
      <c r="D131" s="72">
        <f t="shared" si="10"/>
        <v>776</v>
      </c>
      <c r="E131" s="73">
        <f t="shared" si="8"/>
        <v>1504</v>
      </c>
      <c r="F131" s="74">
        <f t="shared" si="11"/>
        <v>767.4108493150685</v>
      </c>
      <c r="G131" s="80">
        <v>31</v>
      </c>
      <c r="H131" s="75">
        <f t="shared" si="7"/>
        <v>6.5753424657534248E-4</v>
      </c>
      <c r="I131" s="81"/>
    </row>
    <row r="132" spans="1:9" s="1" customFormat="1" ht="17.25">
      <c r="A132" s="115">
        <v>42461</v>
      </c>
      <c r="B132" s="70">
        <v>776</v>
      </c>
      <c r="C132" s="85">
        <v>0</v>
      </c>
      <c r="D132" s="72">
        <f t="shared" si="10"/>
        <v>776</v>
      </c>
      <c r="E132" s="73">
        <f t="shared" si="8"/>
        <v>1473</v>
      </c>
      <c r="F132" s="74">
        <f t="shared" si="11"/>
        <v>751.59320547945208</v>
      </c>
      <c r="G132" s="80">
        <v>30</v>
      </c>
      <c r="H132" s="75">
        <f t="shared" ref="H132:H134" si="12">0.24/365</f>
        <v>6.5753424657534248E-4</v>
      </c>
      <c r="I132" s="81"/>
    </row>
    <row r="133" spans="1:9" s="1" customFormat="1" ht="17.25">
      <c r="A133" s="115">
        <v>42491</v>
      </c>
      <c r="B133" s="70">
        <v>776</v>
      </c>
      <c r="C133" s="85">
        <v>0</v>
      </c>
      <c r="D133" s="72">
        <f t="shared" si="10"/>
        <v>776</v>
      </c>
      <c r="E133" s="73">
        <f t="shared" ref="E133:E188" si="13">E132-G132</f>
        <v>1443</v>
      </c>
      <c r="F133" s="74">
        <f t="shared" si="11"/>
        <v>736.28580821917808</v>
      </c>
      <c r="G133" s="80">
        <v>31</v>
      </c>
      <c r="H133" s="75">
        <f t="shared" si="12"/>
        <v>6.5753424657534248E-4</v>
      </c>
      <c r="I133" s="81"/>
    </row>
    <row r="134" spans="1:9" s="1" customFormat="1" ht="17.25">
      <c r="A134" s="115">
        <v>42522</v>
      </c>
      <c r="B134" s="70">
        <v>814.44731338872054</v>
      </c>
      <c r="C134" s="85">
        <v>0</v>
      </c>
      <c r="D134" s="72">
        <f t="shared" si="10"/>
        <v>814.44731338872054</v>
      </c>
      <c r="E134" s="73">
        <f t="shared" si="13"/>
        <v>1412</v>
      </c>
      <c r="F134" s="74">
        <f t="shared" si="11"/>
        <v>756.16412482512226</v>
      </c>
      <c r="G134" s="80">
        <v>30</v>
      </c>
      <c r="H134" s="75">
        <f t="shared" si="12"/>
        <v>6.5753424657534248E-4</v>
      </c>
      <c r="I134" s="81"/>
    </row>
    <row r="135" spans="1:9" s="1" customFormat="1" ht="17.25">
      <c r="A135" s="115">
        <v>42552</v>
      </c>
      <c r="B135" s="70">
        <v>814</v>
      </c>
      <c r="C135" s="85">
        <v>0</v>
      </c>
      <c r="D135" s="72">
        <f t="shared" si="10"/>
        <v>814</v>
      </c>
      <c r="E135" s="73">
        <f>E134-G134</f>
        <v>1382</v>
      </c>
      <c r="F135" s="74">
        <f t="shared" si="11"/>
        <v>739.69183561643842</v>
      </c>
      <c r="G135" s="80">
        <v>31</v>
      </c>
      <c r="H135" s="75">
        <f t="shared" ref="H135:H188" si="14">0.24/365</f>
        <v>6.5753424657534248E-4</v>
      </c>
      <c r="I135" s="81"/>
    </row>
    <row r="136" spans="1:9" s="1" customFormat="1" ht="17.25">
      <c r="A136" s="115">
        <v>42583</v>
      </c>
      <c r="B136" s="70">
        <v>814</v>
      </c>
      <c r="C136" s="85">
        <v>0</v>
      </c>
      <c r="D136" s="72">
        <f t="shared" si="10"/>
        <v>814</v>
      </c>
      <c r="E136" s="73">
        <f t="shared" si="13"/>
        <v>1351</v>
      </c>
      <c r="F136" s="74">
        <f t="shared" si="11"/>
        <v>723.09961643835618</v>
      </c>
      <c r="G136" s="80">
        <v>31</v>
      </c>
      <c r="H136" s="75">
        <f t="shared" si="14"/>
        <v>6.5753424657534248E-4</v>
      </c>
      <c r="I136" s="81"/>
    </row>
    <row r="137" spans="1:9" s="1" customFormat="1" ht="17.25">
      <c r="A137" s="115">
        <v>42614</v>
      </c>
      <c r="B137" s="70">
        <v>814</v>
      </c>
      <c r="C137" s="85">
        <v>0</v>
      </c>
      <c r="D137" s="72">
        <f t="shared" si="10"/>
        <v>814</v>
      </c>
      <c r="E137" s="73">
        <f t="shared" si="13"/>
        <v>1320</v>
      </c>
      <c r="F137" s="74">
        <f t="shared" si="11"/>
        <v>706.50739726027405</v>
      </c>
      <c r="G137" s="80">
        <v>30</v>
      </c>
      <c r="H137" s="75">
        <f t="shared" si="14"/>
        <v>6.5753424657534248E-4</v>
      </c>
      <c r="I137" s="81"/>
    </row>
    <row r="138" spans="1:9" s="1" customFormat="1" ht="17.25">
      <c r="A138" s="115">
        <v>42644</v>
      </c>
      <c r="B138" s="70">
        <v>814</v>
      </c>
      <c r="C138" s="85">
        <v>0</v>
      </c>
      <c r="D138" s="72">
        <f t="shared" si="10"/>
        <v>814</v>
      </c>
      <c r="E138" s="73">
        <f t="shared" si="13"/>
        <v>1290</v>
      </c>
      <c r="F138" s="74">
        <f t="shared" si="11"/>
        <v>690.45041095890417</v>
      </c>
      <c r="G138" s="80">
        <v>31</v>
      </c>
      <c r="H138" s="75">
        <f t="shared" si="14"/>
        <v>6.5753424657534248E-4</v>
      </c>
      <c r="I138" s="81"/>
    </row>
    <row r="139" spans="1:9" s="1" customFormat="1" ht="17.25">
      <c r="A139" s="115">
        <v>42675</v>
      </c>
      <c r="B139" s="70">
        <v>814</v>
      </c>
      <c r="C139" s="85">
        <v>0</v>
      </c>
      <c r="D139" s="72">
        <f t="shared" si="10"/>
        <v>814</v>
      </c>
      <c r="E139" s="73">
        <f t="shared" si="13"/>
        <v>1259</v>
      </c>
      <c r="F139" s="74">
        <f t="shared" si="11"/>
        <v>673.85819178082193</v>
      </c>
      <c r="G139" s="80">
        <v>30</v>
      </c>
      <c r="H139" s="75">
        <f t="shared" si="14"/>
        <v>6.5753424657534248E-4</v>
      </c>
      <c r="I139" s="81"/>
    </row>
    <row r="140" spans="1:9" s="1" customFormat="1" ht="17.25">
      <c r="A140" s="115">
        <v>42705</v>
      </c>
      <c r="B140" s="70">
        <v>814</v>
      </c>
      <c r="C140" s="85">
        <v>0</v>
      </c>
      <c r="D140" s="88">
        <f t="shared" si="10"/>
        <v>814</v>
      </c>
      <c r="E140" s="73">
        <f t="shared" si="13"/>
        <v>1229</v>
      </c>
      <c r="F140" s="74">
        <f t="shared" si="11"/>
        <v>657.80120547945205</v>
      </c>
      <c r="G140" s="80">
        <v>31</v>
      </c>
      <c r="H140" s="75">
        <f t="shared" si="14"/>
        <v>6.5753424657534248E-4</v>
      </c>
      <c r="I140" s="81"/>
    </row>
    <row r="141" spans="1:9" s="1" customFormat="1" ht="17.2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si="13"/>
        <v>1198</v>
      </c>
      <c r="F141" s="74">
        <f t="shared" si="11"/>
        <v>641.20898630136992</v>
      </c>
      <c r="G141" s="80">
        <v>31</v>
      </c>
      <c r="H141" s="75">
        <f t="shared" si="14"/>
        <v>6.5753424657534248E-4</v>
      </c>
      <c r="I141" s="81"/>
    </row>
    <row r="142" spans="1:9" s="1" customFormat="1" ht="17.2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3"/>
        <v>1167</v>
      </c>
      <c r="F142" s="74">
        <f t="shared" si="11"/>
        <v>624.61676712328767</v>
      </c>
      <c r="G142" s="80">
        <v>28</v>
      </c>
      <c r="H142" s="75">
        <f t="shared" si="14"/>
        <v>6.5753424657534248E-4</v>
      </c>
      <c r="I142" s="81"/>
    </row>
    <row r="143" spans="1:9" s="1" customFormat="1" ht="17.2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3"/>
        <v>1139</v>
      </c>
      <c r="F143" s="74">
        <f t="shared" si="11"/>
        <v>609.63024657534243</v>
      </c>
      <c r="G143" s="80">
        <v>31</v>
      </c>
      <c r="H143" s="75">
        <f t="shared" si="14"/>
        <v>6.5753424657534248E-4</v>
      </c>
      <c r="I143" s="81"/>
    </row>
    <row r="144" spans="1:9" s="1" customFormat="1" ht="17.2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3"/>
        <v>1108</v>
      </c>
      <c r="F144" s="74">
        <f t="shared" si="11"/>
        <v>593.03802739726029</v>
      </c>
      <c r="G144" s="80">
        <v>30</v>
      </c>
      <c r="H144" s="75">
        <f t="shared" si="14"/>
        <v>6.5753424657534248E-4</v>
      </c>
      <c r="I144" s="81"/>
    </row>
    <row r="145" spans="1:9" s="1" customFormat="1" ht="17.2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3"/>
        <v>1078</v>
      </c>
      <c r="F145" s="74">
        <f t="shared" si="11"/>
        <v>576.98104109589042</v>
      </c>
      <c r="G145" s="80">
        <v>31</v>
      </c>
      <c r="H145" s="75">
        <f t="shared" si="14"/>
        <v>6.5753424657534248E-4</v>
      </c>
      <c r="I145" s="81"/>
    </row>
    <row r="146" spans="1:9" s="1" customFormat="1" ht="17.2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3"/>
        <v>1047</v>
      </c>
      <c r="F146" s="74">
        <f t="shared" si="11"/>
        <v>588.73160809242086</v>
      </c>
      <c r="G146" s="80">
        <v>30</v>
      </c>
      <c r="H146" s="75">
        <f t="shared" si="14"/>
        <v>6.5753424657534248E-4</v>
      </c>
      <c r="I146" s="81"/>
    </row>
    <row r="147" spans="1:9" s="1" customFormat="1" ht="17.2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3"/>
        <v>1017</v>
      </c>
      <c r="F147" s="74">
        <f t="shared" si="11"/>
        <v>571.86250757401331</v>
      </c>
      <c r="G147" s="80">
        <v>31</v>
      </c>
      <c r="H147" s="75">
        <f t="shared" si="14"/>
        <v>6.5753424657534248E-4</v>
      </c>
      <c r="I147" s="81"/>
    </row>
    <row r="148" spans="1:9" s="1" customFormat="1" ht="17.2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3"/>
        <v>986</v>
      </c>
      <c r="F148" s="74">
        <f t="shared" si="11"/>
        <v>554.43110370499232</v>
      </c>
      <c r="G148" s="80">
        <v>31</v>
      </c>
      <c r="H148" s="75">
        <f t="shared" si="14"/>
        <v>6.5753424657534248E-4</v>
      </c>
      <c r="I148" s="81"/>
    </row>
    <row r="149" spans="1:9" s="1" customFormat="1" ht="17.25">
      <c r="A149" s="115">
        <v>42979</v>
      </c>
      <c r="B149" s="70">
        <v>855.16967905815659</v>
      </c>
      <c r="C149" s="85">
        <v>0</v>
      </c>
      <c r="D149" s="88">
        <f t="shared" ref="D149:D152" si="15">B149-C149</f>
        <v>855.16967905815659</v>
      </c>
      <c r="E149" s="73">
        <f t="shared" si="13"/>
        <v>955</v>
      </c>
      <c r="F149" s="74">
        <f t="shared" si="11"/>
        <v>536.99969983597123</v>
      </c>
      <c r="G149" s="80">
        <v>30</v>
      </c>
      <c r="H149" s="75">
        <f t="shared" si="14"/>
        <v>6.5753424657534248E-4</v>
      </c>
      <c r="I149" s="81"/>
    </row>
    <row r="150" spans="1:9" s="1" customFormat="1" ht="17.25">
      <c r="A150" s="115">
        <v>43009</v>
      </c>
      <c r="B150" s="70">
        <v>855.16967905815659</v>
      </c>
      <c r="C150" s="85">
        <v>0</v>
      </c>
      <c r="D150" s="88">
        <f t="shared" si="15"/>
        <v>855.16967905815659</v>
      </c>
      <c r="E150" s="73">
        <f t="shared" si="13"/>
        <v>925</v>
      </c>
      <c r="F150" s="74">
        <f t="shared" si="11"/>
        <v>520.13059931756368</v>
      </c>
      <c r="G150" s="80">
        <v>31</v>
      </c>
      <c r="H150" s="75">
        <f t="shared" si="14"/>
        <v>6.5753424657534248E-4</v>
      </c>
      <c r="I150" s="81"/>
    </row>
    <row r="151" spans="1:9" s="1" customFormat="1" ht="17.25">
      <c r="A151" s="115">
        <v>43040</v>
      </c>
      <c r="B151" s="70">
        <v>855.16967905815659</v>
      </c>
      <c r="C151" s="85">
        <v>0</v>
      </c>
      <c r="D151" s="88">
        <f t="shared" si="15"/>
        <v>855.16967905815659</v>
      </c>
      <c r="E151" s="73">
        <f t="shared" si="13"/>
        <v>894</v>
      </c>
      <c r="F151" s="74">
        <f t="shared" si="11"/>
        <v>502.69919544854264</v>
      </c>
      <c r="G151" s="80">
        <v>30</v>
      </c>
      <c r="H151" s="75">
        <f t="shared" si="14"/>
        <v>6.5753424657534248E-4</v>
      </c>
      <c r="I151" s="81"/>
    </row>
    <row r="152" spans="1:9" s="1" customFormat="1" ht="17.25">
      <c r="A152" s="115">
        <v>43070</v>
      </c>
      <c r="B152" s="70">
        <v>855.16967905815659</v>
      </c>
      <c r="C152" s="85">
        <v>0</v>
      </c>
      <c r="D152" s="88">
        <f t="shared" si="15"/>
        <v>855.16967905815659</v>
      </c>
      <c r="E152" s="73">
        <f t="shared" si="13"/>
        <v>864</v>
      </c>
      <c r="F152" s="74">
        <f t="shared" si="11"/>
        <v>485.8300949301352</v>
      </c>
      <c r="G152" s="80">
        <v>31</v>
      </c>
      <c r="H152" s="75">
        <f t="shared" si="14"/>
        <v>6.5753424657534248E-4</v>
      </c>
      <c r="I152" s="81"/>
    </row>
    <row r="153" spans="1:9" s="1" customFormat="1" ht="17.2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3"/>
        <v>833</v>
      </c>
      <c r="F153" s="74">
        <f t="shared" si="11"/>
        <v>468.39869106111416</v>
      </c>
      <c r="G153" s="80">
        <v>31</v>
      </c>
      <c r="H153" s="75">
        <f t="shared" si="14"/>
        <v>6.5753424657534248E-4</v>
      </c>
      <c r="I153" s="81"/>
    </row>
    <row r="154" spans="1:9" s="1" customFormat="1" ht="17.2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>E153-G153</f>
        <v>802</v>
      </c>
      <c r="F154" s="74">
        <f t="shared" si="11"/>
        <v>450.96728719209307</v>
      </c>
      <c r="G154" s="80">
        <v>28</v>
      </c>
      <c r="H154" s="75">
        <f t="shared" si="14"/>
        <v>6.5753424657534248E-4</v>
      </c>
      <c r="I154" s="81"/>
    </row>
    <row r="155" spans="1:9" s="1" customFormat="1" ht="17.25">
      <c r="A155" s="115">
        <v>43160</v>
      </c>
      <c r="B155" s="70">
        <v>855.16967905815659</v>
      </c>
      <c r="C155" s="85">
        <v>0</v>
      </c>
      <c r="D155" s="88">
        <f t="shared" ref="D155:D183" si="16">B155-C155</f>
        <v>855.16967905815659</v>
      </c>
      <c r="E155" s="73">
        <f t="shared" si="13"/>
        <v>774</v>
      </c>
      <c r="F155" s="74">
        <f t="shared" si="11"/>
        <v>435.22279337491284</v>
      </c>
      <c r="G155" s="80">
        <v>31</v>
      </c>
      <c r="H155" s="75">
        <f t="shared" si="14"/>
        <v>6.5753424657534248E-4</v>
      </c>
      <c r="I155" s="81"/>
    </row>
    <row r="156" spans="1:9" s="1" customFormat="1" ht="17.25">
      <c r="A156" s="115">
        <v>43191</v>
      </c>
      <c r="B156" s="70">
        <v>855.16967905815659</v>
      </c>
      <c r="C156" s="85">
        <v>0</v>
      </c>
      <c r="D156" s="88">
        <f t="shared" si="16"/>
        <v>855.16967905815659</v>
      </c>
      <c r="E156" s="73">
        <f t="shared" si="13"/>
        <v>743</v>
      </c>
      <c r="F156" s="74">
        <f t="shared" si="11"/>
        <v>417.7913895058918</v>
      </c>
      <c r="G156" s="80">
        <v>30</v>
      </c>
      <c r="H156" s="75">
        <f t="shared" si="14"/>
        <v>6.5753424657534248E-4</v>
      </c>
      <c r="I156" s="81"/>
    </row>
    <row r="157" spans="1:9" s="1" customFormat="1" ht="17.25">
      <c r="A157" s="115">
        <v>43221</v>
      </c>
      <c r="B157" s="70">
        <v>855.16967905815659</v>
      </c>
      <c r="C157" s="89">
        <v>15000</v>
      </c>
      <c r="D157" s="88">
        <f t="shared" si="16"/>
        <v>-14144.830320941843</v>
      </c>
      <c r="E157" s="73">
        <f t="shared" si="13"/>
        <v>713</v>
      </c>
      <c r="F157" s="74"/>
      <c r="G157" s="71">
        <v>21</v>
      </c>
      <c r="H157" s="75">
        <f t="shared" si="14"/>
        <v>6.5753424657534248E-4</v>
      </c>
      <c r="I157" s="76" t="s">
        <v>175</v>
      </c>
    </row>
    <row r="158" spans="1:9" s="1" customFormat="1" ht="17.25">
      <c r="A158" s="115">
        <v>43252</v>
      </c>
      <c r="B158" s="70">
        <v>897.92816301106438</v>
      </c>
      <c r="C158" s="89">
        <v>15000</v>
      </c>
      <c r="D158" s="88">
        <f t="shared" si="16"/>
        <v>-14102.071836988936</v>
      </c>
      <c r="E158" s="73">
        <f t="shared" si="13"/>
        <v>692</v>
      </c>
      <c r="F158" s="74"/>
      <c r="G158" s="71">
        <v>25</v>
      </c>
      <c r="H158" s="75">
        <f t="shared" si="14"/>
        <v>6.5753424657534248E-4</v>
      </c>
      <c r="I158" s="76" t="s">
        <v>176</v>
      </c>
    </row>
    <row r="159" spans="1:9" s="1" customFormat="1" ht="17.25">
      <c r="A159" s="115">
        <v>43282</v>
      </c>
      <c r="B159" s="70">
        <v>897.92816301106438</v>
      </c>
      <c r="C159" s="89">
        <v>0</v>
      </c>
      <c r="D159" s="88">
        <f t="shared" si="16"/>
        <v>897.92816301106438</v>
      </c>
      <c r="E159" s="73">
        <f t="shared" si="13"/>
        <v>667</v>
      </c>
      <c r="F159" s="74">
        <f t="shared" si="11"/>
        <v>393.80915160222247</v>
      </c>
      <c r="G159" s="71">
        <v>31</v>
      </c>
      <c r="H159" s="75">
        <f t="shared" si="14"/>
        <v>6.5753424657534248E-4</v>
      </c>
      <c r="I159" s="90"/>
    </row>
    <row r="160" spans="1:9" s="1" customFormat="1" ht="17.25">
      <c r="A160" s="115">
        <v>43313</v>
      </c>
      <c r="B160" s="70">
        <v>897.92816301106438</v>
      </c>
      <c r="C160" s="101">
        <v>15000</v>
      </c>
      <c r="D160" s="88">
        <f t="shared" si="16"/>
        <v>-14102.071836988936</v>
      </c>
      <c r="E160" s="73">
        <f t="shared" si="13"/>
        <v>636</v>
      </c>
      <c r="F160" s="74"/>
      <c r="G160" s="100">
        <v>0</v>
      </c>
      <c r="H160" s="75">
        <f t="shared" si="14"/>
        <v>6.5753424657534248E-4</v>
      </c>
      <c r="I160" s="91" t="s">
        <v>177</v>
      </c>
    </row>
    <row r="161" spans="1:9" s="1" customFormat="1" ht="17.25">
      <c r="A161" s="115">
        <v>43344</v>
      </c>
      <c r="B161" s="70">
        <v>897.92816301106438</v>
      </c>
      <c r="C161" s="89">
        <v>15000</v>
      </c>
      <c r="D161" s="88">
        <f t="shared" si="16"/>
        <v>-14102.071836988936</v>
      </c>
      <c r="E161" s="73">
        <f>E160-G160</f>
        <v>636</v>
      </c>
      <c r="F161" s="74"/>
      <c r="G161" s="71">
        <v>12</v>
      </c>
      <c r="H161" s="75">
        <f t="shared" si="14"/>
        <v>6.5753424657534248E-4</v>
      </c>
      <c r="I161" s="76" t="s">
        <v>178</v>
      </c>
    </row>
    <row r="162" spans="1:9" s="1" customFormat="1" ht="17.25">
      <c r="A162" s="115">
        <v>43374</v>
      </c>
      <c r="B162" s="70">
        <v>897.92816301106438</v>
      </c>
      <c r="C162" s="89">
        <v>15000</v>
      </c>
      <c r="D162" s="88">
        <f t="shared" si="16"/>
        <v>-14102.071836988936</v>
      </c>
      <c r="E162" s="73">
        <f t="shared" si="13"/>
        <v>624</v>
      </c>
      <c r="F162" s="74"/>
      <c r="G162" s="71">
        <v>17</v>
      </c>
      <c r="H162" s="75">
        <f t="shared" si="14"/>
        <v>6.5753424657534248E-4</v>
      </c>
      <c r="I162" s="76" t="s">
        <v>179</v>
      </c>
    </row>
    <row r="163" spans="1:9" s="1" customFormat="1" ht="17.25">
      <c r="A163" s="115">
        <v>43405</v>
      </c>
      <c r="B163" s="70">
        <v>897.92816301106438</v>
      </c>
      <c r="C163" s="89">
        <v>13872</v>
      </c>
      <c r="D163" s="88">
        <f t="shared" si="16"/>
        <v>-12974.071836988936</v>
      </c>
      <c r="E163" s="73">
        <f t="shared" si="13"/>
        <v>607</v>
      </c>
      <c r="F163" s="74"/>
      <c r="G163" s="71">
        <v>29</v>
      </c>
      <c r="H163" s="75">
        <f t="shared" si="14"/>
        <v>6.5753424657534248E-4</v>
      </c>
      <c r="I163" s="76" t="s">
        <v>184</v>
      </c>
    </row>
    <row r="164" spans="1:9" s="1" customFormat="1" ht="17.25">
      <c r="A164" s="115">
        <v>43435</v>
      </c>
      <c r="B164" s="70">
        <v>898</v>
      </c>
      <c r="C164" s="89">
        <v>0</v>
      </c>
      <c r="D164" s="88">
        <f t="shared" si="16"/>
        <v>898</v>
      </c>
      <c r="E164" s="73">
        <f t="shared" si="13"/>
        <v>578</v>
      </c>
      <c r="F164" s="74">
        <f t="shared" ref="F164:F173" si="17">(D164*E164*H164)</f>
        <v>341.28920547945205</v>
      </c>
      <c r="G164" s="71">
        <v>31</v>
      </c>
      <c r="H164" s="75">
        <f t="shared" si="14"/>
        <v>6.5753424657534248E-4</v>
      </c>
      <c r="I164" s="76"/>
    </row>
    <row r="165" spans="1:9" s="1" customFormat="1" ht="17.25">
      <c r="A165" s="115">
        <v>43466</v>
      </c>
      <c r="B165" s="70">
        <v>897.92816301106438</v>
      </c>
      <c r="C165" s="89">
        <v>0</v>
      </c>
      <c r="D165" s="88">
        <f t="shared" si="16"/>
        <v>897.92816301106438</v>
      </c>
      <c r="E165" s="73">
        <f t="shared" si="13"/>
        <v>547</v>
      </c>
      <c r="F165" s="74">
        <f t="shared" si="17"/>
        <v>322.95892942491105</v>
      </c>
      <c r="G165" s="71">
        <v>31</v>
      </c>
      <c r="H165" s="75">
        <f t="shared" si="14"/>
        <v>6.5753424657534248E-4</v>
      </c>
      <c r="I165" s="76"/>
    </row>
    <row r="166" spans="1:9" s="1" customFormat="1" ht="17.25">
      <c r="A166" s="115">
        <v>43497</v>
      </c>
      <c r="B166" s="70">
        <v>897.92816301106438</v>
      </c>
      <c r="C166" s="89">
        <v>0</v>
      </c>
      <c r="D166" s="88">
        <f t="shared" si="16"/>
        <v>897.92816301106438</v>
      </c>
      <c r="E166" s="73">
        <f t="shared" si="13"/>
        <v>516</v>
      </c>
      <c r="F166" s="74">
        <f t="shared" si="17"/>
        <v>304.65595536243893</v>
      </c>
      <c r="G166" s="71">
        <v>28</v>
      </c>
      <c r="H166" s="75">
        <f t="shared" si="14"/>
        <v>6.5753424657534248E-4</v>
      </c>
      <c r="I166" s="76"/>
    </row>
    <row r="167" spans="1:9" s="1" customFormat="1" ht="17.25">
      <c r="A167" s="115">
        <v>43525</v>
      </c>
      <c r="B167" s="70">
        <v>897.92816301106438</v>
      </c>
      <c r="C167" s="89">
        <v>12410</v>
      </c>
      <c r="D167" s="88">
        <f t="shared" si="16"/>
        <v>-11512.071836988936</v>
      </c>
      <c r="E167" s="73">
        <f t="shared" si="13"/>
        <v>488</v>
      </c>
      <c r="F167" s="74"/>
      <c r="G167" s="71">
        <v>0</v>
      </c>
      <c r="H167" s="75">
        <f t="shared" si="14"/>
        <v>6.5753424657534248E-4</v>
      </c>
      <c r="I167" s="76" t="s">
        <v>180</v>
      </c>
    </row>
    <row r="168" spans="1:9" s="1" customFormat="1" ht="17.25">
      <c r="A168" s="115">
        <v>43556</v>
      </c>
      <c r="B168" s="70">
        <v>897.92816301106438</v>
      </c>
      <c r="C168" s="89">
        <v>0</v>
      </c>
      <c r="D168" s="88">
        <f t="shared" si="16"/>
        <v>897.92816301106438</v>
      </c>
      <c r="E168" s="73">
        <f t="shared" si="13"/>
        <v>488</v>
      </c>
      <c r="F168" s="74">
        <f t="shared" si="17"/>
        <v>288.12423685439961</v>
      </c>
      <c r="G168" s="71">
        <v>30</v>
      </c>
      <c r="H168" s="75">
        <f t="shared" si="14"/>
        <v>6.5753424657534248E-4</v>
      </c>
      <c r="I168" s="76"/>
    </row>
    <row r="169" spans="1:9" s="1" customFormat="1" ht="17.25">
      <c r="A169" s="115">
        <v>43586</v>
      </c>
      <c r="B169" s="70">
        <v>897.92816301106438</v>
      </c>
      <c r="C169" s="89">
        <v>0</v>
      </c>
      <c r="D169" s="88">
        <f t="shared" si="16"/>
        <v>897.92816301106438</v>
      </c>
      <c r="E169" s="73">
        <f t="shared" si="13"/>
        <v>458</v>
      </c>
      <c r="F169" s="74">
        <f t="shared" si="17"/>
        <v>270.41168131007174</v>
      </c>
      <c r="G169" s="71">
        <v>31</v>
      </c>
      <c r="H169" s="75">
        <f t="shared" si="14"/>
        <v>6.5753424657534248E-4</v>
      </c>
      <c r="I169" s="76"/>
    </row>
    <row r="170" spans="1:9" s="1" customFormat="1" ht="17.25">
      <c r="A170" s="115">
        <v>43617</v>
      </c>
      <c r="B170" s="70">
        <v>942.82457116161765</v>
      </c>
      <c r="C170" s="89">
        <v>0</v>
      </c>
      <c r="D170" s="88">
        <f t="shared" si="16"/>
        <v>942.82457116161765</v>
      </c>
      <c r="E170" s="73">
        <f t="shared" si="13"/>
        <v>427</v>
      </c>
      <c r="F170" s="74">
        <f t="shared" si="17"/>
        <v>264.71414260997966</v>
      </c>
      <c r="G170" s="71">
        <v>30</v>
      </c>
      <c r="H170" s="75">
        <f t="shared" si="14"/>
        <v>6.5753424657534248E-4</v>
      </c>
      <c r="I170" s="76"/>
    </row>
    <row r="171" spans="1:9" s="1" customFormat="1" ht="17.25">
      <c r="A171" s="115">
        <v>43647</v>
      </c>
      <c r="B171" s="70">
        <v>942.82457116161765</v>
      </c>
      <c r="C171" s="89">
        <v>0</v>
      </c>
      <c r="D171" s="88">
        <f t="shared" si="16"/>
        <v>942.82457116161765</v>
      </c>
      <c r="E171" s="73">
        <f t="shared" si="13"/>
        <v>397</v>
      </c>
      <c r="F171" s="74">
        <f t="shared" si="17"/>
        <v>246.11595928843545</v>
      </c>
      <c r="G171" s="71">
        <v>31</v>
      </c>
      <c r="H171" s="75">
        <f t="shared" si="14"/>
        <v>6.5753424657534248E-4</v>
      </c>
      <c r="I171" s="76"/>
    </row>
    <row r="172" spans="1:9" s="1" customFormat="1" ht="17.25">
      <c r="A172" s="115">
        <v>43678</v>
      </c>
      <c r="B172" s="70">
        <v>942.82457116161765</v>
      </c>
      <c r="C172" s="89">
        <v>0</v>
      </c>
      <c r="D172" s="88">
        <f t="shared" si="16"/>
        <v>942.82457116161765</v>
      </c>
      <c r="E172" s="73">
        <f t="shared" si="13"/>
        <v>366</v>
      </c>
      <c r="F172" s="74">
        <f t="shared" si="17"/>
        <v>226.8978365228397</v>
      </c>
      <c r="G172" s="71">
        <v>31</v>
      </c>
      <c r="H172" s="75">
        <f t="shared" si="14"/>
        <v>6.5753424657534248E-4</v>
      </c>
      <c r="I172" s="76" t="s">
        <v>249</v>
      </c>
    </row>
    <row r="173" spans="1:9" s="1" customFormat="1" ht="17.25">
      <c r="A173" s="115">
        <v>43709</v>
      </c>
      <c r="B173" s="70">
        <v>942.82457116161765</v>
      </c>
      <c r="C173" s="89">
        <v>0</v>
      </c>
      <c r="D173" s="88">
        <f t="shared" si="16"/>
        <v>942.82457116161765</v>
      </c>
      <c r="E173" s="73">
        <f t="shared" si="13"/>
        <v>335</v>
      </c>
      <c r="F173" s="74">
        <f t="shared" si="17"/>
        <v>207.679713757244</v>
      </c>
      <c r="G173" s="71">
        <v>30</v>
      </c>
      <c r="H173" s="75">
        <f t="shared" si="14"/>
        <v>6.5753424657534248E-4</v>
      </c>
      <c r="I173" s="81"/>
    </row>
    <row r="174" spans="1:9" s="1" customFormat="1" ht="17.25">
      <c r="A174" s="115">
        <v>43739</v>
      </c>
      <c r="B174" s="70">
        <v>942.82457116161765</v>
      </c>
      <c r="C174" s="89">
        <v>0</v>
      </c>
      <c r="D174" s="88">
        <f t="shared" si="16"/>
        <v>942.82457116161765</v>
      </c>
      <c r="E174" s="73">
        <f t="shared" si="13"/>
        <v>305</v>
      </c>
      <c r="F174" s="74">
        <f t="shared" ref="F174:F188" si="18">(D174*E174*H174)</f>
        <v>189.08153043569979</v>
      </c>
      <c r="G174" s="71">
        <v>31</v>
      </c>
      <c r="H174" s="75">
        <f t="shared" si="14"/>
        <v>6.5753424657534248E-4</v>
      </c>
      <c r="I174" s="81"/>
    </row>
    <row r="175" spans="1:9" s="1" customFormat="1" ht="17.25">
      <c r="A175" s="115">
        <v>43770</v>
      </c>
      <c r="B175" s="70">
        <v>942.82457116161765</v>
      </c>
      <c r="C175" s="89">
        <v>0</v>
      </c>
      <c r="D175" s="88">
        <f t="shared" si="16"/>
        <v>942.82457116161765</v>
      </c>
      <c r="E175" s="73">
        <f t="shared" si="13"/>
        <v>274</v>
      </c>
      <c r="F175" s="74">
        <f t="shared" si="18"/>
        <v>169.86340767010407</v>
      </c>
      <c r="G175" s="71">
        <v>30</v>
      </c>
      <c r="H175" s="75">
        <f t="shared" si="14"/>
        <v>6.5753424657534248E-4</v>
      </c>
      <c r="I175" s="81"/>
    </row>
    <row r="176" spans="1:9" s="1" customFormat="1" ht="17.25">
      <c r="A176" s="115">
        <v>43800</v>
      </c>
      <c r="B176" s="70">
        <v>942.82457116161765</v>
      </c>
      <c r="C176" s="89">
        <v>0</v>
      </c>
      <c r="D176" s="88">
        <f t="shared" si="16"/>
        <v>942.82457116161765</v>
      </c>
      <c r="E176" s="73">
        <f t="shared" si="13"/>
        <v>244</v>
      </c>
      <c r="F176" s="74">
        <f t="shared" si="18"/>
        <v>151.2652243485598</v>
      </c>
      <c r="G176" s="71">
        <v>31</v>
      </c>
      <c r="H176" s="75">
        <f t="shared" si="14"/>
        <v>6.5753424657534248E-4</v>
      </c>
      <c r="I176" s="81"/>
    </row>
    <row r="177" spans="1:9" s="1" customFormat="1" ht="17.25">
      <c r="A177" s="115">
        <v>43831</v>
      </c>
      <c r="B177" s="70">
        <v>942.82457116161765</v>
      </c>
      <c r="C177" s="89">
        <v>0</v>
      </c>
      <c r="D177" s="88">
        <f t="shared" si="16"/>
        <v>942.82457116161765</v>
      </c>
      <c r="E177" s="73">
        <f t="shared" si="13"/>
        <v>213</v>
      </c>
      <c r="F177" s="74">
        <f t="shared" si="18"/>
        <v>132.0471015829641</v>
      </c>
      <c r="G177" s="80">
        <v>31</v>
      </c>
      <c r="H177" s="75">
        <f t="shared" si="14"/>
        <v>6.5753424657534248E-4</v>
      </c>
      <c r="I177" s="81"/>
    </row>
    <row r="178" spans="1:9" s="1" customFormat="1" ht="17.25">
      <c r="A178" s="115">
        <v>43862</v>
      </c>
      <c r="B178" s="70">
        <v>942.82457116161765</v>
      </c>
      <c r="C178" s="89">
        <v>0</v>
      </c>
      <c r="D178" s="88">
        <f t="shared" si="16"/>
        <v>942.82457116161765</v>
      </c>
      <c r="E178" s="73">
        <f t="shared" si="13"/>
        <v>182</v>
      </c>
      <c r="F178" s="74">
        <f t="shared" si="18"/>
        <v>112.82897881736838</v>
      </c>
      <c r="G178" s="80">
        <v>29</v>
      </c>
      <c r="H178" s="75">
        <f t="shared" si="14"/>
        <v>6.5753424657534248E-4</v>
      </c>
      <c r="I178" s="81"/>
    </row>
    <row r="179" spans="1:9" s="1" customFormat="1" ht="17.25">
      <c r="A179" s="115">
        <v>43891</v>
      </c>
      <c r="B179" s="70">
        <v>942.82457116161765</v>
      </c>
      <c r="C179" s="89">
        <v>0</v>
      </c>
      <c r="D179" s="88">
        <f t="shared" si="16"/>
        <v>942.82457116161765</v>
      </c>
      <c r="E179" s="73">
        <f t="shared" si="13"/>
        <v>153</v>
      </c>
      <c r="F179" s="74">
        <f t="shared" si="18"/>
        <v>94.850734939875622</v>
      </c>
      <c r="G179" s="80">
        <v>31</v>
      </c>
      <c r="H179" s="75">
        <f t="shared" si="14"/>
        <v>6.5753424657534248E-4</v>
      </c>
      <c r="I179" s="81"/>
    </row>
    <row r="180" spans="1:9" s="1" customFormat="1" ht="17.25">
      <c r="A180" s="115">
        <v>43922</v>
      </c>
      <c r="B180" s="70">
        <v>942.82457116161765</v>
      </c>
      <c r="C180" s="89">
        <v>0</v>
      </c>
      <c r="D180" s="88">
        <f t="shared" si="16"/>
        <v>942.82457116161765</v>
      </c>
      <c r="E180" s="73">
        <f t="shared" si="13"/>
        <v>122</v>
      </c>
      <c r="F180" s="74">
        <f t="shared" si="18"/>
        <v>75.632612174279899</v>
      </c>
      <c r="G180" s="80">
        <v>30</v>
      </c>
      <c r="H180" s="75">
        <f t="shared" si="14"/>
        <v>6.5753424657534248E-4</v>
      </c>
      <c r="I180" s="81"/>
    </row>
    <row r="181" spans="1:9" s="1" customFormat="1" ht="17.25">
      <c r="A181" s="115">
        <v>43952</v>
      </c>
      <c r="B181" s="70">
        <v>942.82457116161765</v>
      </c>
      <c r="C181" s="89">
        <v>0</v>
      </c>
      <c r="D181" s="88">
        <f t="shared" si="16"/>
        <v>942.82457116161765</v>
      </c>
      <c r="E181" s="73">
        <f t="shared" si="13"/>
        <v>92</v>
      </c>
      <c r="F181" s="74">
        <f t="shared" si="18"/>
        <v>57.034428852735665</v>
      </c>
      <c r="G181" s="80">
        <v>31</v>
      </c>
      <c r="H181" s="75">
        <f t="shared" si="14"/>
        <v>6.5753424657534248E-4</v>
      </c>
      <c r="I181" s="81"/>
    </row>
    <row r="182" spans="1:9" s="1" customFormat="1" ht="17.25">
      <c r="A182" s="115">
        <v>43983</v>
      </c>
      <c r="B182" s="70">
        <v>989.96579971969857</v>
      </c>
      <c r="C182" s="89">
        <v>0</v>
      </c>
      <c r="D182" s="88">
        <f t="shared" si="16"/>
        <v>989.96579971969857</v>
      </c>
      <c r="E182" s="73">
        <f t="shared" si="13"/>
        <v>61</v>
      </c>
      <c r="F182" s="74">
        <f t="shared" si="18"/>
        <v>39.707121391496948</v>
      </c>
      <c r="G182" s="80">
        <v>30</v>
      </c>
      <c r="H182" s="75">
        <f t="shared" si="14"/>
        <v>6.5753424657534248E-4</v>
      </c>
      <c r="I182" s="81"/>
    </row>
    <row r="183" spans="1:9" s="1" customFormat="1" ht="17.25">
      <c r="A183" s="115">
        <v>44013</v>
      </c>
      <c r="B183" s="70">
        <v>989.96579971969857</v>
      </c>
      <c r="C183" s="89">
        <v>0</v>
      </c>
      <c r="D183" s="88">
        <f t="shared" si="16"/>
        <v>989.96579971969857</v>
      </c>
      <c r="E183" s="73">
        <f t="shared" si="13"/>
        <v>31</v>
      </c>
      <c r="F183" s="74">
        <f t="shared" si="18"/>
        <v>20.179028903875501</v>
      </c>
      <c r="G183" s="80">
        <v>31</v>
      </c>
      <c r="H183" s="75">
        <f t="shared" si="14"/>
        <v>6.5753424657534248E-4</v>
      </c>
      <c r="I183" s="81"/>
    </row>
    <row r="184" spans="1:9" s="1" customFormat="1" ht="17.2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3"/>
        <v>0</v>
      </c>
      <c r="F184" s="74">
        <f t="shared" si="18"/>
        <v>0</v>
      </c>
      <c r="G184" s="80">
        <v>0</v>
      </c>
      <c r="H184" s="75">
        <f t="shared" si="14"/>
        <v>6.5753424657534248E-4</v>
      </c>
      <c r="I184" s="81"/>
    </row>
    <row r="185" spans="1:9" s="1" customFormat="1" ht="17.2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3"/>
        <v>0</v>
      </c>
      <c r="F185" s="74">
        <f t="shared" si="18"/>
        <v>0</v>
      </c>
      <c r="G185" s="87">
        <v>0</v>
      </c>
      <c r="H185" s="75">
        <f t="shared" si="14"/>
        <v>6.5753424657534248E-4</v>
      </c>
      <c r="I185" s="81"/>
    </row>
    <row r="186" spans="1:9" s="1" customFormat="1" ht="17.25">
      <c r="A186" s="86" t="s">
        <v>159</v>
      </c>
      <c r="B186" s="70">
        <v>989.96579971969857</v>
      </c>
      <c r="C186" s="89">
        <v>0</v>
      </c>
      <c r="D186" s="88">
        <f t="shared" ref="D186:D188" si="19">B186-C186</f>
        <v>989.96579971969857</v>
      </c>
      <c r="E186" s="73">
        <f t="shared" si="13"/>
        <v>0</v>
      </c>
      <c r="F186" s="74">
        <f t="shared" si="18"/>
        <v>0</v>
      </c>
      <c r="G186" s="87">
        <v>0</v>
      </c>
      <c r="H186" s="75">
        <f t="shared" si="14"/>
        <v>6.5753424657534248E-4</v>
      </c>
      <c r="I186" s="81"/>
    </row>
    <row r="187" spans="1:9" s="1" customFormat="1" ht="17.25">
      <c r="A187" s="86" t="s">
        <v>160</v>
      </c>
      <c r="B187" s="70">
        <v>989.96579971969857</v>
      </c>
      <c r="C187" s="89">
        <v>0</v>
      </c>
      <c r="D187" s="88">
        <f t="shared" si="19"/>
        <v>989.96579971969857</v>
      </c>
      <c r="E187" s="73">
        <f t="shared" si="13"/>
        <v>0</v>
      </c>
      <c r="F187" s="74">
        <f t="shared" si="18"/>
        <v>0</v>
      </c>
      <c r="G187" s="87">
        <v>0</v>
      </c>
      <c r="H187" s="75">
        <f t="shared" si="14"/>
        <v>6.5753424657534248E-4</v>
      </c>
      <c r="I187" s="81"/>
    </row>
    <row r="188" spans="1:9" s="1" customFormat="1" ht="17.25">
      <c r="A188" s="86" t="s">
        <v>161</v>
      </c>
      <c r="B188" s="70">
        <v>989.96579971969857</v>
      </c>
      <c r="C188" s="89">
        <v>0</v>
      </c>
      <c r="D188" s="88">
        <f t="shared" si="19"/>
        <v>989.96579971969857</v>
      </c>
      <c r="E188" s="73">
        <f t="shared" si="13"/>
        <v>0</v>
      </c>
      <c r="F188" s="74">
        <f t="shared" si="18"/>
        <v>0</v>
      </c>
      <c r="G188" s="87">
        <v>0</v>
      </c>
      <c r="H188" s="75">
        <f t="shared" si="14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102782</v>
      </c>
      <c r="D189" s="95">
        <f>B189-C189</f>
        <v>21749.344588669992</v>
      </c>
      <c r="E189" s="96">
        <f>SUM(E47:E184)</f>
        <v>275001</v>
      </c>
      <c r="F189" s="97">
        <f>SUM(F14:F184)</f>
        <v>166691.74028625819</v>
      </c>
      <c r="G189" s="96">
        <f>SUM(G14:G185)</f>
        <v>5030</v>
      </c>
      <c r="H189" s="98">
        <f>D189+F189</f>
        <v>188441.08487492817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8">
      <c r="A192" s="168"/>
      <c r="B192" s="169" t="s">
        <v>257</v>
      </c>
      <c r="C192" s="170"/>
      <c r="D192" s="170"/>
      <c r="E192" s="170"/>
      <c r="F192" s="171" t="s">
        <v>258</v>
      </c>
      <c r="G192" s="170"/>
      <c r="H192" s="149"/>
    </row>
    <row r="193" spans="1:9" s="63" customFormat="1" ht="18.75">
      <c r="A193" s="172" t="s">
        <v>259</v>
      </c>
      <c r="B193" s="172" t="s">
        <v>260</v>
      </c>
      <c r="C193" s="172" t="s">
        <v>261</v>
      </c>
      <c r="D193" s="172" t="s">
        <v>262</v>
      </c>
      <c r="E193" s="167"/>
      <c r="F193" s="173" t="s">
        <v>263</v>
      </c>
      <c r="G193" s="173" t="s">
        <v>264</v>
      </c>
      <c r="H193" s="150"/>
    </row>
    <row r="194" spans="1:9" s="1" customFormat="1" ht="18.75">
      <c r="A194" s="174" t="s">
        <v>266</v>
      </c>
      <c r="B194" s="175">
        <v>6000</v>
      </c>
      <c r="C194" s="175">
        <v>1500</v>
      </c>
      <c r="D194" s="175">
        <f>B194-C194</f>
        <v>4500</v>
      </c>
      <c r="E194" s="167"/>
      <c r="F194" s="176"/>
      <c r="G194" s="176"/>
      <c r="H194" s="149"/>
      <c r="I194" s="63"/>
    </row>
    <row r="195" spans="1:9" s="29" customFormat="1" ht="18.75">
      <c r="A195" s="174" t="s">
        <v>268</v>
      </c>
      <c r="B195" s="175">
        <f>B194+B194*5%</f>
        <v>6300</v>
      </c>
      <c r="C195" s="175">
        <v>0</v>
      </c>
      <c r="D195" s="175">
        <f t="shared" ref="D195:D208" si="20">B195-C195</f>
        <v>6300</v>
      </c>
      <c r="E195" s="167"/>
      <c r="F195" s="176" t="s">
        <v>267</v>
      </c>
      <c r="G195" s="177">
        <f>B210</f>
        <v>124531.34458866999</v>
      </c>
      <c r="H195" s="149"/>
      <c r="I195" s="63"/>
    </row>
    <row r="196" spans="1:9" s="29" customFormat="1" ht="18.75">
      <c r="A196" s="174" t="s">
        <v>270</v>
      </c>
      <c r="B196" s="175">
        <f t="shared" ref="B196:B207" si="21">B195+B195*5%</f>
        <v>6615</v>
      </c>
      <c r="C196" s="175">
        <v>0</v>
      </c>
      <c r="D196" s="175">
        <f t="shared" si="20"/>
        <v>6615</v>
      </c>
      <c r="E196" s="167"/>
      <c r="F196" s="176" t="s">
        <v>269</v>
      </c>
      <c r="G196" s="177">
        <f>F189</f>
        <v>166691.74028625819</v>
      </c>
      <c r="H196" s="149"/>
      <c r="I196" s="2"/>
    </row>
    <row r="197" spans="1:9" s="29" customFormat="1" ht="18.75">
      <c r="A197" s="174" t="s">
        <v>271</v>
      </c>
      <c r="B197" s="175">
        <f t="shared" si="21"/>
        <v>6945.75</v>
      </c>
      <c r="C197" s="175">
        <v>0</v>
      </c>
      <c r="D197" s="175">
        <f t="shared" si="20"/>
        <v>6945.75</v>
      </c>
      <c r="E197" s="167"/>
      <c r="F197" s="178" t="s">
        <v>5</v>
      </c>
      <c r="G197" s="179">
        <f>G195+G196</f>
        <v>291223.08487492817</v>
      </c>
      <c r="H197" s="149"/>
      <c r="I197" s="2"/>
    </row>
    <row r="198" spans="1:9" s="29" customFormat="1" ht="30">
      <c r="A198" s="181" t="s">
        <v>273</v>
      </c>
      <c r="B198" s="175">
        <f t="shared" si="21"/>
        <v>7293.0375000000004</v>
      </c>
      <c r="C198" s="175">
        <v>0</v>
      </c>
      <c r="D198" s="175">
        <f t="shared" si="20"/>
        <v>7293.0375000000004</v>
      </c>
      <c r="E198" s="167"/>
      <c r="F198" s="180" t="s">
        <v>272</v>
      </c>
      <c r="G198" s="177">
        <f>C210</f>
        <v>102782</v>
      </c>
      <c r="H198" s="149"/>
      <c r="I198" s="2"/>
    </row>
    <row r="199" spans="1:9" s="34" customFormat="1" ht="18">
      <c r="A199" s="174" t="s">
        <v>275</v>
      </c>
      <c r="B199" s="175">
        <f t="shared" si="21"/>
        <v>7657.6893749999999</v>
      </c>
      <c r="C199" s="175">
        <v>0</v>
      </c>
      <c r="D199" s="175">
        <f t="shared" si="20"/>
        <v>7657.6893749999999</v>
      </c>
      <c r="E199" s="167"/>
      <c r="F199" s="182" t="s">
        <v>274</v>
      </c>
      <c r="G199" s="183">
        <f>G197-G198</f>
        <v>188441.08487492817</v>
      </c>
      <c r="H199" s="149"/>
      <c r="I199" s="35"/>
    </row>
    <row r="200" spans="1:9" s="34" customFormat="1" ht="18">
      <c r="A200" s="174" t="s">
        <v>276</v>
      </c>
      <c r="B200" s="175">
        <f t="shared" si="21"/>
        <v>8040.5738437500004</v>
      </c>
      <c r="C200" s="175">
        <v>0</v>
      </c>
      <c r="D200" s="175">
        <f t="shared" si="20"/>
        <v>8040.5738437500004</v>
      </c>
      <c r="E200" s="167"/>
      <c r="F200" s="184"/>
      <c r="G200" s="185"/>
      <c r="H200" s="149"/>
      <c r="I200" s="35"/>
    </row>
    <row r="201" spans="1:9" s="34" customFormat="1" ht="18">
      <c r="A201" s="174" t="s">
        <v>277</v>
      </c>
      <c r="B201" s="175">
        <f t="shared" si="21"/>
        <v>8442.6025359374999</v>
      </c>
      <c r="C201" s="175">
        <v>0</v>
      </c>
      <c r="D201" s="175">
        <f t="shared" si="20"/>
        <v>8442.6025359374999</v>
      </c>
      <c r="E201" s="167"/>
      <c r="F201" s="184"/>
      <c r="G201" s="185"/>
      <c r="H201" s="149"/>
      <c r="I201" s="35"/>
    </row>
    <row r="202" spans="1:9" s="34" customFormat="1" ht="18">
      <c r="A202" s="174" t="s">
        <v>278</v>
      </c>
      <c r="B202" s="175">
        <f t="shared" si="21"/>
        <v>8864.7326627343755</v>
      </c>
      <c r="C202" s="175">
        <v>0</v>
      </c>
      <c r="D202" s="175">
        <f t="shared" si="20"/>
        <v>8864.7326627343755</v>
      </c>
      <c r="E202" s="167"/>
      <c r="F202" s="184"/>
      <c r="G202" s="185"/>
      <c r="H202" s="149"/>
      <c r="I202" s="35"/>
    </row>
    <row r="203" spans="1:9" s="34" customFormat="1" ht="18">
      <c r="A203" s="174" t="s">
        <v>279</v>
      </c>
      <c r="B203" s="175">
        <f t="shared" si="21"/>
        <v>9307.9692958710948</v>
      </c>
      <c r="C203" s="175">
        <v>0</v>
      </c>
      <c r="D203" s="175">
        <f t="shared" si="20"/>
        <v>9307.9692958710948</v>
      </c>
      <c r="E203" s="167"/>
      <c r="F203" s="184"/>
      <c r="G203" s="185"/>
      <c r="H203" s="149"/>
      <c r="I203" s="35"/>
    </row>
    <row r="204" spans="1:9" s="34" customFormat="1" ht="18">
      <c r="A204" s="174" t="s">
        <v>280</v>
      </c>
      <c r="B204" s="175">
        <f t="shared" si="21"/>
        <v>9773.3677606646488</v>
      </c>
      <c r="C204" s="175">
        <v>0</v>
      </c>
      <c r="D204" s="175">
        <f t="shared" si="20"/>
        <v>9773.3677606646488</v>
      </c>
      <c r="E204" s="167"/>
      <c r="F204" s="184"/>
      <c r="G204" s="185"/>
      <c r="H204" s="149"/>
      <c r="I204" s="35"/>
    </row>
    <row r="205" spans="1:9" s="34" customFormat="1" ht="18">
      <c r="A205" s="186" t="s">
        <v>281</v>
      </c>
      <c r="B205" s="175">
        <f t="shared" si="21"/>
        <v>10262.036148697882</v>
      </c>
      <c r="C205" s="175">
        <v>0</v>
      </c>
      <c r="D205" s="175">
        <f t="shared" si="20"/>
        <v>10262.036148697882</v>
      </c>
      <c r="E205" s="167"/>
      <c r="F205" s="184"/>
      <c r="G205" s="185"/>
      <c r="H205" s="149"/>
      <c r="I205" s="35"/>
    </row>
    <row r="206" spans="1:9" s="34" customFormat="1" ht="18">
      <c r="A206" s="186" t="s">
        <v>282</v>
      </c>
      <c r="B206" s="175">
        <v>10775</v>
      </c>
      <c r="C206" s="175">
        <v>15000</v>
      </c>
      <c r="D206" s="175">
        <f>B206-C206</f>
        <v>-4225</v>
      </c>
      <c r="E206" s="167"/>
      <c r="F206" s="184"/>
      <c r="G206" s="185"/>
      <c r="H206" s="149"/>
      <c r="I206" s="35"/>
    </row>
    <row r="207" spans="1:9" s="34" customFormat="1" ht="18">
      <c r="A207" s="186" t="s">
        <v>283</v>
      </c>
      <c r="B207" s="175">
        <f t="shared" si="21"/>
        <v>11313.75</v>
      </c>
      <c r="C207" s="175">
        <v>86282</v>
      </c>
      <c r="D207" s="175">
        <f>B207-C207</f>
        <v>-74968.25</v>
      </c>
      <c r="E207" s="167"/>
      <c r="F207" s="184"/>
      <c r="G207" s="185"/>
      <c r="H207" s="149"/>
      <c r="I207" s="35"/>
    </row>
    <row r="208" spans="1:9" s="34" customFormat="1" ht="43.5">
      <c r="A208" s="187" t="s">
        <v>285</v>
      </c>
      <c r="B208" s="175">
        <v>6930</v>
      </c>
      <c r="C208" s="175">
        <v>0</v>
      </c>
      <c r="D208" s="175">
        <f t="shared" si="20"/>
        <v>6930</v>
      </c>
      <c r="E208" s="167"/>
      <c r="F208" s="184"/>
      <c r="G208" s="185"/>
      <c r="H208" s="149"/>
      <c r="I208" s="35"/>
    </row>
    <row r="209" spans="1:9" s="34" customFormat="1" ht="18">
      <c r="A209" s="187"/>
      <c r="B209" s="188"/>
      <c r="C209" s="175"/>
      <c r="D209" s="175"/>
      <c r="E209" s="167"/>
      <c r="F209" s="184"/>
      <c r="G209" s="185"/>
      <c r="H209" s="149"/>
      <c r="I209" s="35"/>
    </row>
    <row r="210" spans="1:9" s="34" customFormat="1" ht="18.75">
      <c r="A210" s="182" t="s">
        <v>5</v>
      </c>
      <c r="B210" s="183">
        <f>B189</f>
        <v>124531.34458866999</v>
      </c>
      <c r="C210" s="183">
        <f>SUM(C194:C209)</f>
        <v>102782</v>
      </c>
      <c r="D210" s="182">
        <f>SUM(B210-C210)</f>
        <v>21749.344588669992</v>
      </c>
      <c r="E210" s="189"/>
      <c r="F210" s="190"/>
      <c r="G210" s="191"/>
      <c r="H210" s="151"/>
      <c r="I210" s="35"/>
    </row>
    <row r="211" spans="1:9" s="34" customFormat="1" ht="19.5" customHeight="1">
      <c r="A211" s="152"/>
      <c r="B211" s="153"/>
      <c r="C211" s="153"/>
      <c r="D211" s="154"/>
      <c r="E211" s="155"/>
      <c r="F211" s="151"/>
      <c r="G211" s="156"/>
      <c r="H211" s="151"/>
      <c r="I211" s="35"/>
    </row>
    <row r="212" spans="1:9" s="34" customFormat="1" ht="19.5" customHeight="1">
      <c r="A212" s="152"/>
      <c r="B212" s="153"/>
      <c r="C212" s="153"/>
      <c r="D212" s="154"/>
      <c r="E212" s="155"/>
      <c r="F212" s="151"/>
      <c r="G212" s="156"/>
      <c r="H212" s="151"/>
      <c r="I212" s="35"/>
    </row>
    <row r="213" spans="1:9" s="34" customFormat="1" ht="18">
      <c r="A213" s="157"/>
      <c r="B213" s="157"/>
      <c r="C213" s="157"/>
      <c r="D213" s="157"/>
      <c r="E213" s="157"/>
      <c r="F213" s="158"/>
      <c r="G213" s="157"/>
      <c r="H213" s="158"/>
      <c r="I213" s="35"/>
    </row>
    <row r="214" spans="1:9" s="34" customFormat="1" ht="20.25">
      <c r="A214" s="159"/>
      <c r="B214" s="160"/>
      <c r="C214" s="161"/>
      <c r="D214" s="162"/>
      <c r="E214" s="163"/>
      <c r="F214" s="164"/>
      <c r="G214" s="163"/>
      <c r="H214" s="163"/>
      <c r="I214" s="35"/>
    </row>
    <row r="215" spans="1:9" s="34" customFormat="1" ht="18.75">
      <c r="A215" s="380" t="s">
        <v>167</v>
      </c>
      <c r="B215" s="380"/>
      <c r="C215" s="107"/>
      <c r="D215" s="107" t="s">
        <v>168</v>
      </c>
      <c r="E215" s="106"/>
      <c r="F215" s="165" t="s">
        <v>169</v>
      </c>
      <c r="G215" s="166"/>
      <c r="H215" s="145" t="s">
        <v>170</v>
      </c>
      <c r="I215" s="35"/>
    </row>
    <row r="216" spans="1:9" s="34" customFormat="1" ht="16.5">
      <c r="A216" s="17"/>
      <c r="B216" s="25"/>
      <c r="C216" s="25"/>
      <c r="D216" s="36"/>
      <c r="E216" s="37"/>
      <c r="F216" s="38"/>
      <c r="G216" s="39"/>
      <c r="H216" s="37"/>
      <c r="I216" s="35"/>
    </row>
    <row r="217" spans="1:9" s="34" customFormat="1" ht="16.5">
      <c r="A217" s="17"/>
      <c r="B217" s="25"/>
      <c r="C217" s="25"/>
      <c r="D217" s="36"/>
      <c r="E217" s="37"/>
      <c r="F217" s="38"/>
      <c r="G217" s="39"/>
      <c r="H217" s="37"/>
      <c r="I217" s="35"/>
    </row>
    <row r="218" spans="1:9" s="34" customFormat="1" ht="16.5">
      <c r="A218" s="17"/>
      <c r="B218" s="25"/>
      <c r="C218" s="25"/>
      <c r="D218" s="36"/>
      <c r="E218" s="37"/>
      <c r="F218" s="38"/>
      <c r="G218" s="39"/>
      <c r="H218" s="37"/>
      <c r="I218" s="35"/>
    </row>
    <row r="219" spans="1:9" s="34" customFormat="1" ht="16.5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 ht="16.5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 ht="16.5">
      <c r="A221" s="40"/>
      <c r="B221" s="25"/>
      <c r="C221" s="25"/>
      <c r="D221" s="36"/>
      <c r="E221" s="37"/>
      <c r="F221" s="38"/>
      <c r="G221" s="41"/>
      <c r="H221" s="37"/>
      <c r="I221" s="35"/>
    </row>
    <row r="222" spans="1:9" s="34" customFormat="1" ht="16.5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 ht="16.5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 ht="16.5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 ht="16.5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 ht="16.5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24"/>
      <c r="B340" s="25"/>
      <c r="C340" s="25"/>
      <c r="D340" s="26"/>
      <c r="E340" s="24"/>
      <c r="F340" s="27"/>
      <c r="G340" s="24"/>
      <c r="H340" s="37"/>
      <c r="I340" s="35"/>
    </row>
    <row r="341" spans="1:9" s="34" customFormat="1" ht="16.5">
      <c r="A341" s="39"/>
      <c r="B341" s="43"/>
      <c r="C341" s="43"/>
      <c r="D341" s="43"/>
      <c r="E341" s="44"/>
      <c r="F341" s="377"/>
      <c r="G341" s="377"/>
      <c r="H341" s="16"/>
      <c r="I341" s="35"/>
    </row>
    <row r="342" spans="1:9" s="34" customFormat="1" ht="16.5">
      <c r="A342" s="39"/>
      <c r="B342" s="43"/>
      <c r="C342" s="43"/>
      <c r="D342" s="43"/>
      <c r="E342" s="44"/>
      <c r="F342" s="67"/>
      <c r="G342" s="67"/>
      <c r="H342" s="16"/>
      <c r="I342" s="35"/>
    </row>
    <row r="343" spans="1:9" s="34" customFormat="1" ht="16.5">
      <c r="A343" s="39"/>
      <c r="B343" s="43"/>
      <c r="C343" s="43"/>
      <c r="D343" s="43"/>
      <c r="E343" s="44"/>
      <c r="F343" s="67"/>
      <c r="G343" s="67"/>
      <c r="H343" s="16"/>
      <c r="I343" s="35"/>
    </row>
    <row r="344" spans="1:9" s="34" customFormat="1" ht="16.5">
      <c r="A344" s="39"/>
      <c r="B344" s="43"/>
      <c r="C344" s="43"/>
      <c r="D344" s="43"/>
      <c r="E344" s="44"/>
      <c r="F344" s="67"/>
      <c r="G344" s="67"/>
      <c r="H344" s="16"/>
      <c r="I344" s="35"/>
    </row>
    <row r="345" spans="1:9" s="34" customFormat="1" ht="20.25">
      <c r="A345" s="118"/>
      <c r="B345" s="28"/>
      <c r="C345" s="31"/>
      <c r="D345" s="28"/>
      <c r="E345" s="29"/>
      <c r="F345" s="29"/>
      <c r="G345" s="30"/>
      <c r="H345" s="30"/>
      <c r="I345" s="35"/>
    </row>
    <row r="346" spans="1:9" s="34" customFormat="1" ht="16.5">
      <c r="A346" s="17"/>
      <c r="B346" s="45"/>
      <c r="C346" s="45"/>
      <c r="D346" s="45"/>
      <c r="F346" s="46"/>
      <c r="I346" s="35"/>
    </row>
    <row r="347" spans="1:9" s="34" customFormat="1">
      <c r="A347" s="378"/>
      <c r="B347" s="378"/>
      <c r="C347" s="378"/>
      <c r="D347" s="378"/>
      <c r="E347" s="378"/>
      <c r="F347" s="378"/>
      <c r="G347" s="378"/>
      <c r="H347" s="378"/>
      <c r="I347" s="35"/>
    </row>
    <row r="348" spans="1:9" s="34" customFormat="1">
      <c r="A348" s="379"/>
      <c r="B348" s="379"/>
      <c r="C348" s="379"/>
      <c r="D348" s="379"/>
      <c r="E348" s="379"/>
      <c r="F348" s="379"/>
      <c r="G348" s="379"/>
      <c r="H348" s="379"/>
      <c r="I348" s="35"/>
    </row>
    <row r="349" spans="1:9" s="34" customFormat="1">
      <c r="A349" s="119"/>
      <c r="B349" s="48"/>
      <c r="C349" s="48"/>
      <c r="D349" s="20"/>
      <c r="E349" s="49"/>
      <c r="F349" s="49"/>
      <c r="G349" s="49"/>
      <c r="H349" s="49"/>
      <c r="I349" s="35"/>
    </row>
    <row r="350" spans="1:9" s="34" customFormat="1">
      <c r="A350" s="105"/>
      <c r="B350" s="20"/>
      <c r="C350" s="20"/>
      <c r="D350" s="20"/>
      <c r="E350" s="66"/>
      <c r="F350" s="66"/>
      <c r="G350" s="66"/>
      <c r="H350" s="66"/>
      <c r="I350" s="35"/>
    </row>
    <row r="351" spans="1:9" s="34" customFormat="1">
      <c r="A351" s="104"/>
      <c r="B351" s="50"/>
      <c r="C351" s="50"/>
      <c r="D351" s="50"/>
      <c r="E351" s="65"/>
      <c r="F351" s="50"/>
      <c r="G351" s="65"/>
      <c r="H351" s="65"/>
      <c r="I351" s="35"/>
    </row>
    <row r="352" spans="1:9" s="34" customFormat="1">
      <c r="A352" s="376"/>
      <c r="B352" s="376"/>
      <c r="C352" s="376"/>
      <c r="D352" s="376"/>
      <c r="E352" s="376"/>
      <c r="F352" s="376"/>
      <c r="G352" s="376"/>
      <c r="H352" s="376"/>
      <c r="I352" s="35"/>
    </row>
    <row r="353" spans="1:9" s="34" customFormat="1" ht="17.25">
      <c r="A353" s="51"/>
      <c r="B353" s="52"/>
      <c r="C353" s="52"/>
      <c r="D353" s="52"/>
      <c r="E353" s="53"/>
      <c r="F353" s="52"/>
      <c r="G353" s="54"/>
      <c r="H353" s="53"/>
      <c r="I353" s="35"/>
    </row>
    <row r="354" spans="1:9" s="34" customFormat="1" ht="17.25">
      <c r="A354" s="51"/>
      <c r="B354" s="52"/>
      <c r="C354" s="52"/>
      <c r="D354" s="52"/>
      <c r="E354" s="53"/>
      <c r="F354" s="52"/>
      <c r="G354" s="54"/>
      <c r="H354" s="53"/>
      <c r="I354" s="35"/>
    </row>
    <row r="355" spans="1:9" s="34" customFormat="1" ht="17.25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 ht="17.25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 ht="17.25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 ht="17.25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 ht="17.25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 ht="17.25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 ht="17.25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 ht="17.25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5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2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2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 ht="17.25">
      <c r="A416" s="51"/>
      <c r="B416" s="56"/>
      <c r="C416" s="52"/>
      <c r="D416" s="52"/>
      <c r="E416" s="53"/>
      <c r="F416" s="52"/>
      <c r="G416" s="2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 ht="17.25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7"/>
      <c r="B441" s="58"/>
      <c r="C441" s="58"/>
      <c r="D441" s="59"/>
      <c r="E441" s="57"/>
      <c r="F441" s="58"/>
      <c r="G441" s="57"/>
      <c r="H441" s="57"/>
      <c r="I441" s="35"/>
    </row>
    <row r="442" spans="1:9" s="34" customFormat="1" ht="17.25">
      <c r="A442" s="2"/>
      <c r="B442" s="31"/>
      <c r="C442" s="31"/>
      <c r="D442" s="31"/>
      <c r="E442" s="29"/>
      <c r="F442" s="31"/>
      <c r="G442" s="29"/>
      <c r="H442" s="29"/>
      <c r="I442" s="35"/>
    </row>
    <row r="443" spans="1:9" s="34" customFormat="1" ht="17.25">
      <c r="A443" s="2"/>
      <c r="B443" s="31"/>
      <c r="C443" s="31"/>
      <c r="D443" s="31"/>
      <c r="E443" s="61"/>
      <c r="F443" s="33"/>
      <c r="G443" s="29"/>
      <c r="H443" s="29"/>
      <c r="I443" s="35"/>
    </row>
    <row r="444" spans="1:9" s="34" customFormat="1" ht="17.25">
      <c r="A444" s="2"/>
      <c r="B444" s="31"/>
      <c r="C444" s="31"/>
      <c r="D444" s="31"/>
      <c r="E444" s="32"/>
      <c r="F444" s="33"/>
      <c r="G444" s="29"/>
      <c r="H444" s="29"/>
      <c r="I444" s="35"/>
    </row>
    <row r="445" spans="1:9" s="34" customFormat="1" ht="17.25">
      <c r="A445" s="2"/>
      <c r="B445" s="31"/>
      <c r="C445" s="31"/>
      <c r="D445" s="31"/>
      <c r="E445" s="32"/>
      <c r="F445" s="33"/>
      <c r="G445" s="29"/>
      <c r="H445" s="29"/>
      <c r="I445" s="35"/>
    </row>
    <row r="446" spans="1:9" s="34" customFormat="1">
      <c r="A446" s="35"/>
      <c r="B446" s="45"/>
      <c r="C446" s="45"/>
      <c r="D446" s="45"/>
      <c r="F446" s="46"/>
      <c r="I446" s="35"/>
    </row>
  </sheetData>
  <mergeCells count="24">
    <mergeCell ref="B9:C9"/>
    <mergeCell ref="D11:G11"/>
    <mergeCell ref="D8:G8"/>
    <mergeCell ref="D9:G9"/>
    <mergeCell ref="D10:G10"/>
    <mergeCell ref="A352:H352"/>
    <mergeCell ref="F341:G341"/>
    <mergeCell ref="A347:H347"/>
    <mergeCell ref="A348:H348"/>
    <mergeCell ref="B10:C10"/>
    <mergeCell ref="B11:C11"/>
    <mergeCell ref="A215:B215"/>
    <mergeCell ref="D7:G7"/>
    <mergeCell ref="B7:C7"/>
    <mergeCell ref="B8:C8"/>
    <mergeCell ref="A1:I2"/>
    <mergeCell ref="B3:C3"/>
    <mergeCell ref="B4:C4"/>
    <mergeCell ref="B5:C5"/>
    <mergeCell ref="B6:C6"/>
    <mergeCell ref="D3:G3"/>
    <mergeCell ref="D4:G4"/>
    <mergeCell ref="D5:G5"/>
    <mergeCell ref="D6:G6"/>
  </mergeCells>
  <pageMargins left="0.7" right="0.7" top="0.49" bottom="0.52" header="0.3" footer="0.3"/>
  <pageSetup paperSize="5"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8"/>
  <sheetViews>
    <sheetView topLeftCell="A193" workbookViewId="0">
      <selection activeCell="C215" sqref="C215"/>
    </sheetView>
  </sheetViews>
  <sheetFormatPr defaultColWidth="10.5703125" defaultRowHeight="15.75"/>
  <cols>
    <col min="1" max="1" width="13.28515625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4" t="s">
        <v>181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23.25" customHeight="1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 customHeight="1">
      <c r="B3" s="362" t="s">
        <v>1</v>
      </c>
      <c r="C3" s="362"/>
      <c r="D3" s="367" t="s">
        <v>182</v>
      </c>
      <c r="E3" s="368"/>
      <c r="F3" s="368"/>
      <c r="G3" s="369"/>
      <c r="H3" s="103"/>
    </row>
    <row r="4" spans="1:9" s="4" customFormat="1" ht="35.25" customHeight="1">
      <c r="B4" s="365" t="s">
        <v>163</v>
      </c>
      <c r="C4" s="366"/>
      <c r="D4" s="370">
        <v>38869</v>
      </c>
      <c r="E4" s="371"/>
      <c r="F4" s="371"/>
      <c r="G4" s="372"/>
      <c r="H4" s="103"/>
    </row>
    <row r="5" spans="1:9" s="4" customFormat="1" ht="18">
      <c r="B5" s="362" t="s">
        <v>164</v>
      </c>
      <c r="C5" s="362"/>
      <c r="D5" s="373">
        <v>543</v>
      </c>
      <c r="E5" s="374"/>
      <c r="F5" s="374"/>
      <c r="G5" s="375"/>
      <c r="H5" s="103"/>
    </row>
    <row r="6" spans="1:9" s="4" customFormat="1" ht="18">
      <c r="B6" s="362" t="s">
        <v>2</v>
      </c>
      <c r="C6" s="362"/>
      <c r="D6" s="373" t="s">
        <v>3</v>
      </c>
      <c r="E6" s="374"/>
      <c r="F6" s="374"/>
      <c r="G6" s="375"/>
      <c r="H6" s="103"/>
    </row>
    <row r="7" spans="1:9" s="4" customFormat="1" ht="32.25" customHeight="1">
      <c r="B7" s="362" t="s">
        <v>0</v>
      </c>
      <c r="C7" s="362"/>
      <c r="D7" s="359" t="s">
        <v>9</v>
      </c>
      <c r="E7" s="360"/>
      <c r="F7" s="360"/>
      <c r="G7" s="361"/>
      <c r="H7" s="103"/>
    </row>
    <row r="8" spans="1:9" s="4" customFormat="1" ht="33" customHeight="1">
      <c r="B8" s="363" t="s">
        <v>4</v>
      </c>
      <c r="C8" s="363"/>
      <c r="D8" s="387" t="s">
        <v>165</v>
      </c>
      <c r="E8" s="388"/>
      <c r="F8" s="388"/>
      <c r="G8" s="389"/>
      <c r="H8" s="103"/>
    </row>
    <row r="9" spans="1:9" s="4" customFormat="1" ht="33" customHeight="1">
      <c r="B9" s="363" t="s">
        <v>10</v>
      </c>
      <c r="C9" s="363"/>
      <c r="D9" s="384">
        <v>0.05</v>
      </c>
      <c r="E9" s="385"/>
      <c r="F9" s="385"/>
      <c r="G9" s="386"/>
      <c r="H9" s="103"/>
    </row>
    <row r="10" spans="1:9" s="4" customFormat="1" ht="18">
      <c r="B10" s="362" t="s">
        <v>8</v>
      </c>
      <c r="C10" s="362"/>
      <c r="D10" s="373">
        <v>500</v>
      </c>
      <c r="E10" s="374"/>
      <c r="F10" s="374"/>
      <c r="G10" s="375"/>
      <c r="H10" s="103"/>
    </row>
    <row r="11" spans="1:9" s="4" customFormat="1" ht="22.5" customHeight="1">
      <c r="B11" s="362" t="s">
        <v>6</v>
      </c>
      <c r="C11" s="362"/>
      <c r="D11" s="367" t="s">
        <v>7</v>
      </c>
      <c r="E11" s="368"/>
      <c r="F11" s="368"/>
      <c r="G11" s="369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7.2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G189</f>
        <v>5062</v>
      </c>
      <c r="F14" s="74">
        <f>D14*E14*H14</f>
        <v>0</v>
      </c>
      <c r="G14" s="71">
        <v>19</v>
      </c>
      <c r="H14" s="75">
        <f t="shared" ref="H14:H59" si="1">0.24/365</f>
        <v>6.5753424657534248E-4</v>
      </c>
      <c r="I14" s="76" t="s">
        <v>186</v>
      </c>
    </row>
    <row r="15" spans="1:9" s="1" customFormat="1" ht="17.2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5043</v>
      </c>
      <c r="F15" s="74">
        <f t="shared" ref="F15:F77" si="3">(D15*E15*H15)</f>
        <v>1657.972602739726</v>
      </c>
      <c r="G15" s="71">
        <v>31</v>
      </c>
      <c r="H15" s="75">
        <f t="shared" si="1"/>
        <v>6.5753424657534248E-4</v>
      </c>
      <c r="I15" s="76"/>
    </row>
    <row r="16" spans="1:9" s="1" customFormat="1" ht="17.2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5012</v>
      </c>
      <c r="F16" s="74">
        <f t="shared" si="3"/>
        <v>1647.7808219178082</v>
      </c>
      <c r="G16" s="78">
        <v>31</v>
      </c>
      <c r="H16" s="75">
        <f t="shared" si="1"/>
        <v>6.5753424657534248E-4</v>
      </c>
      <c r="I16" s="76"/>
    </row>
    <row r="17" spans="1:9" s="1" customFormat="1" ht="17.25">
      <c r="A17" s="77">
        <v>38961</v>
      </c>
      <c r="B17" s="70">
        <v>500</v>
      </c>
      <c r="C17" s="71">
        <v>1500</v>
      </c>
      <c r="D17" s="72">
        <f t="shared" si="0"/>
        <v>-1000</v>
      </c>
      <c r="E17" s="73">
        <f t="shared" si="2"/>
        <v>4981</v>
      </c>
      <c r="F17" s="74"/>
      <c r="G17" s="71">
        <v>0</v>
      </c>
      <c r="H17" s="75">
        <f t="shared" si="1"/>
        <v>6.5753424657534248E-4</v>
      </c>
      <c r="I17" s="76" t="s">
        <v>185</v>
      </c>
    </row>
    <row r="18" spans="1:9" s="1" customFormat="1" ht="17.2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4981</v>
      </c>
      <c r="F18" s="74">
        <f t="shared" si="3"/>
        <v>1637.5890410958905</v>
      </c>
      <c r="G18" s="71">
        <v>31</v>
      </c>
      <c r="H18" s="75">
        <f t="shared" si="1"/>
        <v>6.5753424657534248E-4</v>
      </c>
      <c r="I18" s="79"/>
    </row>
    <row r="19" spans="1:9" s="1" customFormat="1" ht="17.2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4950</v>
      </c>
      <c r="F19" s="74">
        <f t="shared" si="3"/>
        <v>1627.3972602739727</v>
      </c>
      <c r="G19" s="71">
        <v>30</v>
      </c>
      <c r="H19" s="75">
        <f t="shared" si="1"/>
        <v>6.5753424657534248E-4</v>
      </c>
      <c r="I19" s="79"/>
    </row>
    <row r="20" spans="1:9" s="1" customFormat="1" ht="17.2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4920</v>
      </c>
      <c r="F20" s="74">
        <f t="shared" si="3"/>
        <v>1617.5342465753424</v>
      </c>
      <c r="G20" s="71">
        <v>31</v>
      </c>
      <c r="H20" s="75">
        <f t="shared" si="1"/>
        <v>6.5753424657534248E-4</v>
      </c>
      <c r="I20" s="79"/>
    </row>
    <row r="21" spans="1:9" s="1" customFormat="1" ht="17.2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4889</v>
      </c>
      <c r="F21" s="74">
        <f t="shared" si="3"/>
        <v>1607.3424657534247</v>
      </c>
      <c r="G21" s="71">
        <v>31</v>
      </c>
      <c r="H21" s="75">
        <f t="shared" si="1"/>
        <v>6.5753424657534248E-4</v>
      </c>
      <c r="I21" s="79"/>
    </row>
    <row r="22" spans="1:9" s="1" customFormat="1" ht="17.2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4858</v>
      </c>
      <c r="F22" s="74">
        <f t="shared" si="3"/>
        <v>1597.1506849315069</v>
      </c>
      <c r="G22" s="71">
        <v>28</v>
      </c>
      <c r="H22" s="75">
        <f t="shared" si="1"/>
        <v>6.5753424657534248E-4</v>
      </c>
      <c r="I22" s="79"/>
    </row>
    <row r="23" spans="1:9" s="1" customFormat="1" ht="17.2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4830</v>
      </c>
      <c r="F23" s="74">
        <f t="shared" si="3"/>
        <v>1587.9452054794522</v>
      </c>
      <c r="G23" s="71">
        <v>31</v>
      </c>
      <c r="H23" s="75">
        <f t="shared" si="1"/>
        <v>6.5753424657534248E-4</v>
      </c>
      <c r="I23" s="79"/>
    </row>
    <row r="24" spans="1:9" s="1" customFormat="1" ht="17.2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4799</v>
      </c>
      <c r="F24" s="74">
        <f t="shared" si="3"/>
        <v>1577.7534246575342</v>
      </c>
      <c r="G24" s="71">
        <v>30</v>
      </c>
      <c r="H24" s="75">
        <f t="shared" si="1"/>
        <v>6.5753424657534248E-4</v>
      </c>
      <c r="I24" s="79"/>
    </row>
    <row r="25" spans="1:9" s="1" customFormat="1" ht="17.2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4769</v>
      </c>
      <c r="F25" s="74">
        <f t="shared" si="3"/>
        <v>1567.8904109589041</v>
      </c>
      <c r="G25" s="71">
        <v>31</v>
      </c>
      <c r="H25" s="75">
        <f t="shared" si="1"/>
        <v>6.5753424657534248E-4</v>
      </c>
      <c r="I25" s="79"/>
    </row>
    <row r="26" spans="1:9" s="1" customFormat="1" ht="17.2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4738</v>
      </c>
      <c r="F26" s="74">
        <f t="shared" si="3"/>
        <v>1635.5835616438358</v>
      </c>
      <c r="G26" s="71">
        <v>30</v>
      </c>
      <c r="H26" s="75">
        <f t="shared" si="1"/>
        <v>6.5753424657534248E-4</v>
      </c>
      <c r="I26" s="79"/>
    </row>
    <row r="27" spans="1:9" s="1" customFormat="1" ht="17.2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4708</v>
      </c>
      <c r="F27" s="74">
        <f t="shared" si="3"/>
        <v>1625.2273972602741</v>
      </c>
      <c r="G27" s="71">
        <v>31</v>
      </c>
      <c r="H27" s="75">
        <f t="shared" si="1"/>
        <v>6.5753424657534248E-4</v>
      </c>
      <c r="I27" s="79"/>
    </row>
    <row r="28" spans="1:9" s="1" customFormat="1" ht="17.2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4677</v>
      </c>
      <c r="F28" s="74">
        <f t="shared" si="3"/>
        <v>1614.5260273972603</v>
      </c>
      <c r="G28" s="71">
        <v>31</v>
      </c>
      <c r="H28" s="75">
        <f t="shared" si="1"/>
        <v>6.5753424657534248E-4</v>
      </c>
      <c r="I28" s="79"/>
    </row>
    <row r="29" spans="1:9" s="1" customFormat="1" ht="17.2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4646</v>
      </c>
      <c r="F29" s="74">
        <f t="shared" si="3"/>
        <v>1603.8246575342466</v>
      </c>
      <c r="G29" s="71">
        <v>30</v>
      </c>
      <c r="H29" s="75">
        <f t="shared" si="1"/>
        <v>6.5753424657534248E-4</v>
      </c>
      <c r="I29" s="79"/>
    </row>
    <row r="30" spans="1:9" s="1" customFormat="1" ht="17.2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4616</v>
      </c>
      <c r="F30" s="74">
        <f t="shared" si="3"/>
        <v>1593.4684931506849</v>
      </c>
      <c r="G30" s="71">
        <v>31</v>
      </c>
      <c r="H30" s="75">
        <f t="shared" si="1"/>
        <v>6.5753424657534248E-4</v>
      </c>
      <c r="I30" s="79"/>
    </row>
    <row r="31" spans="1:9" s="1" customFormat="1" ht="17.2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4585</v>
      </c>
      <c r="F31" s="74">
        <f t="shared" si="3"/>
        <v>1582.7671232876712</v>
      </c>
      <c r="G31" s="71">
        <v>30</v>
      </c>
      <c r="H31" s="75">
        <f t="shared" si="1"/>
        <v>6.5753424657534248E-4</v>
      </c>
      <c r="I31" s="79"/>
    </row>
    <row r="32" spans="1:9" s="1" customFormat="1" ht="17.2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4555</v>
      </c>
      <c r="F32" s="74">
        <f t="shared" si="3"/>
        <v>1572.4109589041095</v>
      </c>
      <c r="G32" s="71">
        <v>31</v>
      </c>
      <c r="H32" s="75">
        <f t="shared" si="1"/>
        <v>6.5753424657534248E-4</v>
      </c>
      <c r="I32" s="79"/>
    </row>
    <row r="33" spans="1:10" s="1" customFormat="1" ht="17.2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4524</v>
      </c>
      <c r="F33" s="74">
        <f t="shared" si="3"/>
        <v>1561.709589041096</v>
      </c>
      <c r="G33" s="71">
        <v>31</v>
      </c>
      <c r="H33" s="75">
        <f t="shared" si="1"/>
        <v>6.5753424657534248E-4</v>
      </c>
      <c r="I33" s="79"/>
    </row>
    <row r="34" spans="1:10" s="1" customFormat="1" ht="17.2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4493</v>
      </c>
      <c r="F34" s="74">
        <f t="shared" si="3"/>
        <v>1551.0082191780823</v>
      </c>
      <c r="G34" s="71">
        <v>29</v>
      </c>
      <c r="H34" s="75">
        <f t="shared" si="1"/>
        <v>6.5753424657534248E-4</v>
      </c>
      <c r="I34" s="79"/>
    </row>
    <row r="35" spans="1:10" s="1" customFormat="1" ht="17.2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4464</v>
      </c>
      <c r="F35" s="74">
        <f t="shared" si="3"/>
        <v>1540.9972602739726</v>
      </c>
      <c r="G35" s="71">
        <v>31</v>
      </c>
      <c r="H35" s="75">
        <f t="shared" si="1"/>
        <v>6.5753424657534248E-4</v>
      </c>
      <c r="I35" s="79"/>
    </row>
    <row r="36" spans="1:10" s="1" customFormat="1" ht="17.2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4433</v>
      </c>
      <c r="F36" s="74">
        <f t="shared" si="3"/>
        <v>1530.2958904109589</v>
      </c>
      <c r="G36" s="71">
        <v>30</v>
      </c>
      <c r="H36" s="75">
        <f t="shared" si="1"/>
        <v>6.5753424657534248E-4</v>
      </c>
      <c r="I36" s="79"/>
    </row>
    <row r="37" spans="1:10" s="1" customFormat="1" ht="17.2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4403</v>
      </c>
      <c r="F37" s="74">
        <f t="shared" si="3"/>
        <v>1519.9397260273972</v>
      </c>
      <c r="G37" s="71">
        <v>31</v>
      </c>
      <c r="H37" s="75">
        <f t="shared" si="1"/>
        <v>6.5753424657534248E-4</v>
      </c>
      <c r="I37" s="79"/>
    </row>
    <row r="38" spans="1:10" s="1" customFormat="1" ht="17.2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4372</v>
      </c>
      <c r="F38" s="74">
        <f t="shared" si="3"/>
        <v>1584.7002739726029</v>
      </c>
      <c r="G38" s="71">
        <v>30</v>
      </c>
      <c r="H38" s="75">
        <f t="shared" si="1"/>
        <v>6.5753424657534248E-4</v>
      </c>
      <c r="I38" s="79"/>
    </row>
    <row r="39" spans="1:10" s="1" customFormat="1" ht="17.2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4342</v>
      </c>
      <c r="F39" s="74">
        <f t="shared" si="3"/>
        <v>1573.8263013698631</v>
      </c>
      <c r="G39" s="71">
        <v>31</v>
      </c>
      <c r="H39" s="75">
        <f t="shared" si="1"/>
        <v>6.5753424657534248E-4</v>
      </c>
      <c r="I39" s="79"/>
    </row>
    <row r="40" spans="1:10" s="1" customFormat="1" ht="17.2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4311</v>
      </c>
      <c r="F40" s="74">
        <f t="shared" si="3"/>
        <v>1562.5898630136987</v>
      </c>
      <c r="G40" s="71">
        <v>31</v>
      </c>
      <c r="H40" s="75">
        <f t="shared" si="1"/>
        <v>6.5753424657534248E-4</v>
      </c>
      <c r="I40" s="79"/>
    </row>
    <row r="41" spans="1:10" s="1" customFormat="1" ht="17.2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4280</v>
      </c>
      <c r="F41" s="74">
        <f t="shared" si="3"/>
        <v>1551.3534246575343</v>
      </c>
      <c r="G41" s="71">
        <v>30</v>
      </c>
      <c r="H41" s="75">
        <f t="shared" si="1"/>
        <v>6.5753424657534248E-4</v>
      </c>
      <c r="I41" s="79"/>
    </row>
    <row r="42" spans="1:10" s="1" customFormat="1" ht="17.2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4250</v>
      </c>
      <c r="F42" s="74">
        <f t="shared" si="3"/>
        <v>1540.4794520547946</v>
      </c>
      <c r="G42" s="71">
        <v>31</v>
      </c>
      <c r="H42" s="75">
        <f t="shared" si="1"/>
        <v>6.5753424657534248E-4</v>
      </c>
      <c r="I42" s="79"/>
    </row>
    <row r="43" spans="1:10" s="1" customFormat="1" ht="17.2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4219</v>
      </c>
      <c r="F43" s="74">
        <f t="shared" si="3"/>
        <v>1529.2430136986302</v>
      </c>
      <c r="G43" s="71">
        <v>30</v>
      </c>
      <c r="H43" s="75">
        <f t="shared" si="1"/>
        <v>6.5753424657534248E-4</v>
      </c>
      <c r="I43" s="79"/>
    </row>
    <row r="44" spans="1:10" s="1" customFormat="1" ht="17.2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4189</v>
      </c>
      <c r="F44" s="74">
        <f t="shared" si="3"/>
        <v>1518.3690410958905</v>
      </c>
      <c r="G44" s="71">
        <v>31</v>
      </c>
      <c r="H44" s="75">
        <f t="shared" si="1"/>
        <v>6.5753424657534248E-4</v>
      </c>
      <c r="I44" s="79"/>
    </row>
    <row r="45" spans="1:10" s="1" customFormat="1" ht="17.2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4158</v>
      </c>
      <c r="F45" s="74">
        <f t="shared" si="3"/>
        <v>1507.1326027397261</v>
      </c>
      <c r="G45" s="71">
        <v>31</v>
      </c>
      <c r="H45" s="75">
        <f t="shared" si="1"/>
        <v>6.5753424657534248E-4</v>
      </c>
      <c r="I45" s="79"/>
    </row>
    <row r="46" spans="1:10" s="1" customFormat="1" ht="17.2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4127</v>
      </c>
      <c r="F46" s="74">
        <f t="shared" si="3"/>
        <v>1495.8961643835617</v>
      </c>
      <c r="G46" s="73">
        <v>28</v>
      </c>
      <c r="H46" s="75">
        <f t="shared" si="1"/>
        <v>6.5753424657534248E-4</v>
      </c>
      <c r="I46" s="79"/>
    </row>
    <row r="47" spans="1:10" s="1" customFormat="1" ht="17.2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4099</v>
      </c>
      <c r="F47" s="74">
        <f t="shared" si="3"/>
        <v>1485.7471232876712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7.2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4068</v>
      </c>
      <c r="F48" s="74">
        <f t="shared" si="3"/>
        <v>1474.5106849315068</v>
      </c>
      <c r="G48" s="80">
        <v>30</v>
      </c>
      <c r="H48" s="75">
        <f t="shared" si="1"/>
        <v>6.5753424657534248E-4</v>
      </c>
      <c r="I48" s="81"/>
    </row>
    <row r="49" spans="1:12" s="1" customFormat="1" ht="17.2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4038</v>
      </c>
      <c r="F49" s="74">
        <f t="shared" si="3"/>
        <v>1463.6367123287671</v>
      </c>
      <c r="G49" s="80">
        <v>31</v>
      </c>
      <c r="H49" s="75">
        <f t="shared" si="1"/>
        <v>6.5753424657534248E-4</v>
      </c>
      <c r="I49" s="81"/>
    </row>
    <row r="50" spans="1:12" s="1" customFormat="1" ht="17.2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4007</v>
      </c>
      <c r="F50" s="74">
        <f t="shared" si="3"/>
        <v>1525.514301369863</v>
      </c>
      <c r="G50" s="80">
        <v>30</v>
      </c>
      <c r="H50" s="75">
        <f t="shared" si="1"/>
        <v>6.5753424657534248E-4</v>
      </c>
      <c r="I50" s="81"/>
    </row>
    <row r="51" spans="1:12" s="1" customFormat="1" ht="17.2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3977</v>
      </c>
      <c r="F51" s="74">
        <f t="shared" si="3"/>
        <v>1514.0929315068493</v>
      </c>
      <c r="G51" s="80">
        <v>31</v>
      </c>
      <c r="H51" s="75">
        <f t="shared" si="1"/>
        <v>6.5753424657534248E-4</v>
      </c>
      <c r="I51" s="81"/>
    </row>
    <row r="52" spans="1:12" s="1" customFormat="1" ht="17.2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3946</v>
      </c>
      <c r="F52" s="74">
        <f t="shared" si="3"/>
        <v>1502.2908493150685</v>
      </c>
      <c r="G52" s="80">
        <v>31</v>
      </c>
      <c r="H52" s="75">
        <f t="shared" si="1"/>
        <v>6.5753424657534248E-4</v>
      </c>
      <c r="I52" s="81"/>
    </row>
    <row r="53" spans="1:12" s="1" customFormat="1" ht="17.2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3915</v>
      </c>
      <c r="F53" s="74">
        <f t="shared" si="3"/>
        <v>1490.4887671232877</v>
      </c>
      <c r="G53" s="80">
        <v>30</v>
      </c>
      <c r="H53" s="75">
        <f t="shared" si="1"/>
        <v>6.5753424657534248E-4</v>
      </c>
      <c r="I53" s="81"/>
    </row>
    <row r="54" spans="1:12" s="1" customFormat="1" ht="17.2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3885</v>
      </c>
      <c r="F54" s="74">
        <f t="shared" si="3"/>
        <v>1479.067397260274</v>
      </c>
      <c r="G54" s="80">
        <v>31</v>
      </c>
      <c r="H54" s="75">
        <f t="shared" si="1"/>
        <v>6.5753424657534248E-4</v>
      </c>
      <c r="I54" s="81"/>
    </row>
    <row r="55" spans="1:12" s="1" customFormat="1" ht="17.2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3854</v>
      </c>
      <c r="F55" s="74">
        <f t="shared" si="3"/>
        <v>1467.2653150684932</v>
      </c>
      <c r="G55" s="80">
        <v>30</v>
      </c>
      <c r="H55" s="75">
        <f t="shared" si="1"/>
        <v>6.5753424657534248E-4</v>
      </c>
      <c r="I55" s="81"/>
    </row>
    <row r="56" spans="1:12" s="1" customFormat="1" ht="17.2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3824</v>
      </c>
      <c r="F56" s="74">
        <f t="shared" si="3"/>
        <v>1455.8439452054795</v>
      </c>
      <c r="G56" s="80">
        <v>31</v>
      </c>
      <c r="H56" s="75">
        <f t="shared" si="1"/>
        <v>6.5753424657534248E-4</v>
      </c>
      <c r="I56" s="81"/>
    </row>
    <row r="57" spans="1:12" s="1" customFormat="1" ht="17.2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3793</v>
      </c>
      <c r="F57" s="74">
        <f t="shared" si="3"/>
        <v>1444.0418630136987</v>
      </c>
      <c r="G57" s="80">
        <v>31</v>
      </c>
      <c r="H57" s="75">
        <f t="shared" si="1"/>
        <v>6.5753424657534248E-4</v>
      </c>
      <c r="I57" s="81"/>
    </row>
    <row r="58" spans="1:12" s="1" customFormat="1" ht="17.2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3762</v>
      </c>
      <c r="F58" s="74">
        <f t="shared" si="3"/>
        <v>1432.2397808219177</v>
      </c>
      <c r="G58" s="80">
        <v>28</v>
      </c>
      <c r="H58" s="75">
        <f t="shared" si="1"/>
        <v>6.5753424657534248E-4</v>
      </c>
      <c r="I58" s="81"/>
    </row>
    <row r="59" spans="1:12" s="1" customFormat="1" ht="17.2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3734</v>
      </c>
      <c r="F59" s="74">
        <f t="shared" si="3"/>
        <v>1421.5798356164385</v>
      </c>
      <c r="G59" s="80">
        <v>31</v>
      </c>
      <c r="H59" s="75">
        <f t="shared" si="1"/>
        <v>6.5753424657534248E-4</v>
      </c>
      <c r="I59" s="81"/>
    </row>
    <row r="60" spans="1:12" s="1" customFormat="1" ht="17.2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3703</v>
      </c>
      <c r="F60" s="74">
        <f t="shared" si="3"/>
        <v>1409.7777534246575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7.2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3673</v>
      </c>
      <c r="F61" s="74">
        <f t="shared" si="3"/>
        <v>1398.356383561644</v>
      </c>
      <c r="G61" s="80">
        <v>31</v>
      </c>
      <c r="H61" s="75">
        <f t="shared" si="4"/>
        <v>6.5753424657534248E-4</v>
      </c>
      <c r="I61" s="81"/>
    </row>
    <row r="62" spans="1:12" s="1" customFormat="1" ht="17.2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3642</v>
      </c>
      <c r="F62" s="74">
        <f t="shared" si="3"/>
        <v>1456.0017534246576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3612</v>
      </c>
      <c r="F63" s="74">
        <f t="shared" si="3"/>
        <v>1444.0083287671234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3581</v>
      </c>
      <c r="F64" s="74">
        <f t="shared" si="3"/>
        <v>1431.6151232876712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3550</v>
      </c>
      <c r="F65" s="74">
        <f t="shared" si="3"/>
        <v>1419.2219178082191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3520</v>
      </c>
      <c r="F66" s="74">
        <f t="shared" si="3"/>
        <v>1407.2284931506849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3489</v>
      </c>
      <c r="F67" s="74">
        <f t="shared" si="3"/>
        <v>1394.8352876712329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3459</v>
      </c>
      <c r="F68" s="74">
        <f t="shared" si="3"/>
        <v>1382.8418630136987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3428</v>
      </c>
      <c r="F69" s="74">
        <f t="shared" si="3"/>
        <v>1370.4486575342466</v>
      </c>
      <c r="G69" s="80">
        <v>31</v>
      </c>
      <c r="H69" s="75">
        <f t="shared" si="4"/>
        <v>6.5753424657534248E-4</v>
      </c>
      <c r="I69" s="81"/>
    </row>
    <row r="70" spans="1:9" s="1" customFormat="1" ht="17.2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3397</v>
      </c>
      <c r="F70" s="74">
        <f t="shared" si="3"/>
        <v>1358.0554520547946</v>
      </c>
      <c r="G70" s="80">
        <v>28</v>
      </c>
      <c r="H70" s="75">
        <f t="shared" si="4"/>
        <v>6.5753424657534248E-4</v>
      </c>
      <c r="I70" s="81"/>
    </row>
    <row r="71" spans="1:9" s="1" customFormat="1" ht="17.2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3369</v>
      </c>
      <c r="F71" s="74">
        <f t="shared" si="3"/>
        <v>1346.8615890410958</v>
      </c>
      <c r="G71" s="80">
        <v>31</v>
      </c>
      <c r="H71" s="75">
        <f t="shared" si="4"/>
        <v>6.5753424657534248E-4</v>
      </c>
      <c r="I71" s="81"/>
    </row>
    <row r="72" spans="1:9" s="1" customFormat="1" ht="17.2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3338</v>
      </c>
      <c r="F72" s="74">
        <f t="shared" si="3"/>
        <v>1334.4683835616438</v>
      </c>
      <c r="G72" s="80">
        <v>30</v>
      </c>
      <c r="H72" s="75">
        <f t="shared" si="4"/>
        <v>6.5753424657534248E-4</v>
      </c>
      <c r="I72" s="81"/>
    </row>
    <row r="73" spans="1:9" s="1" customFormat="1" ht="17.2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3308</v>
      </c>
      <c r="F73" s="74">
        <f t="shared" si="3"/>
        <v>1322.4749589041096</v>
      </c>
      <c r="G73" s="80">
        <v>31</v>
      </c>
      <c r="H73" s="75">
        <f t="shared" si="4"/>
        <v>6.5753424657534248E-4</v>
      </c>
      <c r="I73" s="81"/>
    </row>
    <row r="74" spans="1:9" s="1" customFormat="1" ht="17.2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3277</v>
      </c>
      <c r="F74" s="74">
        <f t="shared" si="3"/>
        <v>1375.027292157534</v>
      </c>
      <c r="G74" s="80">
        <v>30</v>
      </c>
      <c r="H74" s="75">
        <f t="shared" si="4"/>
        <v>6.5753424657534248E-4</v>
      </c>
      <c r="I74" s="81"/>
    </row>
    <row r="75" spans="1:9" s="1" customFormat="1" ht="17.2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3247</v>
      </c>
      <c r="F75" s="74">
        <f t="shared" si="3"/>
        <v>1362.4393096232875</v>
      </c>
      <c r="G75" s="80">
        <v>31</v>
      </c>
      <c r="H75" s="75">
        <f t="shared" si="4"/>
        <v>6.5753424657534248E-4</v>
      </c>
      <c r="I75" s="81"/>
    </row>
    <row r="76" spans="1:9" s="1" customFormat="1" ht="17.2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3216</v>
      </c>
      <c r="F76" s="74">
        <f t="shared" si="3"/>
        <v>1349.4317276712327</v>
      </c>
      <c r="G76" s="80">
        <v>31</v>
      </c>
      <c r="H76" s="75">
        <f t="shared" si="4"/>
        <v>6.5753424657534248E-4</v>
      </c>
      <c r="I76" s="81"/>
    </row>
    <row r="77" spans="1:9" s="1" customFormat="1" ht="17.2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3185</v>
      </c>
      <c r="F77" s="74">
        <f t="shared" si="3"/>
        <v>1336.4241457191779</v>
      </c>
      <c r="G77" s="80">
        <v>30</v>
      </c>
      <c r="H77" s="75">
        <f t="shared" si="4"/>
        <v>6.5753424657534248E-4</v>
      </c>
      <c r="I77" s="81"/>
    </row>
    <row r="78" spans="1:9" s="1" customFormat="1" ht="17.2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3155</v>
      </c>
      <c r="F78" s="74">
        <f t="shared" ref="F78:F140" si="7">(D78*E78*H78)</f>
        <v>1323.8361631849314</v>
      </c>
      <c r="G78" s="80">
        <v>31</v>
      </c>
      <c r="H78" s="75">
        <f t="shared" si="4"/>
        <v>6.5753424657534248E-4</v>
      </c>
      <c r="I78" s="81"/>
    </row>
    <row r="79" spans="1:9" s="1" customFormat="1" ht="17.2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3124</v>
      </c>
      <c r="F79" s="74">
        <f t="shared" si="7"/>
        <v>1310.8285812328766</v>
      </c>
      <c r="G79" s="80">
        <v>30</v>
      </c>
      <c r="H79" s="75">
        <f t="shared" si="4"/>
        <v>6.5753424657534248E-4</v>
      </c>
      <c r="I79" s="81"/>
    </row>
    <row r="80" spans="1:9" s="1" customFormat="1" ht="17.2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3094</v>
      </c>
      <c r="F80" s="74">
        <f t="shared" si="7"/>
        <v>1298.24059869863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3063</v>
      </c>
      <c r="F81" s="74">
        <f t="shared" si="7"/>
        <v>1285.2330167465752</v>
      </c>
      <c r="G81" s="80">
        <v>31</v>
      </c>
      <c r="H81" s="75">
        <f t="shared" si="4"/>
        <v>6.5753424657534248E-4</v>
      </c>
      <c r="I81" s="81"/>
    </row>
    <row r="82" spans="1:9" s="1" customFormat="1" ht="17.2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3032</v>
      </c>
      <c r="F82" s="74">
        <f t="shared" si="7"/>
        <v>1272.2254347945204</v>
      </c>
      <c r="G82" s="80">
        <v>29</v>
      </c>
      <c r="H82" s="75">
        <f t="shared" si="4"/>
        <v>6.5753424657534248E-4</v>
      </c>
      <c r="I82" s="81"/>
    </row>
    <row r="83" spans="1:9" s="1" customFormat="1" ht="17.2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3003</v>
      </c>
      <c r="F83" s="74">
        <f t="shared" si="7"/>
        <v>1260.0570516780822</v>
      </c>
      <c r="G83" s="80">
        <v>31</v>
      </c>
      <c r="H83" s="75">
        <f t="shared" si="4"/>
        <v>6.5753424657534248E-4</v>
      </c>
      <c r="I83" s="81"/>
    </row>
    <row r="84" spans="1:9" s="1" customFormat="1" ht="17.2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2972</v>
      </c>
      <c r="F84" s="74">
        <f t="shared" si="7"/>
        <v>1247.0494697260272</v>
      </c>
      <c r="G84" s="80">
        <v>30</v>
      </c>
      <c r="H84" s="75">
        <f t="shared" si="4"/>
        <v>6.5753424657534248E-4</v>
      </c>
      <c r="I84" s="81"/>
    </row>
    <row r="85" spans="1:9" s="1" customFormat="1" ht="17.2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2942</v>
      </c>
      <c r="F85" s="74">
        <f t="shared" si="7"/>
        <v>1234.4614871917806</v>
      </c>
      <c r="G85" s="80">
        <v>31</v>
      </c>
      <c r="H85" s="75">
        <f t="shared" si="4"/>
        <v>6.5753424657534248E-4</v>
      </c>
      <c r="I85" s="81"/>
    </row>
    <row r="86" spans="1:9" s="1" customFormat="1" ht="17.2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2911</v>
      </c>
      <c r="F86" s="74">
        <f t="shared" si="7"/>
        <v>1282.526600501712</v>
      </c>
      <c r="G86" s="80">
        <v>30</v>
      </c>
      <c r="H86" s="75">
        <f t="shared" si="4"/>
        <v>6.5753424657534248E-4</v>
      </c>
      <c r="I86" s="81"/>
    </row>
    <row r="87" spans="1:9" s="1" customFormat="1" ht="17.2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2881</v>
      </c>
      <c r="F87" s="74">
        <f t="shared" si="7"/>
        <v>1269.3092188407531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2850</v>
      </c>
      <c r="F88" s="74">
        <f t="shared" si="7"/>
        <v>1255.6512577910958</v>
      </c>
      <c r="G88" s="80">
        <v>31</v>
      </c>
      <c r="H88" s="75">
        <f t="shared" si="4"/>
        <v>6.5753424657534248E-4</v>
      </c>
      <c r="I88" s="81"/>
    </row>
    <row r="89" spans="1:9" s="1" customFormat="1" ht="17.2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2819</v>
      </c>
      <c r="F89" s="74">
        <f t="shared" si="7"/>
        <v>1241.9932967414381</v>
      </c>
      <c r="G89" s="80">
        <v>30</v>
      </c>
      <c r="H89" s="75">
        <f t="shared" si="4"/>
        <v>6.5753424657534248E-4</v>
      </c>
      <c r="I89" s="81"/>
    </row>
    <row r="90" spans="1:9" s="1" customFormat="1" ht="17.2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2789</v>
      </c>
      <c r="F90" s="74">
        <f t="shared" si="7"/>
        <v>1228.7759150804793</v>
      </c>
      <c r="G90" s="80">
        <v>31</v>
      </c>
      <c r="H90" s="75">
        <f t="shared" si="4"/>
        <v>6.5753424657534248E-4</v>
      </c>
      <c r="I90" s="81"/>
    </row>
    <row r="91" spans="1:9" s="1" customFormat="1" ht="17.2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2758</v>
      </c>
      <c r="F91" s="74">
        <f t="shared" si="7"/>
        <v>1215.1179540308217</v>
      </c>
      <c r="G91" s="80">
        <v>30</v>
      </c>
      <c r="H91" s="75">
        <f t="shared" si="4"/>
        <v>6.5753424657534248E-4</v>
      </c>
      <c r="I91" s="81"/>
    </row>
    <row r="92" spans="1:9" s="1" customFormat="1" ht="17.2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2728</v>
      </c>
      <c r="F92" s="74">
        <f t="shared" si="7"/>
        <v>1201.9005723698629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2697</v>
      </c>
      <c r="F93" s="74">
        <f t="shared" si="7"/>
        <v>1188.2426113202052</v>
      </c>
      <c r="G93" s="80">
        <v>31</v>
      </c>
      <c r="H93" s="75">
        <f t="shared" si="4"/>
        <v>6.5753424657534248E-4</v>
      </c>
      <c r="I93" s="81"/>
    </row>
    <row r="94" spans="1:9" s="1" customFormat="1" ht="17.2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2666</v>
      </c>
      <c r="F94" s="74">
        <f t="shared" si="7"/>
        <v>1174.5846502705479</v>
      </c>
      <c r="G94" s="80">
        <v>28</v>
      </c>
      <c r="H94" s="75">
        <f t="shared" si="4"/>
        <v>6.5753424657534248E-4</v>
      </c>
      <c r="I94" s="81"/>
    </row>
    <row r="95" spans="1:9" s="1" customFormat="1" ht="17.2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2638</v>
      </c>
      <c r="F95" s="74">
        <f t="shared" si="7"/>
        <v>1162.2484273869861</v>
      </c>
      <c r="G95" s="80">
        <v>31</v>
      </c>
      <c r="H95" s="75">
        <f t="shared" si="4"/>
        <v>6.5753424657534248E-4</v>
      </c>
      <c r="I95" s="81"/>
    </row>
    <row r="96" spans="1:9" s="1" customFormat="1" ht="17.2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2607</v>
      </c>
      <c r="F96" s="74">
        <f t="shared" si="7"/>
        <v>1148.5904663373287</v>
      </c>
      <c r="G96" s="80">
        <v>30</v>
      </c>
      <c r="H96" s="75">
        <f t="shared" si="4"/>
        <v>6.5753424657534248E-4</v>
      </c>
      <c r="I96" s="81"/>
    </row>
    <row r="97" spans="1:9" s="1" customFormat="1" ht="17.2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2577</v>
      </c>
      <c r="F97" s="74">
        <f t="shared" si="7"/>
        <v>1135.3730846763697</v>
      </c>
      <c r="G97" s="80">
        <v>31</v>
      </c>
      <c r="H97" s="75">
        <f t="shared" si="4"/>
        <v>6.5753424657534248E-4</v>
      </c>
      <c r="I97" s="81"/>
    </row>
    <row r="98" spans="1:9" s="1" customFormat="1" ht="17.2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2546</v>
      </c>
      <c r="F98" s="74">
        <f t="shared" si="7"/>
        <v>1178.5538630136987</v>
      </c>
      <c r="G98" s="80">
        <v>30</v>
      </c>
      <c r="H98" s="75">
        <f t="shared" si="4"/>
        <v>6.5753424657534248E-4</v>
      </c>
      <c r="I98" s="81"/>
    </row>
    <row r="99" spans="1:9" s="1" customFormat="1" ht="17.2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2516</v>
      </c>
      <c r="F99" s="74">
        <f t="shared" si="7"/>
        <v>1164.6667397260273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2485</v>
      </c>
      <c r="F100" s="74">
        <f t="shared" si="7"/>
        <v>1150.3167123287672</v>
      </c>
      <c r="G100" s="80">
        <v>31</v>
      </c>
      <c r="H100" s="75">
        <f t="shared" si="4"/>
        <v>6.5753424657534248E-4</v>
      </c>
      <c r="I100" s="81"/>
    </row>
    <row r="101" spans="1:9" s="1" customFormat="1" ht="17.2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2454</v>
      </c>
      <c r="F101" s="74">
        <f t="shared" si="7"/>
        <v>1135.966684931507</v>
      </c>
      <c r="G101" s="80">
        <v>30</v>
      </c>
      <c r="H101" s="75">
        <f t="shared" si="4"/>
        <v>6.5753424657534248E-4</v>
      </c>
      <c r="I101" s="81"/>
    </row>
    <row r="102" spans="1:9" s="1" customFormat="1" ht="17.2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2424</v>
      </c>
      <c r="F102" s="74">
        <f t="shared" si="7"/>
        <v>1122.0795616438356</v>
      </c>
      <c r="G102" s="80">
        <v>31</v>
      </c>
      <c r="H102" s="75">
        <f t="shared" si="4"/>
        <v>6.5753424657534248E-4</v>
      </c>
      <c r="I102" s="81"/>
    </row>
    <row r="103" spans="1:9" s="1" customFormat="1" ht="17.2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2393</v>
      </c>
      <c r="F103" s="74">
        <f t="shared" si="7"/>
        <v>1107.7295342465754</v>
      </c>
      <c r="G103" s="87">
        <v>30</v>
      </c>
      <c r="H103" s="75">
        <f t="shared" si="4"/>
        <v>6.5753424657534248E-4</v>
      </c>
      <c r="I103" s="81"/>
    </row>
    <row r="104" spans="1:9" s="1" customFormat="1" ht="17.2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2363</v>
      </c>
      <c r="F104" s="74">
        <f t="shared" si="7"/>
        <v>1093.8424109589041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2332</v>
      </c>
      <c r="F105" s="74">
        <f t="shared" si="7"/>
        <v>1079.4923835616439</v>
      </c>
      <c r="G105" s="80">
        <v>31</v>
      </c>
      <c r="H105" s="75">
        <f t="shared" si="4"/>
        <v>6.5753424657534248E-4</v>
      </c>
      <c r="I105" s="81"/>
    </row>
    <row r="106" spans="1:9" s="1" customFormat="1" ht="17.2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2301</v>
      </c>
      <c r="F106" s="74">
        <f t="shared" si="7"/>
        <v>1065.1423561643835</v>
      </c>
      <c r="G106" s="80">
        <v>28</v>
      </c>
      <c r="H106" s="75">
        <f t="shared" si="4"/>
        <v>6.5753424657534248E-4</v>
      </c>
      <c r="I106" s="81"/>
    </row>
    <row r="107" spans="1:9" s="1" customFormat="1" ht="17.2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2273</v>
      </c>
      <c r="F107" s="74">
        <f t="shared" si="7"/>
        <v>1052.1810410958904</v>
      </c>
      <c r="G107" s="80">
        <v>31</v>
      </c>
      <c r="H107" s="75">
        <f t="shared" si="4"/>
        <v>6.5753424657534248E-4</v>
      </c>
      <c r="I107" s="81"/>
    </row>
    <row r="108" spans="1:9" s="1" customFormat="1" ht="17.2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2242</v>
      </c>
      <c r="F108" s="74">
        <f t="shared" si="7"/>
        <v>1037.8310136986302</v>
      </c>
      <c r="G108" s="80">
        <v>30</v>
      </c>
      <c r="H108" s="75">
        <f t="shared" si="4"/>
        <v>6.5753424657534248E-4</v>
      </c>
      <c r="I108" s="81"/>
    </row>
    <row r="109" spans="1:9" s="1" customFormat="1" ht="17.2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2212</v>
      </c>
      <c r="F109" s="74">
        <f t="shared" si="7"/>
        <v>1023.9438904109589</v>
      </c>
      <c r="G109" s="80">
        <v>31</v>
      </c>
      <c r="H109" s="75">
        <f t="shared" si="4"/>
        <v>6.5753424657534248E-4</v>
      </c>
      <c r="I109" s="81"/>
    </row>
    <row r="110" spans="1:9" s="1" customFormat="1" ht="17.2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2181</v>
      </c>
      <c r="F110" s="74">
        <f t="shared" si="7"/>
        <v>1059.3962705437627</v>
      </c>
      <c r="G110" s="80">
        <v>30</v>
      </c>
      <c r="H110" s="75">
        <f t="shared" si="4"/>
        <v>6.5753424657534248E-4</v>
      </c>
      <c r="I110" s="81"/>
    </row>
    <row r="111" spans="1:9" s="1" customFormat="1" ht="17.2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2151</v>
      </c>
      <c r="F111" s="74">
        <f t="shared" si="7"/>
        <v>1044.8241072625553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2120</v>
      </c>
      <c r="F112" s="74">
        <f t="shared" si="7"/>
        <v>1029.7662052053081</v>
      </c>
      <c r="G112" s="80">
        <v>31</v>
      </c>
      <c r="H112" s="75">
        <f t="shared" si="4"/>
        <v>6.5753424657534248E-4</v>
      </c>
      <c r="I112" s="81"/>
    </row>
    <row r="113" spans="1:9" s="1" customFormat="1" ht="17.2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2089</v>
      </c>
      <c r="F113" s="74">
        <f t="shared" si="7"/>
        <v>1014.7083031480605</v>
      </c>
      <c r="G113" s="80">
        <v>30</v>
      </c>
      <c r="H113" s="75">
        <f t="shared" si="4"/>
        <v>6.5753424657534248E-4</v>
      </c>
      <c r="I113" s="81"/>
    </row>
    <row r="114" spans="1:9" s="1" customFormat="1" ht="17.2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2059</v>
      </c>
      <c r="F114" s="74">
        <f t="shared" si="7"/>
        <v>1000.1361398668535</v>
      </c>
      <c r="G114" s="80">
        <v>31</v>
      </c>
      <c r="H114" s="75">
        <f t="shared" si="4"/>
        <v>6.5753424657534248E-4</v>
      </c>
      <c r="I114" s="81"/>
    </row>
    <row r="115" spans="1:9" s="1" customFormat="1" ht="17.2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2028</v>
      </c>
      <c r="F115" s="74">
        <f t="shared" si="7"/>
        <v>985.07823780960598</v>
      </c>
      <c r="G115" s="80">
        <v>30</v>
      </c>
      <c r="H115" s="75">
        <f t="shared" si="4"/>
        <v>6.5753424657534248E-4</v>
      </c>
      <c r="I115" s="81"/>
    </row>
    <row r="116" spans="1:9" s="1" customFormat="1" ht="17.2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1998</v>
      </c>
      <c r="F116" s="74">
        <f t="shared" si="7"/>
        <v>970.50607452839881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1967</v>
      </c>
      <c r="F117" s="74">
        <f t="shared" si="7"/>
        <v>955.44817247115134</v>
      </c>
      <c r="G117" s="80">
        <v>31</v>
      </c>
      <c r="H117" s="75">
        <f t="shared" si="4"/>
        <v>6.5753424657534248E-4</v>
      </c>
      <c r="I117" s="81"/>
    </row>
    <row r="118" spans="1:9" s="1" customFormat="1" ht="17.2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1936</v>
      </c>
      <c r="F118" s="74">
        <f t="shared" si="7"/>
        <v>940.39027041390386</v>
      </c>
      <c r="G118" s="80">
        <v>28</v>
      </c>
      <c r="H118" s="75">
        <f t="shared" si="4"/>
        <v>6.5753424657534248E-4</v>
      </c>
      <c r="I118" s="81"/>
    </row>
    <row r="119" spans="1:9" s="1" customFormat="1" ht="17.2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1908</v>
      </c>
      <c r="F119" s="74">
        <f t="shared" si="7"/>
        <v>926.78958468477731</v>
      </c>
      <c r="G119" s="80">
        <v>31</v>
      </c>
      <c r="H119" s="75">
        <f t="shared" si="4"/>
        <v>6.5753424657534248E-4</v>
      </c>
      <c r="I119" s="81"/>
    </row>
    <row r="120" spans="1:9" s="1" customFormat="1" ht="17.2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1877</v>
      </c>
      <c r="F120" s="74">
        <f t="shared" si="7"/>
        <v>911.73168262752972</v>
      </c>
      <c r="G120" s="80">
        <v>30</v>
      </c>
      <c r="H120" s="75">
        <f t="shared" si="4"/>
        <v>6.5753424657534248E-4</v>
      </c>
      <c r="I120" s="81"/>
    </row>
    <row r="121" spans="1:9" s="1" customFormat="1" ht="17.2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1847</v>
      </c>
      <c r="F121" s="74">
        <f t="shared" si="7"/>
        <v>897.15951934632267</v>
      </c>
      <c r="G121" s="80">
        <v>31</v>
      </c>
      <c r="H121" s="75">
        <f t="shared" si="4"/>
        <v>6.5753424657534248E-4</v>
      </c>
      <c r="I121" s="81"/>
    </row>
    <row r="122" spans="1:9" s="1" customFormat="1" ht="17.2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1816</v>
      </c>
      <c r="F122" s="74">
        <f t="shared" si="7"/>
        <v>926.6077808219178</v>
      </c>
      <c r="G122" s="80">
        <v>30</v>
      </c>
      <c r="H122" s="75">
        <f t="shared" si="4"/>
        <v>6.5753424657534248E-4</v>
      </c>
      <c r="I122" s="81"/>
    </row>
    <row r="123" spans="1:9" s="1" customFormat="1" ht="17.2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1786</v>
      </c>
      <c r="F123" s="74">
        <f t="shared" si="7"/>
        <v>911.30038356164391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1755</v>
      </c>
      <c r="F124" s="74">
        <f t="shared" si="7"/>
        <v>895.48273972602738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7.2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1724</v>
      </c>
      <c r="F125" s="74">
        <f t="shared" si="7"/>
        <v>879.66509589041095</v>
      </c>
      <c r="G125" s="80">
        <v>30</v>
      </c>
      <c r="H125" s="75">
        <f t="shared" si="8"/>
        <v>6.5753424657534248E-4</v>
      </c>
      <c r="I125" s="81"/>
    </row>
    <row r="126" spans="1:9" s="1" customFormat="1" ht="17.2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1694</v>
      </c>
      <c r="F126" s="74">
        <f t="shared" si="7"/>
        <v>864.35769863013707</v>
      </c>
      <c r="G126" s="80">
        <v>31</v>
      </c>
      <c r="H126" s="75">
        <f t="shared" si="8"/>
        <v>6.5753424657534248E-4</v>
      </c>
      <c r="I126" s="81"/>
    </row>
    <row r="127" spans="1:9" s="1" customFormat="1" ht="17.2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1663</v>
      </c>
      <c r="F127" s="74">
        <f t="shared" si="7"/>
        <v>848.54005479452053</v>
      </c>
      <c r="G127" s="80">
        <v>30</v>
      </c>
      <c r="H127" s="75">
        <f t="shared" si="8"/>
        <v>6.5753424657534248E-4</v>
      </c>
      <c r="I127" s="81"/>
    </row>
    <row r="128" spans="1:9" s="1" customFormat="1" ht="17.2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1633</v>
      </c>
      <c r="F128" s="74">
        <f t="shared" si="7"/>
        <v>833.23265753424664</v>
      </c>
      <c r="G128" s="80">
        <v>31</v>
      </c>
      <c r="H128" s="75">
        <f t="shared" si="8"/>
        <v>6.5753424657534248E-4</v>
      </c>
      <c r="I128" s="81"/>
    </row>
    <row r="129" spans="1:9" s="1" customFormat="1" ht="17.2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1602</v>
      </c>
      <c r="F129" s="74">
        <f t="shared" si="7"/>
        <v>817.4150136986301</v>
      </c>
      <c r="G129" s="80">
        <v>31</v>
      </c>
      <c r="H129" s="75">
        <f t="shared" si="8"/>
        <v>6.5753424657534248E-4</v>
      </c>
      <c r="I129" s="81"/>
    </row>
    <row r="130" spans="1:9" s="1" customFormat="1" ht="17.2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1571</v>
      </c>
      <c r="F130" s="74">
        <f t="shared" si="7"/>
        <v>801.59736986301368</v>
      </c>
      <c r="G130" s="80">
        <v>29</v>
      </c>
      <c r="H130" s="75">
        <f t="shared" si="8"/>
        <v>6.5753424657534248E-4</v>
      </c>
      <c r="I130" s="81"/>
    </row>
    <row r="131" spans="1:9" s="1" customFormat="1" ht="17.2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1542</v>
      </c>
      <c r="F131" s="74">
        <f t="shared" si="7"/>
        <v>786.80021917808222</v>
      </c>
      <c r="G131" s="80">
        <v>31</v>
      </c>
      <c r="H131" s="75">
        <f t="shared" si="8"/>
        <v>6.5753424657534248E-4</v>
      </c>
      <c r="I131" s="81"/>
    </row>
    <row r="132" spans="1:9" s="1" customFormat="1" ht="17.2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1511</v>
      </c>
      <c r="F132" s="74">
        <f t="shared" si="7"/>
        <v>770.98257534246579</v>
      </c>
      <c r="G132" s="80">
        <v>30</v>
      </c>
      <c r="H132" s="75">
        <f t="shared" si="8"/>
        <v>6.5753424657534248E-4</v>
      </c>
      <c r="I132" s="81"/>
    </row>
    <row r="133" spans="1:9" s="1" customFormat="1" ht="17.2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1481</v>
      </c>
      <c r="F133" s="74">
        <f t="shared" si="7"/>
        <v>755.67517808219179</v>
      </c>
      <c r="G133" s="80">
        <v>31</v>
      </c>
      <c r="H133" s="75">
        <f t="shared" si="8"/>
        <v>6.5753424657534248E-4</v>
      </c>
      <c r="I133" s="81"/>
    </row>
    <row r="134" spans="1:9" s="1" customFormat="1" ht="17.2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1450</v>
      </c>
      <c r="F134" s="74">
        <f t="shared" si="7"/>
        <v>776.51415084732821</v>
      </c>
      <c r="G134" s="80">
        <v>30</v>
      </c>
      <c r="H134" s="75">
        <f t="shared" si="8"/>
        <v>6.5753424657534248E-4</v>
      </c>
      <c r="I134" s="81"/>
    </row>
    <row r="135" spans="1:9" s="1" customFormat="1" ht="17.2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1420</v>
      </c>
      <c r="F135" s="74">
        <f t="shared" si="7"/>
        <v>760.03068493150693</v>
      </c>
      <c r="G135" s="80">
        <v>31</v>
      </c>
      <c r="H135" s="75">
        <f t="shared" ref="H135:H188" si="9">0.24/365</f>
        <v>6.5753424657534248E-4</v>
      </c>
      <c r="I135" s="81"/>
    </row>
    <row r="136" spans="1:9" s="1" customFormat="1" ht="17.2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1389</v>
      </c>
      <c r="F136" s="74">
        <f t="shared" si="7"/>
        <v>743.43846575342468</v>
      </c>
      <c r="G136" s="80">
        <v>31</v>
      </c>
      <c r="H136" s="75">
        <f t="shared" si="9"/>
        <v>6.5753424657534248E-4</v>
      </c>
      <c r="I136" s="81"/>
    </row>
    <row r="137" spans="1:9" s="1" customFormat="1" ht="17.2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1358</v>
      </c>
      <c r="F137" s="74">
        <f t="shared" si="7"/>
        <v>726.84624657534243</v>
      </c>
      <c r="G137" s="80">
        <v>30</v>
      </c>
      <c r="H137" s="75">
        <f t="shared" si="9"/>
        <v>6.5753424657534248E-4</v>
      </c>
      <c r="I137" s="81"/>
    </row>
    <row r="138" spans="1:9" s="1" customFormat="1" ht="17.2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1328</v>
      </c>
      <c r="F138" s="74">
        <f t="shared" si="7"/>
        <v>710.78926027397267</v>
      </c>
      <c r="G138" s="80">
        <v>31</v>
      </c>
      <c r="H138" s="75">
        <f t="shared" si="9"/>
        <v>6.5753424657534248E-4</v>
      </c>
      <c r="I138" s="81"/>
    </row>
    <row r="139" spans="1:9" s="1" customFormat="1" ht="17.2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1297</v>
      </c>
      <c r="F139" s="74">
        <f t="shared" si="7"/>
        <v>694.19704109589043</v>
      </c>
      <c r="G139" s="80">
        <v>30</v>
      </c>
      <c r="H139" s="75">
        <f t="shared" si="9"/>
        <v>6.5753424657534248E-4</v>
      </c>
      <c r="I139" s="81"/>
    </row>
    <row r="140" spans="1:9" s="1" customFormat="1" ht="17.2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1267</v>
      </c>
      <c r="F140" s="74">
        <f t="shared" si="7"/>
        <v>678.14005479452055</v>
      </c>
      <c r="G140" s="80">
        <v>31</v>
      </c>
      <c r="H140" s="75">
        <f t="shared" si="9"/>
        <v>6.5753424657534248E-4</v>
      </c>
      <c r="I140" s="81"/>
    </row>
    <row r="141" spans="1:9" s="1" customFormat="1" ht="17.2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8" si="11">E140-G140</f>
        <v>1236</v>
      </c>
      <c r="F141" s="74">
        <f t="shared" ref="F141:F188" si="12">(D141*E141*H141)</f>
        <v>661.54783561643842</v>
      </c>
      <c r="G141" s="80">
        <v>31</v>
      </c>
      <c r="H141" s="75">
        <f t="shared" si="9"/>
        <v>6.5753424657534248E-4</v>
      </c>
      <c r="I141" s="81"/>
    </row>
    <row r="142" spans="1:9" s="1" customFormat="1" ht="17.2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1205</v>
      </c>
      <c r="F142" s="74">
        <f t="shared" si="12"/>
        <v>644.95561643835617</v>
      </c>
      <c r="G142" s="80">
        <v>28</v>
      </c>
      <c r="H142" s="75">
        <f t="shared" si="9"/>
        <v>6.5753424657534248E-4</v>
      </c>
      <c r="I142" s="81"/>
    </row>
    <row r="143" spans="1:9" s="1" customFormat="1" ht="17.2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1177</v>
      </c>
      <c r="F143" s="74">
        <f t="shared" si="12"/>
        <v>629.96909589041093</v>
      </c>
      <c r="G143" s="80">
        <v>31</v>
      </c>
      <c r="H143" s="75">
        <f t="shared" si="9"/>
        <v>6.5753424657534248E-4</v>
      </c>
      <c r="I143" s="81"/>
    </row>
    <row r="144" spans="1:9" s="1" customFormat="1" ht="17.2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1146</v>
      </c>
      <c r="F144" s="74">
        <f t="shared" si="12"/>
        <v>613.37687671232879</v>
      </c>
      <c r="G144" s="80">
        <v>30</v>
      </c>
      <c r="H144" s="75">
        <f t="shared" si="9"/>
        <v>6.5753424657534248E-4</v>
      </c>
      <c r="I144" s="81"/>
    </row>
    <row r="145" spans="1:9" s="1" customFormat="1" ht="17.2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1116</v>
      </c>
      <c r="F145" s="74">
        <f t="shared" si="12"/>
        <v>597.31989041095892</v>
      </c>
      <c r="G145" s="80">
        <v>31</v>
      </c>
      <c r="H145" s="75">
        <f t="shared" si="9"/>
        <v>6.5753424657534248E-4</v>
      </c>
      <c r="I145" s="81"/>
    </row>
    <row r="146" spans="1:9" s="1" customFormat="1" ht="17.2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1085</v>
      </c>
      <c r="F146" s="74">
        <f t="shared" si="12"/>
        <v>610.0991354157369</v>
      </c>
      <c r="G146" s="80">
        <v>30</v>
      </c>
      <c r="H146" s="75">
        <f t="shared" si="9"/>
        <v>6.5753424657534248E-4</v>
      </c>
      <c r="I146" s="81"/>
    </row>
    <row r="147" spans="1:9" s="1" customFormat="1" ht="17.2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1055</v>
      </c>
      <c r="F147" s="74">
        <f t="shared" si="12"/>
        <v>593.23003489732946</v>
      </c>
      <c r="G147" s="80">
        <v>31</v>
      </c>
      <c r="H147" s="75">
        <f t="shared" si="9"/>
        <v>6.5753424657534248E-4</v>
      </c>
      <c r="I147" s="81"/>
    </row>
    <row r="148" spans="1:9" s="1" customFormat="1" ht="17.2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1024</v>
      </c>
      <c r="F148" s="74">
        <f t="shared" si="12"/>
        <v>575.79863102830836</v>
      </c>
      <c r="G148" s="80">
        <v>31</v>
      </c>
      <c r="H148" s="75">
        <f t="shared" si="9"/>
        <v>6.5753424657534248E-4</v>
      </c>
      <c r="I148" s="81"/>
    </row>
    <row r="149" spans="1:9" s="1" customFormat="1" ht="17.25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993</v>
      </c>
      <c r="F149" s="74">
        <f t="shared" si="12"/>
        <v>558.36722715928738</v>
      </c>
      <c r="G149" s="80">
        <v>30</v>
      </c>
      <c r="H149" s="75">
        <f t="shared" si="9"/>
        <v>6.5753424657534248E-4</v>
      </c>
      <c r="I149" s="81"/>
    </row>
    <row r="150" spans="1:9" s="1" customFormat="1" ht="17.25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963</v>
      </c>
      <c r="F150" s="74">
        <f t="shared" si="12"/>
        <v>541.49812664087983</v>
      </c>
      <c r="G150" s="80">
        <v>31</v>
      </c>
      <c r="H150" s="75">
        <f t="shared" si="9"/>
        <v>6.5753424657534248E-4</v>
      </c>
      <c r="I150" s="81"/>
    </row>
    <row r="151" spans="1:9" s="1" customFormat="1" ht="17.25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932</v>
      </c>
      <c r="F151" s="74">
        <f t="shared" si="12"/>
        <v>524.06672277185885</v>
      </c>
      <c r="G151" s="80">
        <v>30</v>
      </c>
      <c r="H151" s="75">
        <f t="shared" si="9"/>
        <v>6.5753424657534248E-4</v>
      </c>
      <c r="I151" s="81"/>
    </row>
    <row r="152" spans="1:9" s="1" customFormat="1" ht="17.25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902</v>
      </c>
      <c r="F152" s="74">
        <f t="shared" si="12"/>
        <v>507.19762225345136</v>
      </c>
      <c r="G152" s="80">
        <v>31</v>
      </c>
      <c r="H152" s="75">
        <f t="shared" si="9"/>
        <v>6.5753424657534248E-4</v>
      </c>
      <c r="I152" s="81"/>
    </row>
    <row r="153" spans="1:9" s="1" customFormat="1" ht="17.2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>E152-G152</f>
        <v>871</v>
      </c>
      <c r="F153" s="74">
        <f t="shared" si="12"/>
        <v>489.76621838443032</v>
      </c>
      <c r="G153" s="80">
        <v>31</v>
      </c>
      <c r="H153" s="75">
        <f t="shared" si="9"/>
        <v>6.5753424657534248E-4</v>
      </c>
      <c r="I153" s="81"/>
    </row>
    <row r="154" spans="1:9" s="1" customFormat="1" ht="17.2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 t="shared" si="11"/>
        <v>840</v>
      </c>
      <c r="F154" s="74">
        <f t="shared" si="12"/>
        <v>472.33481451540928</v>
      </c>
      <c r="G154" s="80">
        <v>28</v>
      </c>
      <c r="H154" s="75">
        <f t="shared" si="9"/>
        <v>6.5753424657534248E-4</v>
      </c>
      <c r="I154" s="81"/>
    </row>
    <row r="155" spans="1:9" s="1" customFormat="1" ht="17.25">
      <c r="A155" s="115">
        <v>43160</v>
      </c>
      <c r="B155" s="70">
        <v>855.16967905815659</v>
      </c>
      <c r="C155" s="85">
        <v>0</v>
      </c>
      <c r="D155" s="88">
        <f t="shared" ref="D155:D183" si="14">B155-C155</f>
        <v>855.16967905815659</v>
      </c>
      <c r="E155" s="73">
        <f t="shared" si="11"/>
        <v>812</v>
      </c>
      <c r="F155" s="74">
        <f t="shared" si="12"/>
        <v>456.59032069822894</v>
      </c>
      <c r="G155" s="80">
        <v>31</v>
      </c>
      <c r="H155" s="75">
        <f t="shared" si="9"/>
        <v>6.5753424657534248E-4</v>
      </c>
      <c r="I155" s="81"/>
    </row>
    <row r="156" spans="1:9" s="1" customFormat="1" ht="17.25">
      <c r="A156" s="115">
        <v>43191</v>
      </c>
      <c r="B156" s="70">
        <v>855.16967905815659</v>
      </c>
      <c r="C156" s="85">
        <v>0</v>
      </c>
      <c r="D156" s="88">
        <f t="shared" si="14"/>
        <v>855.16967905815659</v>
      </c>
      <c r="E156" s="73">
        <f t="shared" si="11"/>
        <v>781</v>
      </c>
      <c r="F156" s="74">
        <f t="shared" si="12"/>
        <v>439.1589168292079</v>
      </c>
      <c r="G156" s="80">
        <v>30</v>
      </c>
      <c r="H156" s="75">
        <f t="shared" si="9"/>
        <v>6.5753424657534248E-4</v>
      </c>
      <c r="I156" s="81"/>
    </row>
    <row r="157" spans="1:9" s="1" customFormat="1" ht="17.25">
      <c r="A157" s="115">
        <v>43221</v>
      </c>
      <c r="B157" s="70">
        <v>855.16967905815659</v>
      </c>
      <c r="C157" s="89">
        <v>15000</v>
      </c>
      <c r="D157" s="88">
        <f t="shared" si="14"/>
        <v>-14144.830320941843</v>
      </c>
      <c r="E157" s="73">
        <f t="shared" si="11"/>
        <v>751</v>
      </c>
      <c r="F157" s="74"/>
      <c r="G157" s="71">
        <v>21</v>
      </c>
      <c r="H157" s="75">
        <f t="shared" si="9"/>
        <v>6.5753424657534248E-4</v>
      </c>
      <c r="I157" s="76" t="s">
        <v>187</v>
      </c>
    </row>
    <row r="158" spans="1:9" s="1" customFormat="1" ht="17.25">
      <c r="A158" s="115">
        <v>43252</v>
      </c>
      <c r="B158" s="70">
        <v>897.92816301106438</v>
      </c>
      <c r="C158" s="89">
        <v>0</v>
      </c>
      <c r="D158" s="88">
        <f t="shared" si="14"/>
        <v>897.92816301106438</v>
      </c>
      <c r="E158" s="73">
        <f t="shared" si="11"/>
        <v>730</v>
      </c>
      <c r="F158" s="74">
        <f t="shared" si="12"/>
        <v>431.0055182453109</v>
      </c>
      <c r="G158" s="71">
        <v>30</v>
      </c>
      <c r="H158" s="75">
        <f t="shared" si="9"/>
        <v>6.5753424657534248E-4</v>
      </c>
      <c r="I158" s="76"/>
    </row>
    <row r="159" spans="1:9" s="1" customFormat="1" ht="17.25">
      <c r="A159" s="115">
        <v>43282</v>
      </c>
      <c r="B159" s="70">
        <v>897.92816301106438</v>
      </c>
      <c r="C159" s="89">
        <v>15000</v>
      </c>
      <c r="D159" s="88">
        <f t="shared" si="14"/>
        <v>-14102.071836988936</v>
      </c>
      <c r="E159" s="73">
        <f t="shared" si="11"/>
        <v>700</v>
      </c>
      <c r="F159" s="74"/>
      <c r="G159" s="71">
        <v>0</v>
      </c>
      <c r="H159" s="75">
        <f t="shared" si="9"/>
        <v>6.5753424657534248E-4</v>
      </c>
      <c r="I159" s="90" t="s">
        <v>188</v>
      </c>
    </row>
    <row r="160" spans="1:9" s="1" customFormat="1" ht="17.25">
      <c r="A160" s="115">
        <v>43313</v>
      </c>
      <c r="B160" s="70">
        <v>897.92816301106438</v>
      </c>
      <c r="C160" s="101">
        <v>0</v>
      </c>
      <c r="D160" s="88">
        <f t="shared" si="14"/>
        <v>897.92816301106438</v>
      </c>
      <c r="E160" s="73">
        <f t="shared" si="11"/>
        <v>700</v>
      </c>
      <c r="F160" s="74">
        <f t="shared" si="12"/>
        <v>413.29296270098308</v>
      </c>
      <c r="G160" s="100">
        <v>31</v>
      </c>
      <c r="H160" s="75">
        <f t="shared" si="9"/>
        <v>6.5753424657534248E-4</v>
      </c>
      <c r="I160" s="91"/>
    </row>
    <row r="161" spans="1:9" s="1" customFormat="1" ht="17.25">
      <c r="A161" s="115">
        <v>43344</v>
      </c>
      <c r="B161" s="70">
        <v>897.92816301106438</v>
      </c>
      <c r="C161" s="89">
        <v>0</v>
      </c>
      <c r="D161" s="88">
        <f t="shared" si="14"/>
        <v>897.92816301106438</v>
      </c>
      <c r="E161" s="73">
        <f>E160-G160</f>
        <v>669</v>
      </c>
      <c r="F161" s="74">
        <f t="shared" si="12"/>
        <v>394.98998863851097</v>
      </c>
      <c r="G161" s="71">
        <v>30</v>
      </c>
      <c r="H161" s="75">
        <f t="shared" si="9"/>
        <v>6.5753424657534248E-4</v>
      </c>
      <c r="I161" s="76"/>
    </row>
    <row r="162" spans="1:9" s="1" customFormat="1" ht="17.25">
      <c r="A162" s="115">
        <v>43374</v>
      </c>
      <c r="B162" s="70">
        <v>897.92816301106438</v>
      </c>
      <c r="C162" s="89">
        <v>0</v>
      </c>
      <c r="D162" s="88">
        <f t="shared" si="14"/>
        <v>897.92816301106438</v>
      </c>
      <c r="E162" s="73">
        <f t="shared" si="11"/>
        <v>639</v>
      </c>
      <c r="F162" s="74">
        <f t="shared" si="12"/>
        <v>377.27743309418315</v>
      </c>
      <c r="G162" s="71">
        <v>31</v>
      </c>
      <c r="H162" s="75">
        <f t="shared" si="9"/>
        <v>6.5753424657534248E-4</v>
      </c>
      <c r="I162" s="76"/>
    </row>
    <row r="163" spans="1:9" s="1" customFormat="1" ht="17.25">
      <c r="A163" s="115">
        <v>43405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608</v>
      </c>
      <c r="F163" s="74">
        <f t="shared" si="12"/>
        <v>358.97445903171098</v>
      </c>
      <c r="G163" s="71">
        <v>30</v>
      </c>
      <c r="H163" s="75">
        <f t="shared" si="9"/>
        <v>6.5753424657534248E-4</v>
      </c>
      <c r="I163" s="76"/>
    </row>
    <row r="164" spans="1:9" s="1" customFormat="1" ht="17.25">
      <c r="A164" s="115">
        <v>43435</v>
      </c>
      <c r="B164" s="70">
        <v>898</v>
      </c>
      <c r="C164" s="89">
        <v>30000</v>
      </c>
      <c r="D164" s="88">
        <f t="shared" si="14"/>
        <v>-29102</v>
      </c>
      <c r="E164" s="73">
        <f t="shared" si="11"/>
        <v>578</v>
      </c>
      <c r="F164" s="74"/>
      <c r="G164" s="71">
        <v>0</v>
      </c>
      <c r="H164" s="75">
        <f t="shared" si="9"/>
        <v>6.5753424657534248E-4</v>
      </c>
      <c r="I164" s="76" t="s">
        <v>189</v>
      </c>
    </row>
    <row r="165" spans="1:9" s="1" customFormat="1" ht="17.25">
      <c r="A165" s="115">
        <v>43466</v>
      </c>
      <c r="B165" s="70">
        <v>897.92816301106438</v>
      </c>
      <c r="C165" s="89">
        <v>0</v>
      </c>
      <c r="D165" s="88">
        <f t="shared" si="14"/>
        <v>897.92816301106438</v>
      </c>
      <c r="E165" s="73">
        <f t="shared" si="11"/>
        <v>578</v>
      </c>
      <c r="F165" s="74">
        <f t="shared" si="12"/>
        <v>341.26190348738317</v>
      </c>
      <c r="G165" s="71">
        <v>31</v>
      </c>
      <c r="H165" s="75">
        <f t="shared" si="9"/>
        <v>6.5753424657534248E-4</v>
      </c>
      <c r="I165" s="76"/>
    </row>
    <row r="166" spans="1:9" s="1" customFormat="1" ht="17.25">
      <c r="A166" s="115">
        <v>43497</v>
      </c>
      <c r="B166" s="70">
        <v>897.92816301106438</v>
      </c>
      <c r="C166" s="89">
        <v>0</v>
      </c>
      <c r="D166" s="88">
        <f t="shared" si="14"/>
        <v>897.92816301106438</v>
      </c>
      <c r="E166" s="73">
        <f t="shared" si="11"/>
        <v>547</v>
      </c>
      <c r="F166" s="74">
        <f t="shared" si="12"/>
        <v>322.95892942491105</v>
      </c>
      <c r="G166" s="71">
        <v>28</v>
      </c>
      <c r="H166" s="75">
        <f t="shared" si="9"/>
        <v>6.5753424657534248E-4</v>
      </c>
      <c r="I166" s="76"/>
    </row>
    <row r="167" spans="1:9" s="1" customFormat="1" ht="17.25">
      <c r="A167" s="115">
        <v>43525</v>
      </c>
      <c r="B167" s="70">
        <v>897.92816301106438</v>
      </c>
      <c r="C167" s="89">
        <v>0</v>
      </c>
      <c r="D167" s="88">
        <f t="shared" si="14"/>
        <v>897.92816301106438</v>
      </c>
      <c r="E167" s="73">
        <f t="shared" si="11"/>
        <v>519</v>
      </c>
      <c r="F167" s="74">
        <f t="shared" si="12"/>
        <v>306.42721091687173</v>
      </c>
      <c r="G167" s="71">
        <v>31</v>
      </c>
      <c r="H167" s="75">
        <f t="shared" si="9"/>
        <v>6.5753424657534248E-4</v>
      </c>
      <c r="I167" s="76"/>
    </row>
    <row r="168" spans="1:9" s="1" customFormat="1" ht="17.25">
      <c r="A168" s="115">
        <v>43556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488</v>
      </c>
      <c r="F168" s="74">
        <f t="shared" si="12"/>
        <v>288.12423685439961</v>
      </c>
      <c r="G168" s="71">
        <v>30</v>
      </c>
      <c r="H168" s="75">
        <f t="shared" si="9"/>
        <v>6.5753424657534248E-4</v>
      </c>
      <c r="I168" s="76"/>
    </row>
    <row r="169" spans="1:9" s="1" customFormat="1" ht="17.25">
      <c r="A169" s="115">
        <v>43586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458</v>
      </c>
      <c r="F169" s="74">
        <f t="shared" si="12"/>
        <v>270.41168131007174</v>
      </c>
      <c r="G169" s="71">
        <v>31</v>
      </c>
      <c r="H169" s="75">
        <f t="shared" si="9"/>
        <v>6.5753424657534248E-4</v>
      </c>
      <c r="I169" s="76"/>
    </row>
    <row r="170" spans="1:9" s="1" customFormat="1" ht="17.25">
      <c r="A170" s="115">
        <v>43617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1"/>
        <v>427</v>
      </c>
      <c r="F170" s="74">
        <f t="shared" si="12"/>
        <v>264.71414260997966</v>
      </c>
      <c r="G170" s="71">
        <v>30</v>
      </c>
      <c r="H170" s="75">
        <f t="shared" si="9"/>
        <v>6.5753424657534248E-4</v>
      </c>
      <c r="I170" s="76"/>
    </row>
    <row r="171" spans="1:9" s="1" customFormat="1" ht="17.25">
      <c r="A171" s="115">
        <v>43647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397</v>
      </c>
      <c r="F171" s="74">
        <f t="shared" si="12"/>
        <v>246.11595928843545</v>
      </c>
      <c r="G171" s="71">
        <v>31</v>
      </c>
      <c r="H171" s="75">
        <f t="shared" si="9"/>
        <v>6.5753424657534248E-4</v>
      </c>
      <c r="I171" s="76"/>
    </row>
    <row r="172" spans="1:9" s="1" customFormat="1" ht="17.25">
      <c r="A172" s="115">
        <v>43678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366</v>
      </c>
      <c r="F172" s="74">
        <f t="shared" si="12"/>
        <v>226.8978365228397</v>
      </c>
      <c r="G172" s="71">
        <v>31</v>
      </c>
      <c r="H172" s="75">
        <f t="shared" si="9"/>
        <v>6.5753424657534248E-4</v>
      </c>
      <c r="I172" s="76"/>
    </row>
    <row r="173" spans="1:9" s="1" customFormat="1" ht="17.25">
      <c r="A173" s="115">
        <v>43709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335</v>
      </c>
      <c r="F173" s="74">
        <f t="shared" si="12"/>
        <v>207.679713757244</v>
      </c>
      <c r="G173" s="71">
        <v>30</v>
      </c>
      <c r="H173" s="75">
        <f t="shared" si="9"/>
        <v>6.5753424657534248E-4</v>
      </c>
      <c r="I173" s="81"/>
    </row>
    <row r="174" spans="1:9" s="1" customFormat="1" ht="17.25">
      <c r="A174" s="115">
        <v>43739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305</v>
      </c>
      <c r="F174" s="74">
        <f t="shared" si="12"/>
        <v>189.08153043569979</v>
      </c>
      <c r="G174" s="71">
        <v>31</v>
      </c>
      <c r="H174" s="75">
        <f t="shared" si="9"/>
        <v>6.5753424657534248E-4</v>
      </c>
      <c r="I174" s="81"/>
    </row>
    <row r="175" spans="1:9" s="1" customFormat="1" ht="17.25">
      <c r="A175" s="115">
        <v>43770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274</v>
      </c>
      <c r="F175" s="74">
        <f t="shared" si="12"/>
        <v>169.86340767010407</v>
      </c>
      <c r="G175" s="71">
        <v>30</v>
      </c>
      <c r="H175" s="75">
        <f t="shared" si="9"/>
        <v>6.5753424657534248E-4</v>
      </c>
      <c r="I175" s="81"/>
    </row>
    <row r="176" spans="1:9" s="1" customFormat="1" ht="17.25">
      <c r="A176" s="115">
        <v>43800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244</v>
      </c>
      <c r="F176" s="74">
        <f t="shared" si="12"/>
        <v>151.2652243485598</v>
      </c>
      <c r="G176" s="71">
        <v>31</v>
      </c>
      <c r="H176" s="75">
        <f t="shared" si="9"/>
        <v>6.5753424657534248E-4</v>
      </c>
      <c r="I176" s="81"/>
    </row>
    <row r="177" spans="1:9" s="1" customFormat="1" ht="17.25">
      <c r="A177" s="115">
        <v>43831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213</v>
      </c>
      <c r="F177" s="74">
        <f t="shared" si="12"/>
        <v>132.0471015829641</v>
      </c>
      <c r="G177" s="80">
        <v>31</v>
      </c>
      <c r="H177" s="75">
        <f t="shared" si="9"/>
        <v>6.5753424657534248E-4</v>
      </c>
      <c r="I177" s="81"/>
    </row>
    <row r="178" spans="1:9" s="1" customFormat="1" ht="17.25">
      <c r="A178" s="115">
        <v>43862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182</v>
      </c>
      <c r="F178" s="74">
        <f t="shared" si="12"/>
        <v>112.82897881736838</v>
      </c>
      <c r="G178" s="80">
        <v>29</v>
      </c>
      <c r="H178" s="75">
        <f t="shared" si="9"/>
        <v>6.5753424657534248E-4</v>
      </c>
      <c r="I178" s="81"/>
    </row>
    <row r="179" spans="1:9" s="1" customFormat="1" ht="17.25">
      <c r="A179" s="115">
        <v>43891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153</v>
      </c>
      <c r="F179" s="74">
        <f t="shared" si="12"/>
        <v>94.850734939875622</v>
      </c>
      <c r="G179" s="80">
        <v>31</v>
      </c>
      <c r="H179" s="75">
        <f t="shared" si="9"/>
        <v>6.5753424657534248E-4</v>
      </c>
      <c r="I179" s="81"/>
    </row>
    <row r="180" spans="1:9" s="1" customFormat="1" ht="17.25">
      <c r="A180" s="115">
        <v>43922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122</v>
      </c>
      <c r="F180" s="74">
        <f t="shared" si="12"/>
        <v>75.632612174279899</v>
      </c>
      <c r="G180" s="80">
        <v>30</v>
      </c>
      <c r="H180" s="75">
        <f t="shared" si="9"/>
        <v>6.5753424657534248E-4</v>
      </c>
      <c r="I180" s="81"/>
    </row>
    <row r="181" spans="1:9" s="1" customFormat="1" ht="17.25">
      <c r="A181" s="115">
        <v>43952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92</v>
      </c>
      <c r="F181" s="74">
        <f t="shared" si="12"/>
        <v>57.034428852735665</v>
      </c>
      <c r="G181" s="80">
        <v>31</v>
      </c>
      <c r="H181" s="75">
        <f t="shared" si="9"/>
        <v>6.5753424657534248E-4</v>
      </c>
      <c r="I181" s="81"/>
    </row>
    <row r="182" spans="1:9" s="1" customFormat="1" ht="17.25">
      <c r="A182" s="115">
        <v>43983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1"/>
        <v>61</v>
      </c>
      <c r="F182" s="74">
        <f t="shared" si="12"/>
        <v>39.707121391496948</v>
      </c>
      <c r="G182" s="80">
        <v>30</v>
      </c>
      <c r="H182" s="75">
        <f t="shared" si="9"/>
        <v>6.5753424657534248E-4</v>
      </c>
      <c r="I182" s="81"/>
    </row>
    <row r="183" spans="1:9" s="1" customFormat="1" ht="17.25">
      <c r="A183" s="115">
        <v>44013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31</v>
      </c>
      <c r="F183" s="74">
        <f t="shared" si="12"/>
        <v>20.179028903875501</v>
      </c>
      <c r="G183" s="80">
        <v>31</v>
      </c>
      <c r="H183" s="75">
        <f t="shared" si="9"/>
        <v>6.5753424657534248E-4</v>
      </c>
      <c r="I183" s="81"/>
    </row>
    <row r="184" spans="1:9" s="1" customFormat="1" ht="17.2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1"/>
        <v>0</v>
      </c>
      <c r="F184" s="74">
        <f t="shared" si="12"/>
        <v>0</v>
      </c>
      <c r="G184" s="80">
        <v>0</v>
      </c>
      <c r="H184" s="75">
        <f t="shared" si="9"/>
        <v>6.5753424657534248E-4</v>
      </c>
      <c r="I184" s="81"/>
    </row>
    <row r="185" spans="1:9" s="1" customFormat="1" ht="17.2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7">
        <v>0</v>
      </c>
      <c r="H185" s="75">
        <f t="shared" si="9"/>
        <v>6.5753424657534248E-4</v>
      </c>
      <c r="I185" s="81"/>
    </row>
    <row r="186" spans="1:9" s="1" customFormat="1" ht="17.25">
      <c r="A186" s="86" t="s">
        <v>159</v>
      </c>
      <c r="B186" s="70">
        <v>989.96579971969857</v>
      </c>
      <c r="C186" s="89">
        <v>0</v>
      </c>
      <c r="D186" s="88">
        <f t="shared" ref="D186:D188" si="15"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7.25">
      <c r="A187" s="86" t="s">
        <v>160</v>
      </c>
      <c r="B187" s="70">
        <v>989.96579971969857</v>
      </c>
      <c r="C187" s="89">
        <v>0</v>
      </c>
      <c r="D187" s="88">
        <f t="shared" si="15"/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7.25">
      <c r="A188" s="86" t="s">
        <v>161</v>
      </c>
      <c r="B188" s="70">
        <v>989.96579971969857</v>
      </c>
      <c r="C188" s="89">
        <v>0</v>
      </c>
      <c r="D188" s="88">
        <f t="shared" si="15"/>
        <v>989.96579971969857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62000</v>
      </c>
      <c r="D189" s="95">
        <f>B189-C189</f>
        <v>62531.344588669992</v>
      </c>
      <c r="E189" s="96">
        <f>SUM(E47:E184)</f>
        <v>279496</v>
      </c>
      <c r="F189" s="97">
        <f>SUM(F14:F184)</f>
        <v>172250.98165305331</v>
      </c>
      <c r="G189" s="96">
        <f>SUM(G14:G185)</f>
        <v>5062</v>
      </c>
      <c r="H189" s="98">
        <f>D189+F189</f>
        <v>234782.32624172332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5">
      <c r="A192" s="24"/>
    </row>
    <row r="193" spans="1:9" s="63" customFormat="1" ht="18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149"/>
    </row>
    <row r="194" spans="1:9" s="1" customFormat="1" ht="18.75">
      <c r="A194" s="172" t="s">
        <v>259</v>
      </c>
      <c r="B194" s="172" t="s">
        <v>260</v>
      </c>
      <c r="C194" s="172" t="s">
        <v>261</v>
      </c>
      <c r="D194" s="172" t="s">
        <v>262</v>
      </c>
      <c r="E194" s="167"/>
      <c r="F194" s="173" t="s">
        <v>263</v>
      </c>
      <c r="G194" s="173" t="s">
        <v>264</v>
      </c>
      <c r="H194" s="150"/>
      <c r="I194" s="63"/>
    </row>
    <row r="195" spans="1:9" s="29" customFormat="1" ht="18.75">
      <c r="A195" s="174" t="s">
        <v>266</v>
      </c>
      <c r="B195" s="175">
        <v>6000</v>
      </c>
      <c r="C195" s="175">
        <v>2000</v>
      </c>
      <c r="D195" s="175">
        <f>B195-C195</f>
        <v>4000</v>
      </c>
      <c r="E195" s="167"/>
      <c r="F195" s="176"/>
      <c r="G195" s="176"/>
      <c r="H195" s="149"/>
      <c r="I195" s="63"/>
    </row>
    <row r="196" spans="1:9" s="29" customFormat="1" ht="18.75">
      <c r="A196" s="174" t="s">
        <v>268</v>
      </c>
      <c r="B196" s="175">
        <f>B195+B195*5%</f>
        <v>6300</v>
      </c>
      <c r="C196" s="175">
        <v>0</v>
      </c>
      <c r="D196" s="175">
        <f t="shared" ref="D196:D209" si="16">B196-C196</f>
        <v>6300</v>
      </c>
      <c r="E196" s="167"/>
      <c r="F196" s="176" t="s">
        <v>267</v>
      </c>
      <c r="G196" s="177">
        <f>B211</f>
        <v>124531.34458866999</v>
      </c>
      <c r="H196" s="149"/>
      <c r="I196" s="2"/>
    </row>
    <row r="197" spans="1:9" s="29" customFormat="1" ht="18.75">
      <c r="A197" s="174" t="s">
        <v>270</v>
      </c>
      <c r="B197" s="175">
        <f t="shared" ref="B197:B208" si="17">B196+B196*5%</f>
        <v>6615</v>
      </c>
      <c r="C197" s="175">
        <v>0</v>
      </c>
      <c r="D197" s="175">
        <f t="shared" si="16"/>
        <v>6615</v>
      </c>
      <c r="E197" s="167"/>
      <c r="F197" s="176" t="s">
        <v>269</v>
      </c>
      <c r="G197" s="177">
        <f>F189</f>
        <v>172250.98165305331</v>
      </c>
      <c r="H197" s="149"/>
      <c r="I197" s="2"/>
    </row>
    <row r="198" spans="1:9" s="29" customFormat="1" ht="18.75">
      <c r="A198" s="174" t="s">
        <v>271</v>
      </c>
      <c r="B198" s="175">
        <f t="shared" si="17"/>
        <v>6945.75</v>
      </c>
      <c r="C198" s="175">
        <v>0</v>
      </c>
      <c r="D198" s="175">
        <f t="shared" si="16"/>
        <v>6945.75</v>
      </c>
      <c r="E198" s="167"/>
      <c r="F198" s="178" t="s">
        <v>5</v>
      </c>
      <c r="G198" s="179">
        <f>G196+G197</f>
        <v>296782.32624172332</v>
      </c>
      <c r="H198" s="149"/>
      <c r="I198" s="2"/>
    </row>
    <row r="199" spans="1:9" s="34" customFormat="1" ht="29.25">
      <c r="A199" s="181" t="s">
        <v>273</v>
      </c>
      <c r="B199" s="175">
        <f t="shared" si="17"/>
        <v>7293.0375000000004</v>
      </c>
      <c r="C199" s="175">
        <v>0</v>
      </c>
      <c r="D199" s="175">
        <f t="shared" si="16"/>
        <v>7293.0375000000004</v>
      </c>
      <c r="E199" s="167"/>
      <c r="F199" s="180" t="s">
        <v>272</v>
      </c>
      <c r="G199" s="177">
        <f>C211</f>
        <v>62000</v>
      </c>
      <c r="H199" s="149"/>
      <c r="I199" s="35"/>
    </row>
    <row r="200" spans="1:9" s="34" customFormat="1" ht="18">
      <c r="A200" s="174" t="s">
        <v>275</v>
      </c>
      <c r="B200" s="175">
        <f t="shared" si="17"/>
        <v>7657.6893749999999</v>
      </c>
      <c r="C200" s="175">
        <v>0</v>
      </c>
      <c r="D200" s="175">
        <f t="shared" si="16"/>
        <v>7657.6893749999999</v>
      </c>
      <c r="E200" s="167"/>
      <c r="F200" s="182" t="s">
        <v>274</v>
      </c>
      <c r="G200" s="183">
        <f>G198-G199</f>
        <v>234782.32624172332</v>
      </c>
      <c r="H200" s="149"/>
      <c r="I200" s="35"/>
    </row>
    <row r="201" spans="1:9" s="34" customFormat="1" ht="18">
      <c r="A201" s="174" t="s">
        <v>276</v>
      </c>
      <c r="B201" s="175">
        <f t="shared" si="17"/>
        <v>8040.5738437500004</v>
      </c>
      <c r="C201" s="175">
        <v>0</v>
      </c>
      <c r="D201" s="175">
        <f t="shared" si="16"/>
        <v>8040.5738437500004</v>
      </c>
      <c r="E201" s="167"/>
      <c r="F201" s="184"/>
      <c r="G201" s="185"/>
      <c r="H201" s="149"/>
      <c r="I201" s="35"/>
    </row>
    <row r="202" spans="1:9" s="34" customFormat="1" ht="18">
      <c r="A202" s="174" t="s">
        <v>277</v>
      </c>
      <c r="B202" s="175">
        <f t="shared" si="17"/>
        <v>8442.6025359374999</v>
      </c>
      <c r="C202" s="175">
        <v>0</v>
      </c>
      <c r="D202" s="175">
        <f t="shared" si="16"/>
        <v>8442.6025359374999</v>
      </c>
      <c r="E202" s="167"/>
      <c r="F202" s="184"/>
      <c r="G202" s="185"/>
      <c r="H202" s="149"/>
      <c r="I202" s="35"/>
    </row>
    <row r="203" spans="1:9" s="34" customFormat="1" ht="18">
      <c r="A203" s="174" t="s">
        <v>278</v>
      </c>
      <c r="B203" s="175">
        <f t="shared" si="17"/>
        <v>8864.7326627343755</v>
      </c>
      <c r="C203" s="175">
        <v>0</v>
      </c>
      <c r="D203" s="175">
        <f t="shared" si="16"/>
        <v>8864.7326627343755</v>
      </c>
      <c r="E203" s="167"/>
      <c r="F203" s="184"/>
      <c r="G203" s="185"/>
      <c r="H203" s="149"/>
      <c r="I203" s="35"/>
    </row>
    <row r="204" spans="1:9" s="34" customFormat="1" ht="18">
      <c r="A204" s="174" t="s">
        <v>279</v>
      </c>
      <c r="B204" s="175">
        <f t="shared" si="17"/>
        <v>9307.9692958710948</v>
      </c>
      <c r="C204" s="175">
        <v>0</v>
      </c>
      <c r="D204" s="175">
        <f t="shared" si="16"/>
        <v>9307.9692958710948</v>
      </c>
      <c r="E204" s="167"/>
      <c r="F204" s="184"/>
      <c r="G204" s="185"/>
      <c r="H204" s="149"/>
      <c r="I204" s="35"/>
    </row>
    <row r="205" spans="1:9" s="34" customFormat="1" ht="18">
      <c r="A205" s="174" t="s">
        <v>280</v>
      </c>
      <c r="B205" s="175">
        <f t="shared" si="17"/>
        <v>9773.3677606646488</v>
      </c>
      <c r="C205" s="175">
        <v>0</v>
      </c>
      <c r="D205" s="175">
        <f t="shared" si="16"/>
        <v>9773.3677606646488</v>
      </c>
      <c r="E205" s="167"/>
      <c r="F205" s="184"/>
      <c r="G205" s="185"/>
      <c r="H205" s="149"/>
      <c r="I205" s="35"/>
    </row>
    <row r="206" spans="1:9" s="34" customFormat="1" ht="18">
      <c r="A206" s="186" t="s">
        <v>281</v>
      </c>
      <c r="B206" s="175">
        <f t="shared" si="17"/>
        <v>10262.036148697882</v>
      </c>
      <c r="C206" s="175">
        <v>0</v>
      </c>
      <c r="D206" s="175">
        <f t="shared" si="16"/>
        <v>10262.036148697882</v>
      </c>
      <c r="E206" s="167"/>
      <c r="F206" s="184"/>
      <c r="G206" s="185"/>
      <c r="H206" s="149"/>
      <c r="I206" s="35"/>
    </row>
    <row r="207" spans="1:9" s="34" customFormat="1" ht="18">
      <c r="A207" s="186" t="s">
        <v>282</v>
      </c>
      <c r="B207" s="175">
        <v>10775</v>
      </c>
      <c r="C207" s="175">
        <v>15000</v>
      </c>
      <c r="D207" s="175">
        <f>B207-C207</f>
        <v>-4225</v>
      </c>
      <c r="E207" s="167"/>
      <c r="F207" s="184"/>
      <c r="G207" s="185"/>
      <c r="H207" s="149"/>
      <c r="I207" s="35"/>
    </row>
    <row r="208" spans="1:9" s="34" customFormat="1" ht="18">
      <c r="A208" s="186" t="s">
        <v>283</v>
      </c>
      <c r="B208" s="175">
        <f t="shared" si="17"/>
        <v>11313.75</v>
      </c>
      <c r="C208" s="175">
        <v>45000</v>
      </c>
      <c r="D208" s="175">
        <f>B208-C208</f>
        <v>-33686.25</v>
      </c>
      <c r="E208" s="167"/>
      <c r="F208" s="184"/>
      <c r="G208" s="185"/>
      <c r="H208" s="149"/>
      <c r="I208" s="35"/>
    </row>
    <row r="209" spans="1:9" s="34" customFormat="1" ht="29.25">
      <c r="A209" s="187" t="s">
        <v>285</v>
      </c>
      <c r="B209" s="175">
        <v>6930</v>
      </c>
      <c r="C209" s="175">
        <v>0</v>
      </c>
      <c r="D209" s="175">
        <f t="shared" si="16"/>
        <v>6930</v>
      </c>
      <c r="E209" s="167"/>
      <c r="F209" s="184"/>
      <c r="G209" s="185"/>
      <c r="H209" s="149"/>
      <c r="I209" s="35"/>
    </row>
    <row r="210" spans="1:9" s="34" customFormat="1" ht="18">
      <c r="A210" s="187"/>
      <c r="B210" s="188"/>
      <c r="C210" s="175"/>
      <c r="D210" s="175"/>
      <c r="E210" s="167"/>
      <c r="F210" s="184"/>
      <c r="G210" s="185"/>
      <c r="H210" s="149"/>
      <c r="I210" s="35"/>
    </row>
    <row r="211" spans="1:9" s="34" customFormat="1" ht="18.75">
      <c r="A211" s="182" t="s">
        <v>5</v>
      </c>
      <c r="B211" s="183">
        <f>B189</f>
        <v>124531.34458866999</v>
      </c>
      <c r="C211" s="183">
        <f>SUM(C195:C210)</f>
        <v>62000</v>
      </c>
      <c r="D211" s="182">
        <f>SUM(B211-C211)</f>
        <v>62531.344588669992</v>
      </c>
      <c r="E211" s="189"/>
      <c r="F211" s="190"/>
      <c r="G211" s="191"/>
      <c r="H211" s="151"/>
      <c r="I211" s="35"/>
    </row>
    <row r="212" spans="1:9" s="34" customFormat="1" ht="18.75">
      <c r="A212" s="192"/>
      <c r="B212" s="193"/>
      <c r="C212" s="193"/>
      <c r="D212" s="194"/>
      <c r="E212" s="189"/>
      <c r="F212" s="190"/>
      <c r="G212" s="191"/>
      <c r="H212" s="151"/>
      <c r="I212" s="35"/>
    </row>
    <row r="213" spans="1:9" s="34" customFormat="1" ht="18.75">
      <c r="A213" s="192"/>
      <c r="B213" s="193"/>
      <c r="C213" s="193"/>
      <c r="D213" s="194"/>
      <c r="E213" s="189"/>
      <c r="F213" s="190"/>
      <c r="G213" s="191"/>
      <c r="H213" s="151"/>
      <c r="I213" s="35"/>
    </row>
    <row r="214" spans="1:9" s="34" customFormat="1" ht="18.75">
      <c r="A214" s="192"/>
      <c r="B214" s="193"/>
      <c r="C214" s="193"/>
      <c r="D214" s="194"/>
      <c r="E214" s="189"/>
      <c r="F214" s="190"/>
      <c r="G214" s="191"/>
      <c r="H214" s="151"/>
      <c r="I214" s="35"/>
    </row>
    <row r="215" spans="1:9" s="34" customFormat="1" ht="18.75">
      <c r="A215" s="192"/>
      <c r="B215" s="193"/>
      <c r="C215" s="193"/>
      <c r="D215" s="194"/>
      <c r="E215" s="189"/>
      <c r="F215" s="190"/>
      <c r="G215" s="191"/>
      <c r="H215" s="151"/>
      <c r="I215" s="35"/>
    </row>
    <row r="216" spans="1:9" s="34" customFormat="1" ht="18">
      <c r="A216" s="157"/>
      <c r="B216" s="157"/>
      <c r="C216" s="157"/>
      <c r="D216" s="157"/>
      <c r="E216" s="157"/>
      <c r="F216" s="158"/>
      <c r="G216" s="157"/>
      <c r="H216" s="158"/>
      <c r="I216" s="35"/>
    </row>
    <row r="217" spans="1:9" s="34" customFormat="1" ht="20.25">
      <c r="A217" s="159"/>
      <c r="B217" s="160"/>
      <c r="C217" s="161"/>
      <c r="D217" s="162"/>
      <c r="E217" s="163"/>
      <c r="F217" s="164"/>
      <c r="G217" s="163"/>
      <c r="H217" s="163"/>
      <c r="I217" s="35"/>
    </row>
    <row r="218" spans="1:9" s="34" customFormat="1" ht="18.75">
      <c r="A218" s="380" t="s">
        <v>167</v>
      </c>
      <c r="B218" s="380"/>
      <c r="C218" s="107"/>
      <c r="D218" s="107" t="s">
        <v>168</v>
      </c>
      <c r="E218" s="106"/>
      <c r="F218" s="165" t="s">
        <v>169</v>
      </c>
      <c r="G218" s="166"/>
      <c r="H218" s="145" t="s">
        <v>170</v>
      </c>
      <c r="I218" s="35"/>
    </row>
    <row r="219" spans="1:9" s="34" customFormat="1" ht="16.5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 ht="16.5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 ht="16.5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 ht="16.5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 ht="16.5">
      <c r="A223" s="40"/>
      <c r="B223" s="25"/>
      <c r="C223" s="25"/>
      <c r="D223" s="36"/>
      <c r="E223" s="37"/>
      <c r="F223" s="38"/>
      <c r="G223" s="41"/>
      <c r="H223" s="37"/>
      <c r="I223" s="35"/>
    </row>
    <row r="224" spans="1:9" s="34" customFormat="1" ht="16.5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 ht="16.5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 ht="16.5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 ht="16.5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 ht="16.5">
      <c r="A342" s="24"/>
      <c r="B342" s="25"/>
      <c r="C342" s="25"/>
      <c r="D342" s="26"/>
      <c r="E342" s="24"/>
      <c r="F342" s="27"/>
      <c r="G342" s="24"/>
      <c r="H342" s="37"/>
      <c r="I342" s="35"/>
    </row>
    <row r="343" spans="1:9" s="34" customFormat="1" ht="16.5">
      <c r="A343" s="39"/>
      <c r="B343" s="43"/>
      <c r="C343" s="43"/>
      <c r="D343" s="43"/>
      <c r="E343" s="44"/>
      <c r="F343" s="377"/>
      <c r="G343" s="377"/>
      <c r="H343" s="16"/>
      <c r="I343" s="35"/>
    </row>
    <row r="344" spans="1:9" s="34" customFormat="1" ht="16.5">
      <c r="A344" s="39"/>
      <c r="B344" s="43"/>
      <c r="C344" s="43"/>
      <c r="D344" s="43"/>
      <c r="E344" s="44"/>
      <c r="F344" s="122"/>
      <c r="G344" s="122"/>
      <c r="H344" s="16"/>
      <c r="I344" s="35"/>
    </row>
    <row r="345" spans="1:9" s="34" customFormat="1" ht="16.5">
      <c r="A345" s="39"/>
      <c r="B345" s="43"/>
      <c r="C345" s="43"/>
      <c r="D345" s="43"/>
      <c r="E345" s="44"/>
      <c r="F345" s="122"/>
      <c r="G345" s="122"/>
      <c r="H345" s="16"/>
      <c r="I345" s="35"/>
    </row>
    <row r="346" spans="1:9" s="34" customFormat="1" ht="16.5">
      <c r="A346" s="39"/>
      <c r="B346" s="43"/>
      <c r="C346" s="43"/>
      <c r="D346" s="43"/>
      <c r="E346" s="44"/>
      <c r="F346" s="122"/>
      <c r="G346" s="122"/>
      <c r="H346" s="16"/>
      <c r="I346" s="35"/>
    </row>
    <row r="347" spans="1:9" s="34" customFormat="1" ht="20.25">
      <c r="A347" s="118"/>
      <c r="B347" s="28"/>
      <c r="C347" s="31"/>
      <c r="D347" s="28"/>
      <c r="E347" s="29"/>
      <c r="F347" s="29"/>
      <c r="G347" s="30"/>
      <c r="H347" s="30"/>
      <c r="I347" s="35"/>
    </row>
    <row r="348" spans="1:9" s="34" customFormat="1" ht="16.5">
      <c r="A348" s="17"/>
      <c r="B348" s="45"/>
      <c r="C348" s="45"/>
      <c r="D348" s="45"/>
      <c r="F348" s="46"/>
      <c r="I348" s="35"/>
    </row>
    <row r="349" spans="1:9" s="34" customFormat="1">
      <c r="A349" s="378"/>
      <c r="B349" s="378"/>
      <c r="C349" s="378"/>
      <c r="D349" s="378"/>
      <c r="E349" s="378"/>
      <c r="F349" s="378"/>
      <c r="G349" s="378"/>
      <c r="H349" s="378"/>
      <c r="I349" s="35"/>
    </row>
    <row r="350" spans="1:9" s="34" customFormat="1">
      <c r="A350" s="379"/>
      <c r="B350" s="379"/>
      <c r="C350" s="379"/>
      <c r="D350" s="379"/>
      <c r="E350" s="379"/>
      <c r="F350" s="379"/>
      <c r="G350" s="379"/>
      <c r="H350" s="379"/>
      <c r="I350" s="35"/>
    </row>
    <row r="351" spans="1:9" s="34" customFormat="1">
      <c r="A351" s="119"/>
      <c r="B351" s="48"/>
      <c r="C351" s="48"/>
      <c r="D351" s="20"/>
      <c r="E351" s="49"/>
      <c r="F351" s="49"/>
      <c r="G351" s="49"/>
      <c r="H351" s="49"/>
      <c r="I351" s="35"/>
    </row>
    <row r="352" spans="1:9" s="34" customFormat="1">
      <c r="A352" s="121"/>
      <c r="B352" s="20"/>
      <c r="C352" s="20"/>
      <c r="D352" s="20"/>
      <c r="E352" s="103"/>
      <c r="F352" s="103"/>
      <c r="G352" s="103"/>
      <c r="H352" s="103"/>
      <c r="I352" s="35"/>
    </row>
    <row r="353" spans="1:9" s="34" customFormat="1">
      <c r="A353" s="120"/>
      <c r="B353" s="50"/>
      <c r="C353" s="50"/>
      <c r="D353" s="50"/>
      <c r="E353" s="120"/>
      <c r="F353" s="50"/>
      <c r="G353" s="120"/>
      <c r="H353" s="120"/>
      <c r="I353" s="35"/>
    </row>
    <row r="354" spans="1:9" s="34" customFormat="1">
      <c r="A354" s="376"/>
      <c r="B354" s="376"/>
      <c r="C354" s="376"/>
      <c r="D354" s="376"/>
      <c r="E354" s="376"/>
      <c r="F354" s="376"/>
      <c r="G354" s="376"/>
      <c r="H354" s="376"/>
      <c r="I354" s="35"/>
    </row>
    <row r="355" spans="1:9" s="34" customFormat="1" ht="17.25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 ht="17.25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 ht="17.25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 ht="17.25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 ht="17.25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 ht="17.25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 ht="17.25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 ht="17.25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5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 ht="17.25">
      <c r="A418" s="51"/>
      <c r="B418" s="56"/>
      <c r="C418" s="52"/>
      <c r="D418" s="52"/>
      <c r="E418" s="53"/>
      <c r="F418" s="52"/>
      <c r="G418" s="2"/>
      <c r="H418" s="53"/>
      <c r="I418" s="35"/>
    </row>
    <row r="419" spans="1:9" s="34" customFormat="1" ht="17.25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 ht="17.25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 ht="17.25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7"/>
      <c r="B443" s="58"/>
      <c r="C443" s="58"/>
      <c r="D443" s="59"/>
      <c r="E443" s="57"/>
      <c r="F443" s="58"/>
      <c r="G443" s="57"/>
      <c r="H443" s="57"/>
      <c r="I443" s="35"/>
    </row>
    <row r="444" spans="1:9" s="34" customFormat="1" ht="17.25">
      <c r="A444" s="2"/>
      <c r="B444" s="31"/>
      <c r="C444" s="31"/>
      <c r="D444" s="31"/>
      <c r="E444" s="29"/>
      <c r="F444" s="31"/>
      <c r="G444" s="29"/>
      <c r="H444" s="29"/>
      <c r="I444" s="35"/>
    </row>
    <row r="445" spans="1:9" s="34" customFormat="1" ht="17.25">
      <c r="A445" s="2"/>
      <c r="B445" s="31"/>
      <c r="C445" s="31"/>
      <c r="D445" s="31"/>
      <c r="E445" s="61"/>
      <c r="F445" s="33"/>
      <c r="G445" s="29"/>
      <c r="H445" s="29"/>
      <c r="I445" s="35"/>
    </row>
    <row r="446" spans="1:9" s="34" customFormat="1" ht="17.25">
      <c r="A446" s="2"/>
      <c r="B446" s="31"/>
      <c r="C446" s="31"/>
      <c r="D446" s="31"/>
      <c r="E446" s="32"/>
      <c r="F446" s="33"/>
      <c r="G446" s="29"/>
      <c r="H446" s="29"/>
      <c r="I446" s="35"/>
    </row>
    <row r="447" spans="1:9" s="34" customFormat="1" ht="17.25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>
      <c r="A448" s="35"/>
      <c r="B448" s="45"/>
      <c r="C448" s="45"/>
      <c r="D448" s="45"/>
      <c r="F448" s="46"/>
      <c r="I448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3:G343"/>
    <mergeCell ref="A349:H349"/>
    <mergeCell ref="A350:H350"/>
    <mergeCell ref="A354:H354"/>
    <mergeCell ref="A218:B218"/>
  </mergeCells>
  <printOptions horizontalCentered="1"/>
  <pageMargins left="0.7" right="0.34" top="0.55000000000000004" bottom="0.63" header="0.3" footer="0.3"/>
  <pageSetup paperSize="5" scale="70" orientation="portrait" verticalDpi="0" r:id="rId1"/>
  <rowBreaks count="1" manualBreakCount="1">
    <brk id="1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456"/>
  <sheetViews>
    <sheetView tabSelected="1" topLeftCell="A211" workbookViewId="0">
      <selection activeCell="D233" sqref="D233"/>
    </sheetView>
  </sheetViews>
  <sheetFormatPr defaultColWidth="10.5703125" defaultRowHeight="15.75"/>
  <cols>
    <col min="1" max="1" width="10.85546875" style="19" customWidth="1"/>
    <col min="2" max="2" width="13.4257812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2" style="14" customWidth="1"/>
    <col min="9" max="9" width="18.5703125" style="15" customWidth="1"/>
    <col min="10" max="16384" width="10.5703125" style="14"/>
  </cols>
  <sheetData>
    <row r="1" spans="1:9" s="4" customFormat="1" ht="18">
      <c r="A1" s="364" t="s">
        <v>190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18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>
      <c r="B3" s="394" t="s">
        <v>1</v>
      </c>
      <c r="C3" s="394"/>
      <c r="D3" s="398" t="s">
        <v>191</v>
      </c>
      <c r="E3" s="399"/>
      <c r="F3" s="399"/>
      <c r="G3" s="400"/>
      <c r="H3" s="103"/>
    </row>
    <row r="4" spans="1:9" s="4" customFormat="1" ht="48" customHeight="1">
      <c r="B4" s="407" t="s">
        <v>163</v>
      </c>
      <c r="C4" s="408"/>
      <c r="D4" s="409">
        <v>38534</v>
      </c>
      <c r="E4" s="410"/>
      <c r="F4" s="410"/>
      <c r="G4" s="411"/>
      <c r="H4" s="103"/>
    </row>
    <row r="5" spans="1:9" s="4" customFormat="1" ht="18.75">
      <c r="B5" s="394" t="s">
        <v>164</v>
      </c>
      <c r="C5" s="394"/>
      <c r="D5" s="395">
        <v>544</v>
      </c>
      <c r="E5" s="396"/>
      <c r="F5" s="396"/>
      <c r="G5" s="397"/>
      <c r="H5" s="103"/>
    </row>
    <row r="6" spans="1:9" s="4" customFormat="1" ht="18.75">
      <c r="B6" s="394" t="s">
        <v>2</v>
      </c>
      <c r="C6" s="394"/>
      <c r="D6" s="395" t="s">
        <v>3</v>
      </c>
      <c r="E6" s="396"/>
      <c r="F6" s="396"/>
      <c r="G6" s="397"/>
      <c r="H6" s="103"/>
    </row>
    <row r="7" spans="1:9" s="4" customFormat="1" ht="42.75" customHeight="1">
      <c r="B7" s="394" t="s">
        <v>0</v>
      </c>
      <c r="C7" s="394"/>
      <c r="D7" s="401" t="s">
        <v>9</v>
      </c>
      <c r="E7" s="402"/>
      <c r="F7" s="402"/>
      <c r="G7" s="403"/>
      <c r="H7" s="103"/>
    </row>
    <row r="8" spans="1:9" s="4" customFormat="1" ht="38.25" customHeight="1">
      <c r="B8" s="390" t="s">
        <v>4</v>
      </c>
      <c r="C8" s="390"/>
      <c r="D8" s="404" t="s">
        <v>165</v>
      </c>
      <c r="E8" s="405"/>
      <c r="F8" s="405"/>
      <c r="G8" s="406"/>
      <c r="H8" s="103"/>
    </row>
    <row r="9" spans="1:9" s="4" customFormat="1" ht="42" customHeight="1">
      <c r="B9" s="390" t="s">
        <v>10</v>
      </c>
      <c r="C9" s="390"/>
      <c r="D9" s="391">
        <v>0.05</v>
      </c>
      <c r="E9" s="392"/>
      <c r="F9" s="392"/>
      <c r="G9" s="393"/>
      <c r="H9" s="103"/>
    </row>
    <row r="10" spans="1:9" s="4" customFormat="1" ht="18.75">
      <c r="B10" s="394" t="s">
        <v>8</v>
      </c>
      <c r="C10" s="394"/>
      <c r="D10" s="395">
        <v>500</v>
      </c>
      <c r="E10" s="396"/>
      <c r="F10" s="396"/>
      <c r="G10" s="397"/>
      <c r="H10" s="103"/>
    </row>
    <row r="11" spans="1:9" s="4" customFormat="1" ht="46.5" customHeight="1">
      <c r="B11" s="394" t="s">
        <v>6</v>
      </c>
      <c r="C11" s="394"/>
      <c r="D11" s="398" t="s">
        <v>7</v>
      </c>
      <c r="E11" s="399"/>
      <c r="F11" s="399"/>
      <c r="G11" s="400"/>
      <c r="H11" s="103"/>
    </row>
    <row r="12" spans="1:9" s="4" customFormat="1" ht="18.75" thickBot="1">
      <c r="A12" s="5"/>
      <c r="B12" s="21"/>
      <c r="C12" s="23"/>
      <c r="D12" s="23"/>
      <c r="E12" s="6"/>
      <c r="F12" s="6"/>
      <c r="G12" s="6"/>
      <c r="H12" s="6"/>
    </row>
    <row r="13" spans="1:9" s="11" customFormat="1" ht="34.5">
      <c r="A13" s="7" t="s">
        <v>151</v>
      </c>
      <c r="B13" s="8" t="s">
        <v>152</v>
      </c>
      <c r="C13" s="8" t="s">
        <v>153</v>
      </c>
      <c r="D13" s="8" t="s">
        <v>154</v>
      </c>
      <c r="E13" s="9" t="s">
        <v>155</v>
      </c>
      <c r="F13" s="8" t="s">
        <v>157</v>
      </c>
      <c r="G13" s="9" t="s">
        <v>11</v>
      </c>
      <c r="H13" s="10" t="s">
        <v>156</v>
      </c>
      <c r="I13" s="144" t="s">
        <v>162</v>
      </c>
    </row>
    <row r="14" spans="1:9" s="1" customFormat="1" ht="17.25">
      <c r="A14" s="69" t="s">
        <v>166</v>
      </c>
      <c r="B14" s="70">
        <v>500</v>
      </c>
      <c r="C14" s="71">
        <v>0</v>
      </c>
      <c r="D14" s="72">
        <f>B14-C14</f>
        <v>500</v>
      </c>
      <c r="E14" s="73">
        <f>G200</f>
        <v>5339</v>
      </c>
      <c r="F14" s="74">
        <f>(D14*E14*H14)</f>
        <v>1755.2876712328768</v>
      </c>
      <c r="G14" s="71">
        <v>31</v>
      </c>
      <c r="H14" s="75">
        <f>0.24/365</f>
        <v>6.5753424657534248E-4</v>
      </c>
      <c r="I14" s="76"/>
    </row>
    <row r="15" spans="1:9" s="1" customFormat="1" ht="17.25">
      <c r="A15" s="77">
        <v>38565</v>
      </c>
      <c r="B15" s="70">
        <v>500</v>
      </c>
      <c r="C15" s="71">
        <v>0</v>
      </c>
      <c r="D15" s="72">
        <f t="shared" ref="D15:D77" si="0">B15-C15</f>
        <v>500</v>
      </c>
      <c r="E15" s="73">
        <f>E14-G14</f>
        <v>5308</v>
      </c>
      <c r="F15" s="74">
        <f t="shared" ref="F15:F78" si="1">(D15*E15*H15)</f>
        <v>1745.0958904109589</v>
      </c>
      <c r="G15" s="71">
        <v>31</v>
      </c>
      <c r="H15" s="75">
        <f t="shared" ref="H15:H70" si="2">0.24/365</f>
        <v>6.5753424657534248E-4</v>
      </c>
      <c r="I15" s="76"/>
    </row>
    <row r="16" spans="1:9" s="1" customFormat="1" ht="17.25">
      <c r="A16" s="77">
        <v>38596</v>
      </c>
      <c r="B16" s="70">
        <v>500</v>
      </c>
      <c r="C16" s="71">
        <v>0</v>
      </c>
      <c r="D16" s="72">
        <f t="shared" si="0"/>
        <v>500</v>
      </c>
      <c r="E16" s="73">
        <f t="shared" ref="E16:E78" si="3">E15-G15</f>
        <v>5277</v>
      </c>
      <c r="F16" s="74">
        <f t="shared" si="1"/>
        <v>1734.9041095890411</v>
      </c>
      <c r="G16" s="71">
        <v>30</v>
      </c>
      <c r="H16" s="75">
        <f t="shared" si="2"/>
        <v>6.5753424657534248E-4</v>
      </c>
      <c r="I16" s="76"/>
    </row>
    <row r="17" spans="1:9" s="1" customFormat="1" ht="17.25">
      <c r="A17" s="77">
        <v>38626</v>
      </c>
      <c r="B17" s="70">
        <v>500</v>
      </c>
      <c r="C17" s="71">
        <v>0</v>
      </c>
      <c r="D17" s="72">
        <f t="shared" si="0"/>
        <v>500</v>
      </c>
      <c r="E17" s="73">
        <f t="shared" si="3"/>
        <v>5247</v>
      </c>
      <c r="F17" s="74">
        <f t="shared" si="1"/>
        <v>1725.041095890411</v>
      </c>
      <c r="G17" s="71">
        <v>31</v>
      </c>
      <c r="H17" s="75">
        <f t="shared" si="2"/>
        <v>6.5753424657534248E-4</v>
      </c>
      <c r="I17" s="76"/>
    </row>
    <row r="18" spans="1:9" s="1" customFormat="1" ht="17.25">
      <c r="A18" s="77">
        <v>38657</v>
      </c>
      <c r="B18" s="70">
        <v>500</v>
      </c>
      <c r="C18" s="71">
        <v>0</v>
      </c>
      <c r="D18" s="72">
        <f t="shared" si="0"/>
        <v>500</v>
      </c>
      <c r="E18" s="73">
        <f t="shared" si="3"/>
        <v>5216</v>
      </c>
      <c r="F18" s="74">
        <f t="shared" si="1"/>
        <v>1714.8493150684933</v>
      </c>
      <c r="G18" s="71">
        <v>30</v>
      </c>
      <c r="H18" s="75">
        <f t="shared" si="2"/>
        <v>6.5753424657534248E-4</v>
      </c>
      <c r="I18" s="76"/>
    </row>
    <row r="19" spans="1:9" s="1" customFormat="1" ht="17.25">
      <c r="A19" s="77">
        <v>38687</v>
      </c>
      <c r="B19" s="70">
        <v>500</v>
      </c>
      <c r="C19" s="71">
        <v>0</v>
      </c>
      <c r="D19" s="72">
        <f t="shared" si="0"/>
        <v>500</v>
      </c>
      <c r="E19" s="73">
        <f t="shared" si="3"/>
        <v>5186</v>
      </c>
      <c r="F19" s="74">
        <f t="shared" si="1"/>
        <v>1704.986301369863</v>
      </c>
      <c r="G19" s="71">
        <v>31</v>
      </c>
      <c r="H19" s="75">
        <f t="shared" si="2"/>
        <v>6.5753424657534248E-4</v>
      </c>
      <c r="I19" s="76"/>
    </row>
    <row r="20" spans="1:9" s="1" customFormat="1" ht="17.25">
      <c r="A20" s="77">
        <v>38718</v>
      </c>
      <c r="B20" s="70">
        <v>500</v>
      </c>
      <c r="C20" s="71">
        <v>0</v>
      </c>
      <c r="D20" s="72">
        <f t="shared" si="0"/>
        <v>500</v>
      </c>
      <c r="E20" s="73">
        <f t="shared" si="3"/>
        <v>5155</v>
      </c>
      <c r="F20" s="74">
        <f t="shared" si="1"/>
        <v>1694.7945205479452</v>
      </c>
      <c r="G20" s="71">
        <v>31</v>
      </c>
      <c r="H20" s="75">
        <f t="shared" si="2"/>
        <v>6.5753424657534248E-4</v>
      </c>
      <c r="I20" s="76"/>
    </row>
    <row r="21" spans="1:9" s="1" customFormat="1" ht="17.25">
      <c r="A21" s="77">
        <v>38749</v>
      </c>
      <c r="B21" s="70">
        <v>500</v>
      </c>
      <c r="C21" s="71">
        <v>0</v>
      </c>
      <c r="D21" s="72">
        <f t="shared" si="0"/>
        <v>500</v>
      </c>
      <c r="E21" s="73">
        <f t="shared" si="3"/>
        <v>5124</v>
      </c>
      <c r="F21" s="74">
        <f t="shared" si="1"/>
        <v>1684.6027397260275</v>
      </c>
      <c r="G21" s="71">
        <v>28</v>
      </c>
      <c r="H21" s="75">
        <f t="shared" si="2"/>
        <v>6.5753424657534248E-4</v>
      </c>
      <c r="I21" s="76"/>
    </row>
    <row r="22" spans="1:9" s="1" customFormat="1" ht="17.25">
      <c r="A22" s="77">
        <v>38777</v>
      </c>
      <c r="B22" s="70">
        <v>500</v>
      </c>
      <c r="C22" s="71">
        <v>0</v>
      </c>
      <c r="D22" s="72">
        <f t="shared" si="0"/>
        <v>500</v>
      </c>
      <c r="E22" s="73">
        <f t="shared" si="3"/>
        <v>5096</v>
      </c>
      <c r="F22" s="74">
        <f t="shared" si="1"/>
        <v>1675.3972602739727</v>
      </c>
      <c r="G22" s="71">
        <v>31</v>
      </c>
      <c r="H22" s="75">
        <f t="shared" si="2"/>
        <v>6.5753424657534248E-4</v>
      </c>
      <c r="I22" s="76"/>
    </row>
    <row r="23" spans="1:9" s="1" customFormat="1" ht="17.25">
      <c r="A23" s="77">
        <v>38808</v>
      </c>
      <c r="B23" s="70">
        <v>500</v>
      </c>
      <c r="C23" s="71">
        <v>0</v>
      </c>
      <c r="D23" s="72">
        <f t="shared" si="0"/>
        <v>500</v>
      </c>
      <c r="E23" s="73">
        <f t="shared" si="3"/>
        <v>5065</v>
      </c>
      <c r="F23" s="74">
        <f t="shared" si="1"/>
        <v>1665.2054794520548</v>
      </c>
      <c r="G23" s="71">
        <v>30</v>
      </c>
      <c r="H23" s="75">
        <f t="shared" si="2"/>
        <v>6.5753424657534248E-4</v>
      </c>
      <c r="I23" s="76"/>
    </row>
    <row r="24" spans="1:9" s="1" customFormat="1" ht="17.25">
      <c r="A24" s="77">
        <v>38838</v>
      </c>
      <c r="B24" s="70">
        <v>500</v>
      </c>
      <c r="C24" s="71">
        <v>0</v>
      </c>
      <c r="D24" s="72">
        <f t="shared" si="0"/>
        <v>500</v>
      </c>
      <c r="E24" s="73">
        <f t="shared" si="3"/>
        <v>5035</v>
      </c>
      <c r="F24" s="74">
        <f t="shared" si="1"/>
        <v>1655.3424657534247</v>
      </c>
      <c r="G24" s="71">
        <v>31</v>
      </c>
      <c r="H24" s="75">
        <f t="shared" si="2"/>
        <v>6.5753424657534248E-4</v>
      </c>
      <c r="I24" s="76"/>
    </row>
    <row r="25" spans="1:9" s="1" customFormat="1" ht="17.25">
      <c r="A25" s="77">
        <v>38869</v>
      </c>
      <c r="B25" s="70">
        <v>500</v>
      </c>
      <c r="C25" s="71">
        <v>500</v>
      </c>
      <c r="D25" s="72">
        <f t="shared" si="0"/>
        <v>0</v>
      </c>
      <c r="E25" s="73">
        <f t="shared" si="3"/>
        <v>5004</v>
      </c>
      <c r="F25" s="74">
        <f t="shared" si="1"/>
        <v>0</v>
      </c>
      <c r="G25" s="71">
        <v>26</v>
      </c>
      <c r="H25" s="75">
        <f t="shared" si="2"/>
        <v>6.5753424657534248E-4</v>
      </c>
      <c r="I25" s="76" t="s">
        <v>192</v>
      </c>
    </row>
    <row r="26" spans="1:9" s="1" customFormat="1" ht="17.25">
      <c r="A26" s="77">
        <v>38899</v>
      </c>
      <c r="B26" s="70">
        <v>525</v>
      </c>
      <c r="C26" s="71">
        <v>0</v>
      </c>
      <c r="D26" s="72">
        <f t="shared" si="0"/>
        <v>525</v>
      </c>
      <c r="E26" s="73">
        <f t="shared" si="3"/>
        <v>4978</v>
      </c>
      <c r="F26" s="74">
        <f t="shared" si="1"/>
        <v>1718.4328767123288</v>
      </c>
      <c r="G26" s="71">
        <v>31</v>
      </c>
      <c r="H26" s="75">
        <f t="shared" si="2"/>
        <v>6.5753424657534248E-4</v>
      </c>
      <c r="I26" s="76"/>
    </row>
    <row r="27" spans="1:9" s="1" customFormat="1" ht="17.25">
      <c r="A27" s="77">
        <v>38930</v>
      </c>
      <c r="B27" s="70">
        <v>525</v>
      </c>
      <c r="C27" s="71">
        <v>1000</v>
      </c>
      <c r="D27" s="72">
        <f t="shared" si="0"/>
        <v>-475</v>
      </c>
      <c r="E27" s="73">
        <f t="shared" si="3"/>
        <v>4947</v>
      </c>
      <c r="F27" s="74"/>
      <c r="G27" s="78">
        <v>0</v>
      </c>
      <c r="H27" s="75">
        <f t="shared" si="2"/>
        <v>6.5753424657534248E-4</v>
      </c>
      <c r="I27" s="76" t="s">
        <v>250</v>
      </c>
    </row>
    <row r="28" spans="1:9" s="1" customFormat="1" ht="17.25">
      <c r="A28" s="77">
        <v>38961</v>
      </c>
      <c r="B28" s="70">
        <v>525</v>
      </c>
      <c r="C28" s="71">
        <v>500</v>
      </c>
      <c r="D28" s="72">
        <f t="shared" si="0"/>
        <v>25</v>
      </c>
      <c r="E28" s="73">
        <f t="shared" si="3"/>
        <v>4947</v>
      </c>
      <c r="F28" s="74">
        <f t="shared" si="1"/>
        <v>81.320547945205476</v>
      </c>
      <c r="G28" s="71">
        <v>0</v>
      </c>
      <c r="H28" s="75">
        <f t="shared" si="2"/>
        <v>6.5753424657534248E-4</v>
      </c>
      <c r="I28" s="76" t="s">
        <v>193</v>
      </c>
    </row>
    <row r="29" spans="1:9" s="1" customFormat="1" ht="17.25">
      <c r="A29" s="77">
        <v>38991</v>
      </c>
      <c r="B29" s="70">
        <v>525</v>
      </c>
      <c r="C29" s="71">
        <v>0</v>
      </c>
      <c r="D29" s="72">
        <f t="shared" si="0"/>
        <v>525</v>
      </c>
      <c r="E29" s="73">
        <f t="shared" si="3"/>
        <v>4947</v>
      </c>
      <c r="F29" s="74">
        <f t="shared" si="1"/>
        <v>1707.7315068493151</v>
      </c>
      <c r="G29" s="71">
        <v>31</v>
      </c>
      <c r="H29" s="75">
        <f t="shared" si="2"/>
        <v>6.5753424657534248E-4</v>
      </c>
      <c r="I29" s="79"/>
    </row>
    <row r="30" spans="1:9" s="1" customFormat="1" ht="17.25">
      <c r="A30" s="77">
        <v>39022</v>
      </c>
      <c r="B30" s="70">
        <v>525</v>
      </c>
      <c r="C30" s="71">
        <v>0</v>
      </c>
      <c r="D30" s="72">
        <f t="shared" si="0"/>
        <v>525</v>
      </c>
      <c r="E30" s="73">
        <f t="shared" si="3"/>
        <v>4916</v>
      </c>
      <c r="F30" s="74">
        <f t="shared" si="1"/>
        <v>1697.0301369863014</v>
      </c>
      <c r="G30" s="71">
        <v>30</v>
      </c>
      <c r="H30" s="75">
        <f t="shared" si="2"/>
        <v>6.5753424657534248E-4</v>
      </c>
      <c r="I30" s="79"/>
    </row>
    <row r="31" spans="1:9" s="1" customFormat="1" ht="17.25">
      <c r="A31" s="77">
        <v>39052</v>
      </c>
      <c r="B31" s="70">
        <v>525</v>
      </c>
      <c r="C31" s="71">
        <v>0</v>
      </c>
      <c r="D31" s="72">
        <f t="shared" si="0"/>
        <v>525</v>
      </c>
      <c r="E31" s="73">
        <f t="shared" si="3"/>
        <v>4886</v>
      </c>
      <c r="F31" s="74">
        <f t="shared" si="1"/>
        <v>1686.6739726027397</v>
      </c>
      <c r="G31" s="71">
        <v>31</v>
      </c>
      <c r="H31" s="75">
        <f t="shared" si="2"/>
        <v>6.5753424657534248E-4</v>
      </c>
      <c r="I31" s="79"/>
    </row>
    <row r="32" spans="1:9" s="1" customFormat="1" ht="17.25">
      <c r="A32" s="77">
        <v>39083</v>
      </c>
      <c r="B32" s="70">
        <v>525</v>
      </c>
      <c r="C32" s="71">
        <v>0</v>
      </c>
      <c r="D32" s="72">
        <f t="shared" si="0"/>
        <v>525</v>
      </c>
      <c r="E32" s="73">
        <f t="shared" si="3"/>
        <v>4855</v>
      </c>
      <c r="F32" s="74">
        <f t="shared" si="1"/>
        <v>1675.972602739726</v>
      </c>
      <c r="G32" s="71">
        <v>31</v>
      </c>
      <c r="H32" s="75">
        <f t="shared" si="2"/>
        <v>6.5753424657534248E-4</v>
      </c>
      <c r="I32" s="79"/>
    </row>
    <row r="33" spans="1:9" s="1" customFormat="1" ht="17.25">
      <c r="A33" s="77">
        <v>39114</v>
      </c>
      <c r="B33" s="70">
        <v>525</v>
      </c>
      <c r="C33" s="71">
        <v>0</v>
      </c>
      <c r="D33" s="72">
        <f t="shared" si="0"/>
        <v>525</v>
      </c>
      <c r="E33" s="73">
        <f t="shared" si="3"/>
        <v>4824</v>
      </c>
      <c r="F33" s="74">
        <f t="shared" si="1"/>
        <v>1665.2712328767125</v>
      </c>
      <c r="G33" s="71">
        <v>28</v>
      </c>
      <c r="H33" s="75">
        <f t="shared" si="2"/>
        <v>6.5753424657534248E-4</v>
      </c>
      <c r="I33" s="79"/>
    </row>
    <row r="34" spans="1:9" s="1" customFormat="1" ht="17.25">
      <c r="A34" s="77">
        <v>39142</v>
      </c>
      <c r="B34" s="70">
        <v>525</v>
      </c>
      <c r="C34" s="71">
        <v>0</v>
      </c>
      <c r="D34" s="72">
        <f t="shared" si="0"/>
        <v>525</v>
      </c>
      <c r="E34" s="73">
        <f t="shared" si="3"/>
        <v>4796</v>
      </c>
      <c r="F34" s="74">
        <f t="shared" si="1"/>
        <v>1655.6054794520549</v>
      </c>
      <c r="G34" s="71">
        <v>31</v>
      </c>
      <c r="H34" s="75">
        <f t="shared" si="2"/>
        <v>6.5753424657534248E-4</v>
      </c>
      <c r="I34" s="79"/>
    </row>
    <row r="35" spans="1:9" s="1" customFormat="1" ht="17.25">
      <c r="A35" s="77">
        <v>39173</v>
      </c>
      <c r="B35" s="70">
        <v>525</v>
      </c>
      <c r="C35" s="71">
        <v>0</v>
      </c>
      <c r="D35" s="72">
        <f t="shared" si="0"/>
        <v>525</v>
      </c>
      <c r="E35" s="73">
        <f t="shared" si="3"/>
        <v>4765</v>
      </c>
      <c r="F35" s="74">
        <f t="shared" si="1"/>
        <v>1644.9041095890411</v>
      </c>
      <c r="G35" s="71">
        <v>30</v>
      </c>
      <c r="H35" s="75">
        <f t="shared" si="2"/>
        <v>6.5753424657534248E-4</v>
      </c>
      <c r="I35" s="79"/>
    </row>
    <row r="36" spans="1:9" s="1" customFormat="1" ht="17.25">
      <c r="A36" s="77">
        <v>39203</v>
      </c>
      <c r="B36" s="70">
        <v>525</v>
      </c>
      <c r="C36" s="71">
        <v>0</v>
      </c>
      <c r="D36" s="72">
        <f t="shared" si="0"/>
        <v>525</v>
      </c>
      <c r="E36" s="73">
        <f t="shared" si="3"/>
        <v>4735</v>
      </c>
      <c r="F36" s="74">
        <f t="shared" si="1"/>
        <v>1634.5479452054794</v>
      </c>
      <c r="G36" s="71">
        <v>31</v>
      </c>
      <c r="H36" s="75">
        <f t="shared" si="2"/>
        <v>6.5753424657534248E-4</v>
      </c>
      <c r="I36" s="79"/>
    </row>
    <row r="37" spans="1:9" s="1" customFormat="1" ht="17.25">
      <c r="A37" s="77">
        <v>39234</v>
      </c>
      <c r="B37" s="70">
        <v>525</v>
      </c>
      <c r="C37" s="71">
        <v>0</v>
      </c>
      <c r="D37" s="72">
        <f t="shared" si="0"/>
        <v>525</v>
      </c>
      <c r="E37" s="73">
        <f t="shared" si="3"/>
        <v>4704</v>
      </c>
      <c r="F37" s="74">
        <f t="shared" si="1"/>
        <v>1623.8465753424657</v>
      </c>
      <c r="G37" s="71">
        <v>30</v>
      </c>
      <c r="H37" s="75">
        <f t="shared" si="2"/>
        <v>6.5753424657534248E-4</v>
      </c>
      <c r="I37" s="79"/>
    </row>
    <row r="38" spans="1:9" s="1" customFormat="1" ht="17.25">
      <c r="A38" s="77">
        <v>39264</v>
      </c>
      <c r="B38" s="70">
        <v>551.25</v>
      </c>
      <c r="C38" s="71">
        <v>0</v>
      </c>
      <c r="D38" s="72">
        <f t="shared" si="0"/>
        <v>551.25</v>
      </c>
      <c r="E38" s="73">
        <f t="shared" si="3"/>
        <v>4674</v>
      </c>
      <c r="F38" s="74">
        <f t="shared" si="1"/>
        <v>1694.1649315068494</v>
      </c>
      <c r="G38" s="71">
        <v>31</v>
      </c>
      <c r="H38" s="75">
        <f t="shared" si="2"/>
        <v>6.5753424657534248E-4</v>
      </c>
      <c r="I38" s="79"/>
    </row>
    <row r="39" spans="1:9" s="1" customFormat="1" ht="17.25">
      <c r="A39" s="77">
        <v>39295</v>
      </c>
      <c r="B39" s="70">
        <v>551.25</v>
      </c>
      <c r="C39" s="71">
        <v>0</v>
      </c>
      <c r="D39" s="72">
        <f t="shared" si="0"/>
        <v>551.25</v>
      </c>
      <c r="E39" s="73">
        <f t="shared" si="3"/>
        <v>4643</v>
      </c>
      <c r="F39" s="74">
        <f t="shared" si="1"/>
        <v>1682.928493150685</v>
      </c>
      <c r="G39" s="71">
        <v>31</v>
      </c>
      <c r="H39" s="75">
        <f t="shared" si="2"/>
        <v>6.5753424657534248E-4</v>
      </c>
      <c r="I39" s="79"/>
    </row>
    <row r="40" spans="1:9" s="1" customFormat="1" ht="17.25">
      <c r="A40" s="77">
        <v>39326</v>
      </c>
      <c r="B40" s="70">
        <v>551.25</v>
      </c>
      <c r="C40" s="71">
        <v>0</v>
      </c>
      <c r="D40" s="72">
        <f t="shared" si="0"/>
        <v>551.25</v>
      </c>
      <c r="E40" s="73">
        <f t="shared" si="3"/>
        <v>4612</v>
      </c>
      <c r="F40" s="74">
        <f t="shared" si="1"/>
        <v>1671.6920547945206</v>
      </c>
      <c r="G40" s="71">
        <v>30</v>
      </c>
      <c r="H40" s="75">
        <f t="shared" si="2"/>
        <v>6.5753424657534248E-4</v>
      </c>
      <c r="I40" s="79"/>
    </row>
    <row r="41" spans="1:9" s="1" customFormat="1" ht="17.25">
      <c r="A41" s="77">
        <v>39356</v>
      </c>
      <c r="B41" s="70">
        <v>551.25</v>
      </c>
      <c r="C41" s="71">
        <v>0</v>
      </c>
      <c r="D41" s="72">
        <f t="shared" si="0"/>
        <v>551.25</v>
      </c>
      <c r="E41" s="73">
        <f t="shared" si="3"/>
        <v>4582</v>
      </c>
      <c r="F41" s="74">
        <f t="shared" si="1"/>
        <v>1660.8180821917808</v>
      </c>
      <c r="G41" s="71">
        <v>31</v>
      </c>
      <c r="H41" s="75">
        <f t="shared" si="2"/>
        <v>6.5753424657534248E-4</v>
      </c>
      <c r="I41" s="79"/>
    </row>
    <row r="42" spans="1:9" s="1" customFormat="1" ht="17.25">
      <c r="A42" s="77">
        <v>39387</v>
      </c>
      <c r="B42" s="70">
        <v>551.25</v>
      </c>
      <c r="C42" s="71">
        <v>0</v>
      </c>
      <c r="D42" s="72">
        <f t="shared" si="0"/>
        <v>551.25</v>
      </c>
      <c r="E42" s="73">
        <f t="shared" si="3"/>
        <v>4551</v>
      </c>
      <c r="F42" s="74">
        <f t="shared" si="1"/>
        <v>1649.5816438356164</v>
      </c>
      <c r="G42" s="71">
        <v>30</v>
      </c>
      <c r="H42" s="75">
        <f t="shared" si="2"/>
        <v>6.5753424657534248E-4</v>
      </c>
      <c r="I42" s="79"/>
    </row>
    <row r="43" spans="1:9" s="1" customFormat="1" ht="17.25">
      <c r="A43" s="77">
        <v>39417</v>
      </c>
      <c r="B43" s="70">
        <v>551.25</v>
      </c>
      <c r="C43" s="71">
        <v>0</v>
      </c>
      <c r="D43" s="72">
        <f t="shared" si="0"/>
        <v>551.25</v>
      </c>
      <c r="E43" s="73">
        <f t="shared" si="3"/>
        <v>4521</v>
      </c>
      <c r="F43" s="74">
        <f t="shared" si="1"/>
        <v>1638.7076712328767</v>
      </c>
      <c r="G43" s="71">
        <v>31</v>
      </c>
      <c r="H43" s="75">
        <f t="shared" si="2"/>
        <v>6.5753424657534248E-4</v>
      </c>
      <c r="I43" s="79"/>
    </row>
    <row r="44" spans="1:9" s="1" customFormat="1" ht="17.25">
      <c r="A44" s="77">
        <v>39448</v>
      </c>
      <c r="B44" s="70">
        <v>551.25</v>
      </c>
      <c r="C44" s="71">
        <v>0</v>
      </c>
      <c r="D44" s="72">
        <f t="shared" si="0"/>
        <v>551.25</v>
      </c>
      <c r="E44" s="73">
        <f t="shared" si="3"/>
        <v>4490</v>
      </c>
      <c r="F44" s="74">
        <f t="shared" si="1"/>
        <v>1627.4712328767123</v>
      </c>
      <c r="G44" s="71">
        <v>31</v>
      </c>
      <c r="H44" s="75">
        <f t="shared" si="2"/>
        <v>6.5753424657534248E-4</v>
      </c>
      <c r="I44" s="79"/>
    </row>
    <row r="45" spans="1:9" s="1" customFormat="1" ht="17.25">
      <c r="A45" s="77">
        <v>39479</v>
      </c>
      <c r="B45" s="70">
        <v>551.25</v>
      </c>
      <c r="C45" s="71">
        <v>0</v>
      </c>
      <c r="D45" s="72">
        <f t="shared" si="0"/>
        <v>551.25</v>
      </c>
      <c r="E45" s="73">
        <f t="shared" si="3"/>
        <v>4459</v>
      </c>
      <c r="F45" s="74">
        <f t="shared" si="1"/>
        <v>1616.2347945205479</v>
      </c>
      <c r="G45" s="71">
        <v>29</v>
      </c>
      <c r="H45" s="75">
        <f t="shared" si="2"/>
        <v>6.5753424657534248E-4</v>
      </c>
      <c r="I45" s="79"/>
    </row>
    <row r="46" spans="1:9" s="1" customFormat="1" ht="17.25">
      <c r="A46" s="77">
        <v>39508</v>
      </c>
      <c r="B46" s="70">
        <v>551.25</v>
      </c>
      <c r="C46" s="71">
        <v>0</v>
      </c>
      <c r="D46" s="72">
        <f t="shared" si="0"/>
        <v>551.25</v>
      </c>
      <c r="E46" s="73">
        <f t="shared" si="3"/>
        <v>4430</v>
      </c>
      <c r="F46" s="74">
        <f t="shared" si="1"/>
        <v>1605.7232876712328</v>
      </c>
      <c r="G46" s="71">
        <v>31</v>
      </c>
      <c r="H46" s="75">
        <f t="shared" si="2"/>
        <v>6.5753424657534248E-4</v>
      </c>
      <c r="I46" s="79"/>
    </row>
    <row r="47" spans="1:9" s="1" customFormat="1" ht="17.25">
      <c r="A47" s="77">
        <v>39539</v>
      </c>
      <c r="B47" s="70">
        <v>551.25</v>
      </c>
      <c r="C47" s="71">
        <v>0</v>
      </c>
      <c r="D47" s="72">
        <f t="shared" si="0"/>
        <v>551.25</v>
      </c>
      <c r="E47" s="73">
        <f t="shared" si="3"/>
        <v>4399</v>
      </c>
      <c r="F47" s="74">
        <f t="shared" si="1"/>
        <v>1594.4868493150686</v>
      </c>
      <c r="G47" s="71">
        <v>30</v>
      </c>
      <c r="H47" s="75">
        <f t="shared" si="2"/>
        <v>6.5753424657534248E-4</v>
      </c>
      <c r="I47" s="79"/>
    </row>
    <row r="48" spans="1:9" s="1" customFormat="1" ht="17.25">
      <c r="A48" s="77">
        <v>39569</v>
      </c>
      <c r="B48" s="70">
        <v>551.25</v>
      </c>
      <c r="C48" s="71">
        <v>0</v>
      </c>
      <c r="D48" s="72">
        <f t="shared" si="0"/>
        <v>551.25</v>
      </c>
      <c r="E48" s="73">
        <f t="shared" si="3"/>
        <v>4369</v>
      </c>
      <c r="F48" s="74">
        <f t="shared" si="1"/>
        <v>1583.6128767123289</v>
      </c>
      <c r="G48" s="71">
        <v>31</v>
      </c>
      <c r="H48" s="75">
        <f t="shared" si="2"/>
        <v>6.5753424657534248E-4</v>
      </c>
      <c r="I48" s="79"/>
    </row>
    <row r="49" spans="1:10" s="1" customFormat="1" ht="17.25">
      <c r="A49" s="77">
        <v>39600</v>
      </c>
      <c r="B49" s="70">
        <v>551.25</v>
      </c>
      <c r="C49" s="71">
        <v>0</v>
      </c>
      <c r="D49" s="72">
        <f t="shared" si="0"/>
        <v>551.25</v>
      </c>
      <c r="E49" s="73">
        <f t="shared" si="3"/>
        <v>4338</v>
      </c>
      <c r="F49" s="74">
        <f t="shared" si="1"/>
        <v>1572.3764383561645</v>
      </c>
      <c r="G49" s="71">
        <v>30</v>
      </c>
      <c r="H49" s="75">
        <f t="shared" si="2"/>
        <v>6.5753424657534248E-4</v>
      </c>
      <c r="I49" s="79"/>
    </row>
    <row r="50" spans="1:10" s="1" customFormat="1" ht="17.25">
      <c r="A50" s="77">
        <v>39630</v>
      </c>
      <c r="B50" s="70">
        <v>578.8125</v>
      </c>
      <c r="C50" s="71">
        <v>0</v>
      </c>
      <c r="D50" s="72">
        <f t="shared" si="0"/>
        <v>578.8125</v>
      </c>
      <c r="E50" s="73">
        <f t="shared" si="3"/>
        <v>4308</v>
      </c>
      <c r="F50" s="74">
        <f t="shared" si="1"/>
        <v>1639.577589041096</v>
      </c>
      <c r="G50" s="71">
        <v>31</v>
      </c>
      <c r="H50" s="75">
        <f t="shared" si="2"/>
        <v>6.5753424657534248E-4</v>
      </c>
      <c r="I50" s="79"/>
    </row>
    <row r="51" spans="1:10" s="1" customFormat="1" ht="17.25">
      <c r="A51" s="77">
        <v>39661</v>
      </c>
      <c r="B51" s="70">
        <v>578.8125</v>
      </c>
      <c r="C51" s="71">
        <v>0</v>
      </c>
      <c r="D51" s="72">
        <f t="shared" si="0"/>
        <v>578.8125</v>
      </c>
      <c r="E51" s="73">
        <f t="shared" si="3"/>
        <v>4277</v>
      </c>
      <c r="F51" s="74">
        <f t="shared" si="1"/>
        <v>1627.7793287671234</v>
      </c>
      <c r="G51" s="71">
        <v>31</v>
      </c>
      <c r="H51" s="75">
        <f t="shared" si="2"/>
        <v>6.5753424657534248E-4</v>
      </c>
      <c r="I51" s="79"/>
    </row>
    <row r="52" spans="1:10" s="1" customFormat="1" ht="17.25">
      <c r="A52" s="77">
        <v>39692</v>
      </c>
      <c r="B52" s="70">
        <v>578.8125</v>
      </c>
      <c r="C52" s="71">
        <v>0</v>
      </c>
      <c r="D52" s="72">
        <f t="shared" si="0"/>
        <v>578.8125</v>
      </c>
      <c r="E52" s="73">
        <f t="shared" si="3"/>
        <v>4246</v>
      </c>
      <c r="F52" s="74">
        <f t="shared" si="1"/>
        <v>1615.9810684931508</v>
      </c>
      <c r="G52" s="71">
        <v>30</v>
      </c>
      <c r="H52" s="75">
        <f t="shared" si="2"/>
        <v>6.5753424657534248E-4</v>
      </c>
      <c r="I52" s="79"/>
    </row>
    <row r="53" spans="1:10" s="1" customFormat="1" ht="17.25">
      <c r="A53" s="77">
        <v>39722</v>
      </c>
      <c r="B53" s="70">
        <v>578.8125</v>
      </c>
      <c r="C53" s="71">
        <v>0</v>
      </c>
      <c r="D53" s="72">
        <f t="shared" si="0"/>
        <v>578.8125</v>
      </c>
      <c r="E53" s="73">
        <f t="shared" si="3"/>
        <v>4216</v>
      </c>
      <c r="F53" s="74">
        <f t="shared" si="1"/>
        <v>1604.5633972602741</v>
      </c>
      <c r="G53" s="71">
        <v>31</v>
      </c>
      <c r="H53" s="75">
        <f t="shared" si="2"/>
        <v>6.5753424657534248E-4</v>
      </c>
      <c r="I53" s="79"/>
    </row>
    <row r="54" spans="1:10" s="1" customFormat="1" ht="17.25">
      <c r="A54" s="77">
        <v>39753</v>
      </c>
      <c r="B54" s="70">
        <v>578.8125</v>
      </c>
      <c r="C54" s="71">
        <v>0</v>
      </c>
      <c r="D54" s="72">
        <f t="shared" si="0"/>
        <v>578.8125</v>
      </c>
      <c r="E54" s="73">
        <f t="shared" si="3"/>
        <v>4185</v>
      </c>
      <c r="F54" s="74">
        <f t="shared" si="1"/>
        <v>1592.7651369863015</v>
      </c>
      <c r="G54" s="71">
        <v>30</v>
      </c>
      <c r="H54" s="75">
        <f t="shared" si="2"/>
        <v>6.5753424657534248E-4</v>
      </c>
      <c r="I54" s="79"/>
    </row>
    <row r="55" spans="1:10" s="1" customFormat="1" ht="17.25">
      <c r="A55" s="77">
        <v>39783</v>
      </c>
      <c r="B55" s="70">
        <v>578.8125</v>
      </c>
      <c r="C55" s="71">
        <v>0</v>
      </c>
      <c r="D55" s="72">
        <f t="shared" si="0"/>
        <v>578.8125</v>
      </c>
      <c r="E55" s="73">
        <f t="shared" si="3"/>
        <v>4155</v>
      </c>
      <c r="F55" s="74">
        <f t="shared" si="1"/>
        <v>1581.3474657534248</v>
      </c>
      <c r="G55" s="71">
        <v>31</v>
      </c>
      <c r="H55" s="75">
        <f t="shared" si="2"/>
        <v>6.5753424657534248E-4</v>
      </c>
      <c r="I55" s="79"/>
    </row>
    <row r="56" spans="1:10" s="1" customFormat="1" ht="17.25">
      <c r="A56" s="77">
        <v>39814</v>
      </c>
      <c r="B56" s="70">
        <v>578.8125</v>
      </c>
      <c r="C56" s="71">
        <v>0</v>
      </c>
      <c r="D56" s="72">
        <f t="shared" si="0"/>
        <v>578.8125</v>
      </c>
      <c r="E56" s="73">
        <f t="shared" si="3"/>
        <v>4124</v>
      </c>
      <c r="F56" s="74">
        <f t="shared" si="1"/>
        <v>1569.549205479452</v>
      </c>
      <c r="G56" s="71">
        <v>31</v>
      </c>
      <c r="H56" s="75">
        <f t="shared" si="2"/>
        <v>6.5753424657534248E-4</v>
      </c>
      <c r="I56" s="79"/>
    </row>
    <row r="57" spans="1:10" s="1" customFormat="1" ht="17.25">
      <c r="A57" s="69" t="s">
        <v>12</v>
      </c>
      <c r="B57" s="70">
        <v>578.8125</v>
      </c>
      <c r="C57" s="71">
        <v>0</v>
      </c>
      <c r="D57" s="72">
        <f t="shared" si="0"/>
        <v>578.8125</v>
      </c>
      <c r="E57" s="73">
        <f t="shared" si="3"/>
        <v>4093</v>
      </c>
      <c r="F57" s="74">
        <f t="shared" si="1"/>
        <v>1557.7509452054794</v>
      </c>
      <c r="G57" s="73">
        <v>28</v>
      </c>
      <c r="H57" s="75">
        <f t="shared" si="2"/>
        <v>6.5753424657534248E-4</v>
      </c>
      <c r="I57" s="79"/>
    </row>
    <row r="58" spans="1:10" s="1" customFormat="1" ht="17.25">
      <c r="A58" s="69" t="s">
        <v>13</v>
      </c>
      <c r="B58" s="70">
        <v>578.8125</v>
      </c>
      <c r="C58" s="71">
        <v>0</v>
      </c>
      <c r="D58" s="72">
        <f t="shared" si="0"/>
        <v>578.8125</v>
      </c>
      <c r="E58" s="73">
        <f t="shared" si="3"/>
        <v>4065</v>
      </c>
      <c r="F58" s="74">
        <f t="shared" si="1"/>
        <v>1547.0944520547946</v>
      </c>
      <c r="G58" s="80">
        <v>31</v>
      </c>
      <c r="H58" s="75">
        <f t="shared" si="2"/>
        <v>6.5753424657534248E-4</v>
      </c>
      <c r="I58" s="81"/>
      <c r="J58" s="12"/>
    </row>
    <row r="59" spans="1:10" s="1" customFormat="1" ht="17.25">
      <c r="A59" s="69" t="s">
        <v>14</v>
      </c>
      <c r="B59" s="70">
        <v>578.8125</v>
      </c>
      <c r="C59" s="71">
        <v>0</v>
      </c>
      <c r="D59" s="72">
        <f t="shared" si="0"/>
        <v>578.8125</v>
      </c>
      <c r="E59" s="73">
        <f t="shared" si="3"/>
        <v>4034</v>
      </c>
      <c r="F59" s="74">
        <f t="shared" si="1"/>
        <v>1535.296191780822</v>
      </c>
      <c r="G59" s="80">
        <v>30</v>
      </c>
      <c r="H59" s="75">
        <f t="shared" si="2"/>
        <v>6.5753424657534248E-4</v>
      </c>
      <c r="I59" s="81"/>
    </row>
    <row r="60" spans="1:10" s="1" customFormat="1" ht="17.25">
      <c r="A60" s="69" t="s">
        <v>15</v>
      </c>
      <c r="B60" s="70">
        <v>578.8125</v>
      </c>
      <c r="C60" s="71">
        <v>0</v>
      </c>
      <c r="D60" s="72">
        <f t="shared" si="0"/>
        <v>578.8125</v>
      </c>
      <c r="E60" s="73">
        <f t="shared" si="3"/>
        <v>4004</v>
      </c>
      <c r="F60" s="74">
        <f t="shared" si="1"/>
        <v>1523.8785205479453</v>
      </c>
      <c r="G60" s="80">
        <v>31</v>
      </c>
      <c r="H60" s="75">
        <f t="shared" si="2"/>
        <v>6.5753424657534248E-4</v>
      </c>
      <c r="I60" s="81"/>
    </row>
    <row r="61" spans="1:10" s="1" customFormat="1" ht="17.25">
      <c r="A61" s="69" t="s">
        <v>16</v>
      </c>
      <c r="B61" s="70">
        <v>578.8125</v>
      </c>
      <c r="C61" s="71">
        <v>0</v>
      </c>
      <c r="D61" s="72">
        <f t="shared" si="0"/>
        <v>578.8125</v>
      </c>
      <c r="E61" s="73">
        <f t="shared" si="3"/>
        <v>3973</v>
      </c>
      <c r="F61" s="74">
        <f t="shared" si="1"/>
        <v>1512.0802602739727</v>
      </c>
      <c r="G61" s="80">
        <v>30</v>
      </c>
      <c r="H61" s="75">
        <f t="shared" si="2"/>
        <v>6.5753424657534248E-4</v>
      </c>
      <c r="I61" s="81"/>
    </row>
    <row r="62" spans="1:10" s="1" customFormat="1" ht="17.25">
      <c r="A62" s="69" t="s">
        <v>17</v>
      </c>
      <c r="B62" s="70">
        <v>607.75312499999995</v>
      </c>
      <c r="C62" s="71">
        <v>0</v>
      </c>
      <c r="D62" s="72">
        <f t="shared" si="0"/>
        <v>607.75312499999995</v>
      </c>
      <c r="E62" s="73">
        <f t="shared" si="3"/>
        <v>3943</v>
      </c>
      <c r="F62" s="74">
        <f t="shared" si="1"/>
        <v>1575.6957184931507</v>
      </c>
      <c r="G62" s="80">
        <v>31</v>
      </c>
      <c r="H62" s="75">
        <f t="shared" si="2"/>
        <v>6.5753424657534248E-4</v>
      </c>
      <c r="I62" s="81"/>
    </row>
    <row r="63" spans="1:10" s="1" customFormat="1" ht="17.25">
      <c r="A63" s="69" t="s">
        <v>18</v>
      </c>
      <c r="B63" s="70">
        <v>607.75312499999995</v>
      </c>
      <c r="C63" s="71">
        <v>0</v>
      </c>
      <c r="D63" s="72">
        <f t="shared" si="0"/>
        <v>607.75312499999995</v>
      </c>
      <c r="E63" s="73">
        <f t="shared" si="3"/>
        <v>3912</v>
      </c>
      <c r="F63" s="74">
        <f t="shared" si="1"/>
        <v>1563.3075452054793</v>
      </c>
      <c r="G63" s="80">
        <v>31</v>
      </c>
      <c r="H63" s="75">
        <f t="shared" si="2"/>
        <v>6.5753424657534248E-4</v>
      </c>
      <c r="I63" s="81"/>
    </row>
    <row r="64" spans="1:10" s="1" customFormat="1" ht="17.25">
      <c r="A64" s="69" t="s">
        <v>19</v>
      </c>
      <c r="B64" s="70">
        <v>607.75312499999995</v>
      </c>
      <c r="C64" s="71">
        <v>0</v>
      </c>
      <c r="D64" s="72">
        <f t="shared" si="0"/>
        <v>607.75312499999995</v>
      </c>
      <c r="E64" s="73">
        <f t="shared" si="3"/>
        <v>3881</v>
      </c>
      <c r="F64" s="74">
        <f t="shared" si="1"/>
        <v>1550.9193719178081</v>
      </c>
      <c r="G64" s="80">
        <v>30</v>
      </c>
      <c r="H64" s="75">
        <f t="shared" si="2"/>
        <v>6.5753424657534248E-4</v>
      </c>
      <c r="I64" s="81"/>
    </row>
    <row r="65" spans="1:12" s="1" customFormat="1" ht="17.25">
      <c r="A65" s="69" t="s">
        <v>20</v>
      </c>
      <c r="B65" s="70">
        <v>607.75312499999995</v>
      </c>
      <c r="C65" s="71">
        <v>0</v>
      </c>
      <c r="D65" s="72">
        <f t="shared" si="0"/>
        <v>607.75312499999995</v>
      </c>
      <c r="E65" s="73">
        <f t="shared" si="3"/>
        <v>3851</v>
      </c>
      <c r="F65" s="74">
        <f t="shared" si="1"/>
        <v>1538.9308171232876</v>
      </c>
      <c r="G65" s="80">
        <v>31</v>
      </c>
      <c r="H65" s="75">
        <f t="shared" si="2"/>
        <v>6.5753424657534248E-4</v>
      </c>
      <c r="I65" s="81"/>
    </row>
    <row r="66" spans="1:12" s="1" customFormat="1" ht="17.25">
      <c r="A66" s="69" t="s">
        <v>21</v>
      </c>
      <c r="B66" s="70">
        <v>607.75312499999995</v>
      </c>
      <c r="C66" s="71">
        <v>0</v>
      </c>
      <c r="D66" s="72">
        <f t="shared" si="0"/>
        <v>607.75312499999995</v>
      </c>
      <c r="E66" s="73">
        <f t="shared" si="3"/>
        <v>3820</v>
      </c>
      <c r="F66" s="74">
        <f t="shared" si="1"/>
        <v>1526.5426438356164</v>
      </c>
      <c r="G66" s="80">
        <v>30</v>
      </c>
      <c r="H66" s="75">
        <f t="shared" si="2"/>
        <v>6.5753424657534248E-4</v>
      </c>
      <c r="I66" s="81"/>
    </row>
    <row r="67" spans="1:12" s="1" customFormat="1" ht="17.25">
      <c r="A67" s="69" t="s">
        <v>22</v>
      </c>
      <c r="B67" s="70">
        <v>607.75312499999995</v>
      </c>
      <c r="C67" s="71">
        <v>0</v>
      </c>
      <c r="D67" s="72">
        <f t="shared" si="0"/>
        <v>607.75312499999995</v>
      </c>
      <c r="E67" s="73">
        <f t="shared" si="3"/>
        <v>3790</v>
      </c>
      <c r="F67" s="74">
        <f t="shared" si="1"/>
        <v>1514.5540890410959</v>
      </c>
      <c r="G67" s="80">
        <v>31</v>
      </c>
      <c r="H67" s="75">
        <f t="shared" si="2"/>
        <v>6.5753424657534248E-4</v>
      </c>
      <c r="I67" s="81"/>
    </row>
    <row r="68" spans="1:12" s="1" customFormat="1" ht="17.25">
      <c r="A68" s="69" t="s">
        <v>23</v>
      </c>
      <c r="B68" s="70">
        <v>607.75312499999995</v>
      </c>
      <c r="C68" s="71">
        <v>0</v>
      </c>
      <c r="D68" s="72">
        <f t="shared" si="0"/>
        <v>607.75312499999995</v>
      </c>
      <c r="E68" s="73">
        <f t="shared" si="3"/>
        <v>3759</v>
      </c>
      <c r="F68" s="74">
        <f t="shared" si="1"/>
        <v>1502.1659157534245</v>
      </c>
      <c r="G68" s="80">
        <v>31</v>
      </c>
      <c r="H68" s="75">
        <f t="shared" si="2"/>
        <v>6.5753424657534248E-4</v>
      </c>
      <c r="I68" s="81"/>
    </row>
    <row r="69" spans="1:12" s="1" customFormat="1" ht="17.25">
      <c r="A69" s="69" t="s">
        <v>24</v>
      </c>
      <c r="B69" s="70">
        <v>607.75312499999995</v>
      </c>
      <c r="C69" s="71">
        <v>0</v>
      </c>
      <c r="D69" s="72">
        <f t="shared" si="0"/>
        <v>607.75312499999995</v>
      </c>
      <c r="E69" s="73">
        <f>E68-G68</f>
        <v>3728</v>
      </c>
      <c r="F69" s="74">
        <f t="shared" si="1"/>
        <v>1489.7777424657534</v>
      </c>
      <c r="G69" s="80">
        <v>28</v>
      </c>
      <c r="H69" s="75">
        <f t="shared" si="2"/>
        <v>6.5753424657534248E-4</v>
      </c>
      <c r="I69" s="81"/>
    </row>
    <row r="70" spans="1:12" s="1" customFormat="1" ht="17.25">
      <c r="A70" s="69" t="s">
        <v>25</v>
      </c>
      <c r="B70" s="70">
        <v>607.75312499999995</v>
      </c>
      <c r="C70" s="71">
        <v>0</v>
      </c>
      <c r="D70" s="72">
        <f t="shared" si="0"/>
        <v>607.75312499999995</v>
      </c>
      <c r="E70" s="73">
        <f t="shared" si="3"/>
        <v>3700</v>
      </c>
      <c r="F70" s="74">
        <f t="shared" si="1"/>
        <v>1478.5884246575342</v>
      </c>
      <c r="G70" s="80">
        <v>31</v>
      </c>
      <c r="H70" s="75">
        <f t="shared" si="2"/>
        <v>6.5753424657534248E-4</v>
      </c>
      <c r="I70" s="81"/>
    </row>
    <row r="71" spans="1:12" s="1" customFormat="1" ht="17.25">
      <c r="A71" s="69" t="s">
        <v>26</v>
      </c>
      <c r="B71" s="70">
        <v>607.75312499999995</v>
      </c>
      <c r="C71" s="71">
        <v>0</v>
      </c>
      <c r="D71" s="72">
        <f t="shared" si="0"/>
        <v>607.75312499999995</v>
      </c>
      <c r="E71" s="73">
        <f>E70-G70</f>
        <v>3669</v>
      </c>
      <c r="F71" s="74">
        <f t="shared" si="1"/>
        <v>1466.2002513698628</v>
      </c>
      <c r="G71" s="80">
        <v>30</v>
      </c>
      <c r="H71" s="75">
        <f t="shared" ref="H71:H134" si="4">0.24/365</f>
        <v>6.5753424657534248E-4</v>
      </c>
      <c r="I71" s="81"/>
    </row>
    <row r="72" spans="1:12" s="1" customFormat="1" ht="17.25">
      <c r="A72" s="69" t="s">
        <v>27</v>
      </c>
      <c r="B72" s="70">
        <v>607.75312499999995</v>
      </c>
      <c r="C72" s="71">
        <v>0</v>
      </c>
      <c r="D72" s="72">
        <f t="shared" si="0"/>
        <v>607.75312499999995</v>
      </c>
      <c r="E72" s="73">
        <f t="shared" si="3"/>
        <v>3639</v>
      </c>
      <c r="F72" s="74">
        <f t="shared" si="1"/>
        <v>1454.2116965753423</v>
      </c>
      <c r="G72" s="80">
        <v>31</v>
      </c>
      <c r="H72" s="75">
        <f t="shared" si="4"/>
        <v>6.5753424657534248E-4</v>
      </c>
      <c r="I72" s="81"/>
    </row>
    <row r="73" spans="1:12" s="1" customFormat="1" ht="17.25">
      <c r="A73" s="69" t="s">
        <v>28</v>
      </c>
      <c r="B73" s="70">
        <v>607.75312499999995</v>
      </c>
      <c r="C73" s="71">
        <v>0</v>
      </c>
      <c r="D73" s="72">
        <f t="shared" si="0"/>
        <v>607.75312499999995</v>
      </c>
      <c r="E73" s="73">
        <f t="shared" si="3"/>
        <v>3608</v>
      </c>
      <c r="F73" s="74">
        <f t="shared" si="1"/>
        <v>1441.8235232876712</v>
      </c>
      <c r="G73" s="80">
        <v>30</v>
      </c>
      <c r="H73" s="75">
        <f t="shared" si="4"/>
        <v>6.5753424657534248E-4</v>
      </c>
      <c r="I73" s="81"/>
    </row>
    <row r="74" spans="1:12" s="1" customFormat="1" ht="17.25">
      <c r="A74" s="69" t="s">
        <v>29</v>
      </c>
      <c r="B74" s="70">
        <v>638.14078124999992</v>
      </c>
      <c r="C74" s="71">
        <v>0</v>
      </c>
      <c r="D74" s="72">
        <f t="shared" si="0"/>
        <v>638.14078124999992</v>
      </c>
      <c r="E74" s="73">
        <f t="shared" si="3"/>
        <v>3578</v>
      </c>
      <c r="F74" s="74">
        <f t="shared" si="1"/>
        <v>1501.326716917808</v>
      </c>
      <c r="G74" s="80">
        <v>31</v>
      </c>
      <c r="H74" s="75">
        <f t="shared" si="4"/>
        <v>6.5753424657534248E-4</v>
      </c>
      <c r="I74" s="81"/>
      <c r="L74" s="13"/>
    </row>
    <row r="75" spans="1:12" s="1" customFormat="1" ht="17.25">
      <c r="A75" s="69" t="s">
        <v>30</v>
      </c>
      <c r="B75" s="70">
        <v>638.14078124999992</v>
      </c>
      <c r="C75" s="71">
        <v>0</v>
      </c>
      <c r="D75" s="72">
        <f t="shared" si="0"/>
        <v>638.14078124999992</v>
      </c>
      <c r="E75" s="73">
        <f t="shared" si="3"/>
        <v>3547</v>
      </c>
      <c r="F75" s="74">
        <f t="shared" si="1"/>
        <v>1488.3191349657532</v>
      </c>
      <c r="G75" s="80">
        <v>31</v>
      </c>
      <c r="H75" s="75">
        <f t="shared" si="4"/>
        <v>6.5753424657534248E-4</v>
      </c>
      <c r="I75" s="81"/>
    </row>
    <row r="76" spans="1:12" s="1" customFormat="1" ht="17.25">
      <c r="A76" s="69" t="s">
        <v>31</v>
      </c>
      <c r="B76" s="70">
        <v>638.14078124999992</v>
      </c>
      <c r="C76" s="71">
        <v>0</v>
      </c>
      <c r="D76" s="72">
        <f t="shared" si="0"/>
        <v>638.14078124999992</v>
      </c>
      <c r="E76" s="73">
        <f t="shared" si="3"/>
        <v>3516</v>
      </c>
      <c r="F76" s="74">
        <f t="shared" si="1"/>
        <v>1475.3115530136986</v>
      </c>
      <c r="G76" s="80">
        <v>30</v>
      </c>
      <c r="H76" s="75">
        <f t="shared" si="4"/>
        <v>6.5753424657534248E-4</v>
      </c>
      <c r="I76" s="81"/>
    </row>
    <row r="77" spans="1:12" s="1" customFormat="1" ht="17.25">
      <c r="A77" s="82" t="s">
        <v>32</v>
      </c>
      <c r="B77" s="70">
        <v>638.14078124999992</v>
      </c>
      <c r="C77" s="71">
        <v>0</v>
      </c>
      <c r="D77" s="72">
        <f t="shared" si="0"/>
        <v>638.14078124999992</v>
      </c>
      <c r="E77" s="73">
        <f t="shared" si="3"/>
        <v>3486</v>
      </c>
      <c r="F77" s="74">
        <f t="shared" si="1"/>
        <v>1462.7235704794518</v>
      </c>
      <c r="G77" s="83">
        <v>31</v>
      </c>
      <c r="H77" s="75">
        <f t="shared" si="4"/>
        <v>6.5753424657534248E-4</v>
      </c>
      <c r="I77" s="84"/>
    </row>
    <row r="78" spans="1:12" s="1" customFormat="1" ht="17.25">
      <c r="A78" s="69" t="s">
        <v>33</v>
      </c>
      <c r="B78" s="70">
        <v>638.14078124999992</v>
      </c>
      <c r="C78" s="71">
        <v>0</v>
      </c>
      <c r="D78" s="72">
        <f t="shared" ref="D78:D141" si="5">B78-C78</f>
        <v>638.14078124999992</v>
      </c>
      <c r="E78" s="73">
        <f t="shared" si="3"/>
        <v>3455</v>
      </c>
      <c r="F78" s="74">
        <f t="shared" si="1"/>
        <v>1449.715988527397</v>
      </c>
      <c r="G78" s="80">
        <v>30</v>
      </c>
      <c r="H78" s="75">
        <f t="shared" si="4"/>
        <v>6.5753424657534248E-4</v>
      </c>
      <c r="I78" s="81"/>
    </row>
    <row r="79" spans="1:12" s="1" customFormat="1" ht="17.25">
      <c r="A79" s="69" t="s">
        <v>34</v>
      </c>
      <c r="B79" s="70">
        <v>638.14078124999992</v>
      </c>
      <c r="C79" s="71">
        <v>0</v>
      </c>
      <c r="D79" s="72">
        <f t="shared" si="5"/>
        <v>638.14078124999992</v>
      </c>
      <c r="E79" s="73">
        <f t="shared" ref="E79:E142" si="6">E78-G78</f>
        <v>3425</v>
      </c>
      <c r="F79" s="74">
        <f t="shared" ref="F79:F142" si="7">(D79*E79*H79)</f>
        <v>1437.1280059931505</v>
      </c>
      <c r="G79" s="80">
        <v>31</v>
      </c>
      <c r="H79" s="75">
        <f t="shared" si="4"/>
        <v>6.5753424657534248E-4</v>
      </c>
      <c r="I79" s="81"/>
    </row>
    <row r="80" spans="1:12" s="1" customFormat="1" ht="17.25">
      <c r="A80" s="69" t="s">
        <v>35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3394</v>
      </c>
      <c r="F80" s="74">
        <f t="shared" si="7"/>
        <v>1424.1204240410957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69" t="s">
        <v>36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3363</v>
      </c>
      <c r="F81" s="74">
        <f t="shared" si="7"/>
        <v>1411.1128420890411</v>
      </c>
      <c r="G81" s="80">
        <v>28</v>
      </c>
      <c r="H81" s="75">
        <f t="shared" si="4"/>
        <v>6.5753424657534248E-4</v>
      </c>
      <c r="I81" s="81"/>
    </row>
    <row r="82" spans="1:9" s="1" customFormat="1" ht="17.25">
      <c r="A82" s="69" t="s">
        <v>37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3335</v>
      </c>
      <c r="F82" s="74">
        <f t="shared" si="7"/>
        <v>1399.3640583904109</v>
      </c>
      <c r="G82" s="80">
        <v>31</v>
      </c>
      <c r="H82" s="75">
        <f t="shared" si="4"/>
        <v>6.5753424657534248E-4</v>
      </c>
      <c r="I82" s="81"/>
    </row>
    <row r="83" spans="1:9" s="1" customFormat="1" ht="17.25">
      <c r="A83" s="69" t="s">
        <v>38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3304</v>
      </c>
      <c r="F83" s="74">
        <f t="shared" si="7"/>
        <v>1386.3564764383561</v>
      </c>
      <c r="G83" s="80">
        <v>30</v>
      </c>
      <c r="H83" s="75">
        <f t="shared" si="4"/>
        <v>6.5753424657534248E-4</v>
      </c>
      <c r="I83" s="81"/>
    </row>
    <row r="84" spans="1:9" s="1" customFormat="1" ht="17.25">
      <c r="A84" s="69" t="s">
        <v>39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3274</v>
      </c>
      <c r="F84" s="74">
        <f t="shared" si="7"/>
        <v>1373.7684939041094</v>
      </c>
      <c r="G84" s="80">
        <v>31</v>
      </c>
      <c r="H84" s="75">
        <f t="shared" si="4"/>
        <v>6.5753424657534248E-4</v>
      </c>
      <c r="I84" s="81"/>
    </row>
    <row r="85" spans="1:9" s="1" customFormat="1" ht="17.25">
      <c r="A85" s="69" t="s">
        <v>40</v>
      </c>
      <c r="B85" s="70">
        <v>638.14078124999992</v>
      </c>
      <c r="C85" s="85">
        <v>0</v>
      </c>
      <c r="D85" s="72">
        <f t="shared" si="5"/>
        <v>638.14078124999992</v>
      </c>
      <c r="E85" s="73">
        <f>E84-G84</f>
        <v>3243</v>
      </c>
      <c r="F85" s="74">
        <f t="shared" si="7"/>
        <v>1360.7609119520546</v>
      </c>
      <c r="G85" s="80">
        <v>30</v>
      </c>
      <c r="H85" s="75">
        <f t="shared" si="4"/>
        <v>6.5753424657534248E-4</v>
      </c>
      <c r="I85" s="81"/>
    </row>
    <row r="86" spans="1:9" s="1" customFormat="1" ht="17.25">
      <c r="A86" s="69" t="s">
        <v>41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3213</v>
      </c>
      <c r="F86" s="74">
        <f t="shared" si="7"/>
        <v>1415.5815758886984</v>
      </c>
      <c r="G86" s="80">
        <v>31</v>
      </c>
      <c r="H86" s="75">
        <f t="shared" si="4"/>
        <v>6.5753424657534248E-4</v>
      </c>
      <c r="I86" s="81"/>
    </row>
    <row r="87" spans="1:9" s="1" customFormat="1" ht="17.25">
      <c r="A87" s="69" t="s">
        <v>42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3182</v>
      </c>
      <c r="F87" s="74">
        <f t="shared" si="7"/>
        <v>1401.923614839041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69" t="s">
        <v>43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3151</v>
      </c>
      <c r="F88" s="74">
        <f t="shared" si="7"/>
        <v>1388.2656537893834</v>
      </c>
      <c r="G88" s="80">
        <v>30</v>
      </c>
      <c r="H88" s="75">
        <f t="shared" si="4"/>
        <v>6.5753424657534248E-4</v>
      </c>
      <c r="I88" s="81"/>
    </row>
    <row r="89" spans="1:9" s="1" customFormat="1" ht="17.25">
      <c r="A89" s="69" t="s">
        <v>44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3121</v>
      </c>
      <c r="F89" s="74">
        <f t="shared" si="7"/>
        <v>1375.0482721284245</v>
      </c>
      <c r="G89" s="80">
        <v>31</v>
      </c>
      <c r="H89" s="75">
        <f t="shared" si="4"/>
        <v>6.5753424657534248E-4</v>
      </c>
      <c r="I89" s="81"/>
    </row>
    <row r="90" spans="1:9" s="1" customFormat="1" ht="17.25">
      <c r="A90" s="69" t="s">
        <v>45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3090</v>
      </c>
      <c r="F90" s="74">
        <f t="shared" si="7"/>
        <v>1361.3903110787669</v>
      </c>
      <c r="G90" s="80">
        <v>30</v>
      </c>
      <c r="H90" s="75">
        <f t="shared" si="4"/>
        <v>6.5753424657534248E-4</v>
      </c>
      <c r="I90" s="81"/>
    </row>
    <row r="91" spans="1:9" s="1" customFormat="1" ht="17.25">
      <c r="A91" s="69" t="s">
        <v>46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3060</v>
      </c>
      <c r="F91" s="74">
        <f t="shared" si="7"/>
        <v>1348.1729294178081</v>
      </c>
      <c r="G91" s="80">
        <v>31</v>
      </c>
      <c r="H91" s="75">
        <f t="shared" si="4"/>
        <v>6.5753424657534248E-4</v>
      </c>
      <c r="I91" s="81"/>
    </row>
    <row r="92" spans="1:9" s="1" customFormat="1" ht="17.25">
      <c r="A92" s="69" t="s">
        <v>47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3029</v>
      </c>
      <c r="F92" s="74">
        <f t="shared" si="7"/>
        <v>1334.5149683681504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69" t="s">
        <v>48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2998</v>
      </c>
      <c r="F93" s="74">
        <f t="shared" si="7"/>
        <v>1320.8570073184931</v>
      </c>
      <c r="G93" s="80">
        <v>29</v>
      </c>
      <c r="H93" s="75">
        <f t="shared" si="4"/>
        <v>6.5753424657534248E-4</v>
      </c>
      <c r="I93" s="81"/>
    </row>
    <row r="94" spans="1:9" s="1" customFormat="1" ht="17.25">
      <c r="A94" s="69" t="s">
        <v>49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2969</v>
      </c>
      <c r="F94" s="74">
        <f t="shared" si="7"/>
        <v>1308.0802050462328</v>
      </c>
      <c r="G94" s="80">
        <v>31</v>
      </c>
      <c r="H94" s="75">
        <f t="shared" si="4"/>
        <v>6.5753424657534248E-4</v>
      </c>
      <c r="I94" s="81"/>
    </row>
    <row r="95" spans="1:9" s="1" customFormat="1" ht="17.25">
      <c r="A95" s="69" t="s">
        <v>50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2938</v>
      </c>
      <c r="F95" s="74">
        <f t="shared" si="7"/>
        <v>1294.4222439965752</v>
      </c>
      <c r="G95" s="80">
        <v>30</v>
      </c>
      <c r="H95" s="75">
        <f t="shared" si="4"/>
        <v>6.5753424657534248E-4</v>
      </c>
      <c r="I95" s="81"/>
    </row>
    <row r="96" spans="1:9" s="1" customFormat="1" ht="17.25">
      <c r="A96" s="69" t="s">
        <v>51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2908</v>
      </c>
      <c r="F96" s="74">
        <f t="shared" si="7"/>
        <v>1281.2048623356161</v>
      </c>
      <c r="G96" s="80">
        <v>31</v>
      </c>
      <c r="H96" s="75">
        <f t="shared" si="4"/>
        <v>6.5753424657534248E-4</v>
      </c>
      <c r="I96" s="81"/>
    </row>
    <row r="97" spans="1:9" s="1" customFormat="1" ht="17.25">
      <c r="A97" s="69" t="s">
        <v>52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2877</v>
      </c>
      <c r="F97" s="74">
        <f t="shared" si="7"/>
        <v>1267.5469012859587</v>
      </c>
      <c r="G97" s="80">
        <v>30</v>
      </c>
      <c r="H97" s="75">
        <f t="shared" si="4"/>
        <v>6.5753424657534248E-4</v>
      </c>
      <c r="I97" s="81"/>
    </row>
    <row r="98" spans="1:9" s="1" customFormat="1" ht="17.25">
      <c r="A98" s="69" t="s">
        <v>53</v>
      </c>
      <c r="B98" s="70">
        <v>703.55021132812487</v>
      </c>
      <c r="C98" s="85">
        <v>0</v>
      </c>
      <c r="D98" s="72">
        <f t="shared" si="5"/>
        <v>703.55021132812487</v>
      </c>
      <c r="E98" s="73">
        <f t="shared" si="6"/>
        <v>2847</v>
      </c>
      <c r="F98" s="74">
        <f t="shared" si="7"/>
        <v>1317.0459956062498</v>
      </c>
      <c r="G98" s="80">
        <v>31</v>
      </c>
      <c r="H98" s="75">
        <f t="shared" si="4"/>
        <v>6.5753424657534248E-4</v>
      </c>
      <c r="I98" s="81"/>
    </row>
    <row r="99" spans="1:9" s="1" customFormat="1" ht="17.25">
      <c r="A99" s="69" t="s">
        <v>54</v>
      </c>
      <c r="B99" s="70">
        <v>703.55021132812487</v>
      </c>
      <c r="C99" s="85">
        <v>0</v>
      </c>
      <c r="D99" s="72">
        <f t="shared" si="5"/>
        <v>703.55021132812487</v>
      </c>
      <c r="E99" s="73">
        <f t="shared" si="6"/>
        <v>2816</v>
      </c>
      <c r="F99" s="74">
        <f t="shared" si="7"/>
        <v>1302.7051365041093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69" t="s">
        <v>55</v>
      </c>
      <c r="B100" s="70">
        <v>703.55021132812487</v>
      </c>
      <c r="C100" s="85">
        <v>0</v>
      </c>
      <c r="D100" s="72">
        <f t="shared" si="5"/>
        <v>703.55021132812487</v>
      </c>
      <c r="E100" s="73">
        <f t="shared" si="6"/>
        <v>2785</v>
      </c>
      <c r="F100" s="74">
        <f t="shared" si="7"/>
        <v>1288.3642774019688</v>
      </c>
      <c r="G100" s="80">
        <v>30</v>
      </c>
      <c r="H100" s="75">
        <f t="shared" si="4"/>
        <v>6.5753424657534248E-4</v>
      </c>
      <c r="I100" s="81"/>
    </row>
    <row r="101" spans="1:9" s="1" customFormat="1" ht="17.25">
      <c r="A101" s="69" t="s">
        <v>56</v>
      </c>
      <c r="B101" s="70">
        <v>703.55021132812487</v>
      </c>
      <c r="C101" s="85">
        <v>0</v>
      </c>
      <c r="D101" s="72">
        <f t="shared" si="5"/>
        <v>703.55021132812487</v>
      </c>
      <c r="E101" s="73">
        <f t="shared" si="6"/>
        <v>2755</v>
      </c>
      <c r="F101" s="74">
        <f t="shared" si="7"/>
        <v>1274.4860266579622</v>
      </c>
      <c r="G101" s="80">
        <v>31</v>
      </c>
      <c r="H101" s="75">
        <f t="shared" si="4"/>
        <v>6.5753424657534248E-4</v>
      </c>
      <c r="I101" s="81"/>
    </row>
    <row r="102" spans="1:9" s="1" customFormat="1" ht="17.25">
      <c r="A102" s="69" t="s">
        <v>57</v>
      </c>
      <c r="B102" s="70">
        <v>703.55021132812487</v>
      </c>
      <c r="C102" s="85">
        <v>0</v>
      </c>
      <c r="D102" s="72">
        <f t="shared" si="5"/>
        <v>703.55021132812487</v>
      </c>
      <c r="E102" s="73">
        <f t="shared" si="6"/>
        <v>2724</v>
      </c>
      <c r="F102" s="74">
        <f t="shared" si="7"/>
        <v>1260.1451675558217</v>
      </c>
      <c r="G102" s="80">
        <v>30</v>
      </c>
      <c r="H102" s="75">
        <f t="shared" si="4"/>
        <v>6.5753424657534248E-4</v>
      </c>
      <c r="I102" s="81"/>
    </row>
    <row r="103" spans="1:9" s="1" customFormat="1" ht="17.25">
      <c r="A103" s="69" t="s">
        <v>58</v>
      </c>
      <c r="B103" s="70">
        <v>703.55021132812487</v>
      </c>
      <c r="C103" s="85">
        <v>0</v>
      </c>
      <c r="D103" s="72">
        <f t="shared" si="5"/>
        <v>703.55021132812487</v>
      </c>
      <c r="E103" s="73">
        <f t="shared" si="6"/>
        <v>2694</v>
      </c>
      <c r="F103" s="74">
        <f t="shared" si="7"/>
        <v>1246.266916811815</v>
      </c>
      <c r="G103" s="80">
        <v>31</v>
      </c>
      <c r="H103" s="75">
        <f t="shared" si="4"/>
        <v>6.5753424657534248E-4</v>
      </c>
      <c r="I103" s="81"/>
    </row>
    <row r="104" spans="1:9" s="1" customFormat="1" ht="17.25">
      <c r="A104" s="86" t="s">
        <v>59</v>
      </c>
      <c r="B104" s="70">
        <v>703.55021132812487</v>
      </c>
      <c r="C104" s="85">
        <v>0</v>
      </c>
      <c r="D104" s="72">
        <f t="shared" si="5"/>
        <v>703.55021132812487</v>
      </c>
      <c r="E104" s="73">
        <f t="shared" si="6"/>
        <v>2663</v>
      </c>
      <c r="F104" s="74">
        <f t="shared" si="7"/>
        <v>1231.9260577096745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86" t="s">
        <v>60</v>
      </c>
      <c r="B105" s="70">
        <v>703.55021132812487</v>
      </c>
      <c r="C105" s="85">
        <v>0</v>
      </c>
      <c r="D105" s="72">
        <f t="shared" si="5"/>
        <v>703.55021132812487</v>
      </c>
      <c r="E105" s="73">
        <f t="shared" si="6"/>
        <v>2632</v>
      </c>
      <c r="F105" s="74">
        <f t="shared" si="7"/>
        <v>1217.585198607534</v>
      </c>
      <c r="G105" s="80">
        <v>28</v>
      </c>
      <c r="H105" s="75">
        <f t="shared" si="4"/>
        <v>6.5753424657534248E-4</v>
      </c>
      <c r="I105" s="81"/>
    </row>
    <row r="106" spans="1:9" s="1" customFormat="1" ht="17.25">
      <c r="A106" s="86" t="s">
        <v>61</v>
      </c>
      <c r="B106" s="70">
        <v>703.55021132812487</v>
      </c>
      <c r="C106" s="85">
        <v>0</v>
      </c>
      <c r="D106" s="72">
        <f t="shared" si="5"/>
        <v>703.55021132812487</v>
      </c>
      <c r="E106" s="73">
        <f t="shared" si="6"/>
        <v>2604</v>
      </c>
      <c r="F106" s="74">
        <f t="shared" si="7"/>
        <v>1204.6321645797943</v>
      </c>
      <c r="G106" s="80">
        <v>31</v>
      </c>
      <c r="H106" s="75">
        <f t="shared" si="4"/>
        <v>6.5753424657534248E-4</v>
      </c>
      <c r="I106" s="81"/>
    </row>
    <row r="107" spans="1:9" s="1" customFormat="1" ht="17.25">
      <c r="A107" s="86" t="s">
        <v>62</v>
      </c>
      <c r="B107" s="70">
        <v>703.55021132812487</v>
      </c>
      <c r="C107" s="85">
        <v>0</v>
      </c>
      <c r="D107" s="72">
        <f t="shared" si="5"/>
        <v>703.55021132812487</v>
      </c>
      <c r="E107" s="73">
        <f t="shared" si="6"/>
        <v>2573</v>
      </c>
      <c r="F107" s="74">
        <f t="shared" si="7"/>
        <v>1190.2913054776539</v>
      </c>
      <c r="G107" s="80">
        <v>30</v>
      </c>
      <c r="H107" s="75">
        <f t="shared" si="4"/>
        <v>6.5753424657534248E-4</v>
      </c>
      <c r="I107" s="81"/>
    </row>
    <row r="108" spans="1:9" s="1" customFormat="1" ht="17.25">
      <c r="A108" s="86" t="s">
        <v>63</v>
      </c>
      <c r="B108" s="70">
        <v>703.55021132812487</v>
      </c>
      <c r="C108" s="85">
        <v>0</v>
      </c>
      <c r="D108" s="72">
        <f t="shared" si="5"/>
        <v>703.55021132812487</v>
      </c>
      <c r="E108" s="73">
        <f t="shared" si="6"/>
        <v>2543</v>
      </c>
      <c r="F108" s="74">
        <f t="shared" si="7"/>
        <v>1176.4130547336472</v>
      </c>
      <c r="G108" s="80">
        <v>31</v>
      </c>
      <c r="H108" s="75">
        <f t="shared" si="4"/>
        <v>6.5753424657534248E-4</v>
      </c>
      <c r="I108" s="81"/>
    </row>
    <row r="109" spans="1:9" s="1" customFormat="1" ht="17.25">
      <c r="A109" s="86" t="s">
        <v>64</v>
      </c>
      <c r="B109" s="70">
        <v>703.55021132812487</v>
      </c>
      <c r="C109" s="85">
        <v>0</v>
      </c>
      <c r="D109" s="72">
        <f t="shared" si="5"/>
        <v>703.55021132812487</v>
      </c>
      <c r="E109" s="73">
        <f t="shared" si="6"/>
        <v>2512</v>
      </c>
      <c r="F109" s="74">
        <f t="shared" si="7"/>
        <v>1162.0721956315067</v>
      </c>
      <c r="G109" s="80">
        <v>30</v>
      </c>
      <c r="H109" s="75">
        <f t="shared" si="4"/>
        <v>6.5753424657534248E-4</v>
      </c>
      <c r="I109" s="81"/>
    </row>
    <row r="110" spans="1:9" s="1" customFormat="1" ht="17.25">
      <c r="A110" s="86" t="s">
        <v>65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2482</v>
      </c>
      <c r="F110" s="74">
        <f t="shared" si="7"/>
        <v>1205.6036421318747</v>
      </c>
      <c r="G110" s="80">
        <v>31</v>
      </c>
      <c r="H110" s="75">
        <f t="shared" si="4"/>
        <v>6.5753424657534248E-4</v>
      </c>
      <c r="I110" s="81"/>
    </row>
    <row r="111" spans="1:9" s="1" customFormat="1" ht="17.25">
      <c r="A111" s="86" t="s">
        <v>66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2451</v>
      </c>
      <c r="F111" s="74">
        <f t="shared" si="7"/>
        <v>1190.5457400746272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86" t="s">
        <v>67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2420</v>
      </c>
      <c r="F112" s="74">
        <f t="shared" si="7"/>
        <v>1175.48783801738</v>
      </c>
      <c r="G112" s="80">
        <v>30</v>
      </c>
      <c r="H112" s="75">
        <f t="shared" si="4"/>
        <v>6.5753424657534248E-4</v>
      </c>
      <c r="I112" s="81"/>
    </row>
    <row r="113" spans="1:9" s="1" customFormat="1" ht="17.25">
      <c r="A113" s="86" t="s">
        <v>68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2390</v>
      </c>
      <c r="F113" s="74">
        <f t="shared" si="7"/>
        <v>1160.9156747361726</v>
      </c>
      <c r="G113" s="80">
        <v>31</v>
      </c>
      <c r="H113" s="75">
        <f t="shared" si="4"/>
        <v>6.5753424657534248E-4</v>
      </c>
      <c r="I113" s="81"/>
    </row>
    <row r="114" spans="1:9" s="1" customFormat="1" ht="17.25">
      <c r="A114" s="86" t="s">
        <v>69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2359</v>
      </c>
      <c r="F114" s="74">
        <f t="shared" si="7"/>
        <v>1145.8577726789254</v>
      </c>
      <c r="G114" s="87">
        <v>30</v>
      </c>
      <c r="H114" s="75">
        <f t="shared" si="4"/>
        <v>6.5753424657534248E-4</v>
      </c>
      <c r="I114" s="81"/>
    </row>
    <row r="115" spans="1:9" s="1" customFormat="1" ht="17.25">
      <c r="A115" s="86" t="s">
        <v>70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2329</v>
      </c>
      <c r="F115" s="74">
        <f t="shared" si="7"/>
        <v>1131.2856093977182</v>
      </c>
      <c r="G115" s="80">
        <v>31</v>
      </c>
      <c r="H115" s="75">
        <f t="shared" si="4"/>
        <v>6.5753424657534248E-4</v>
      </c>
      <c r="I115" s="81"/>
    </row>
    <row r="116" spans="1:9" s="1" customFormat="1" ht="17.25">
      <c r="A116" s="86" t="s">
        <v>71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2298</v>
      </c>
      <c r="F116" s="74">
        <f t="shared" si="7"/>
        <v>1116.2277073404707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86" t="s">
        <v>72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2267</v>
      </c>
      <c r="F117" s="74">
        <f t="shared" si="7"/>
        <v>1101.1698052832232</v>
      </c>
      <c r="G117" s="80">
        <v>28</v>
      </c>
      <c r="H117" s="75">
        <f t="shared" si="4"/>
        <v>6.5753424657534248E-4</v>
      </c>
      <c r="I117" s="81"/>
    </row>
    <row r="118" spans="1:9" s="1" customFormat="1" ht="17.25">
      <c r="A118" s="86" t="s">
        <v>73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2239</v>
      </c>
      <c r="F118" s="74">
        <f t="shared" si="7"/>
        <v>1087.5691195540965</v>
      </c>
      <c r="G118" s="80">
        <v>31</v>
      </c>
      <c r="H118" s="75">
        <f t="shared" si="4"/>
        <v>6.5753424657534248E-4</v>
      </c>
      <c r="I118" s="81"/>
    </row>
    <row r="119" spans="1:9" s="1" customFormat="1" ht="17.25">
      <c r="A119" s="86" t="s">
        <v>74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2208</v>
      </c>
      <c r="F119" s="74">
        <f t="shared" si="7"/>
        <v>1072.5112174968492</v>
      </c>
      <c r="G119" s="80">
        <v>30</v>
      </c>
      <c r="H119" s="75">
        <f t="shared" si="4"/>
        <v>6.5753424657534248E-4</v>
      </c>
      <c r="I119" s="81"/>
    </row>
    <row r="120" spans="1:9" s="1" customFormat="1" ht="17.25">
      <c r="A120" s="86" t="s">
        <v>75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2178</v>
      </c>
      <c r="F120" s="74">
        <f t="shared" si="7"/>
        <v>1057.9390542156418</v>
      </c>
      <c r="G120" s="80">
        <v>31</v>
      </c>
      <c r="H120" s="75">
        <f t="shared" si="4"/>
        <v>6.5753424657534248E-4</v>
      </c>
      <c r="I120" s="81"/>
    </row>
    <row r="121" spans="1:9" s="1" customFormat="1" ht="17.25">
      <c r="A121" s="86" t="s">
        <v>76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2147</v>
      </c>
      <c r="F121" s="74">
        <f t="shared" si="7"/>
        <v>1042.8811521583946</v>
      </c>
      <c r="G121" s="80">
        <v>30</v>
      </c>
      <c r="H121" s="75">
        <f t="shared" si="4"/>
        <v>6.5753424657534248E-4</v>
      </c>
      <c r="I121" s="81"/>
    </row>
    <row r="122" spans="1:9" s="1" customFormat="1" ht="17.25">
      <c r="A122" s="86" t="s">
        <v>77</v>
      </c>
      <c r="B122" s="70">
        <v>775.66410798925767</v>
      </c>
      <c r="C122" s="85">
        <v>0</v>
      </c>
      <c r="D122" s="72">
        <f t="shared" si="5"/>
        <v>775.66410798925767</v>
      </c>
      <c r="E122" s="73">
        <f t="shared" si="6"/>
        <v>2117</v>
      </c>
      <c r="F122" s="74">
        <f t="shared" si="7"/>
        <v>1079.7244383210466</v>
      </c>
      <c r="G122" s="80">
        <v>31</v>
      </c>
      <c r="H122" s="75">
        <f t="shared" si="4"/>
        <v>6.5753424657534248E-4</v>
      </c>
      <c r="I122" s="81"/>
    </row>
    <row r="123" spans="1:9" s="1" customFormat="1" ht="17.25">
      <c r="A123" s="86" t="s">
        <v>78</v>
      </c>
      <c r="B123" s="70">
        <v>775.66410798925767</v>
      </c>
      <c r="C123" s="85">
        <v>0</v>
      </c>
      <c r="D123" s="72">
        <f t="shared" si="5"/>
        <v>775.66410798925767</v>
      </c>
      <c r="E123" s="73">
        <f t="shared" si="6"/>
        <v>2086</v>
      </c>
      <c r="F123" s="74">
        <f t="shared" si="7"/>
        <v>1063.9136411609368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86" t="s">
        <v>79</v>
      </c>
      <c r="B124" s="70">
        <v>775.66410798925767</v>
      </c>
      <c r="C124" s="85">
        <v>0</v>
      </c>
      <c r="D124" s="72">
        <f t="shared" si="5"/>
        <v>775.66410798925767</v>
      </c>
      <c r="E124" s="73">
        <f t="shared" si="6"/>
        <v>2055</v>
      </c>
      <c r="F124" s="74">
        <f t="shared" si="7"/>
        <v>1048.1028440008272</v>
      </c>
      <c r="G124" s="80">
        <v>30</v>
      </c>
      <c r="H124" s="75">
        <f t="shared" si="4"/>
        <v>6.5753424657534248E-4</v>
      </c>
      <c r="I124" s="81"/>
    </row>
    <row r="125" spans="1:9" s="1" customFormat="1" ht="17.25">
      <c r="A125" s="86" t="s">
        <v>80</v>
      </c>
      <c r="B125" s="70">
        <v>775.66410798925767</v>
      </c>
      <c r="C125" s="85">
        <v>0</v>
      </c>
      <c r="D125" s="72">
        <f t="shared" si="5"/>
        <v>775.66410798925767</v>
      </c>
      <c r="E125" s="73">
        <f t="shared" si="6"/>
        <v>2025</v>
      </c>
      <c r="F125" s="74">
        <f t="shared" si="7"/>
        <v>1032.8020725555596</v>
      </c>
      <c r="G125" s="80">
        <v>31</v>
      </c>
      <c r="H125" s="75">
        <f t="shared" si="4"/>
        <v>6.5753424657534248E-4</v>
      </c>
      <c r="I125" s="81"/>
    </row>
    <row r="126" spans="1:9" s="1" customFormat="1" ht="17.25">
      <c r="A126" s="86" t="s">
        <v>81</v>
      </c>
      <c r="B126" s="70">
        <v>775.66410798925767</v>
      </c>
      <c r="C126" s="85">
        <v>0</v>
      </c>
      <c r="D126" s="72">
        <f t="shared" si="5"/>
        <v>775.66410798925767</v>
      </c>
      <c r="E126" s="73">
        <f t="shared" si="6"/>
        <v>1994</v>
      </c>
      <c r="F126" s="74">
        <f t="shared" si="7"/>
        <v>1016.9912753954497</v>
      </c>
      <c r="G126" s="80">
        <v>30</v>
      </c>
      <c r="H126" s="75">
        <f t="shared" si="4"/>
        <v>6.5753424657534248E-4</v>
      </c>
      <c r="I126" s="81"/>
    </row>
    <row r="127" spans="1:9" s="1" customFormat="1" ht="17.25">
      <c r="A127" s="86" t="s">
        <v>82</v>
      </c>
      <c r="B127" s="70">
        <v>775.66410798925767</v>
      </c>
      <c r="C127" s="85">
        <v>0</v>
      </c>
      <c r="D127" s="72">
        <f t="shared" si="5"/>
        <v>775.66410798925767</v>
      </c>
      <c r="E127" s="73">
        <f t="shared" si="6"/>
        <v>1964</v>
      </c>
      <c r="F127" s="74">
        <f t="shared" si="7"/>
        <v>1001.6905039501822</v>
      </c>
      <c r="G127" s="80">
        <v>31</v>
      </c>
      <c r="H127" s="75">
        <f t="shared" si="4"/>
        <v>6.5753424657534248E-4</v>
      </c>
      <c r="I127" s="81"/>
    </row>
    <row r="128" spans="1:9" s="1" customFormat="1" ht="17.25">
      <c r="A128" s="86" t="s">
        <v>83</v>
      </c>
      <c r="B128" s="70">
        <v>775.66410798925767</v>
      </c>
      <c r="C128" s="85">
        <v>0</v>
      </c>
      <c r="D128" s="72">
        <f t="shared" si="5"/>
        <v>775.66410798925767</v>
      </c>
      <c r="E128" s="73">
        <f t="shared" si="6"/>
        <v>1933</v>
      </c>
      <c r="F128" s="74">
        <f t="shared" si="7"/>
        <v>985.87970679007231</v>
      </c>
      <c r="G128" s="80">
        <v>31</v>
      </c>
      <c r="H128" s="75">
        <f t="shared" si="4"/>
        <v>6.5753424657534248E-4</v>
      </c>
      <c r="I128" s="81"/>
    </row>
    <row r="129" spans="1:9" s="1" customFormat="1" ht="17.25">
      <c r="A129" s="86" t="s">
        <v>84</v>
      </c>
      <c r="B129" s="70">
        <v>775.66410798925767</v>
      </c>
      <c r="C129" s="85">
        <v>0</v>
      </c>
      <c r="D129" s="72">
        <f t="shared" si="5"/>
        <v>775.66410798925767</v>
      </c>
      <c r="E129" s="73">
        <f t="shared" si="6"/>
        <v>1902</v>
      </c>
      <c r="F129" s="74">
        <f t="shared" si="7"/>
        <v>970.0689096299626</v>
      </c>
      <c r="G129" s="80">
        <v>28</v>
      </c>
      <c r="H129" s="75">
        <f t="shared" si="4"/>
        <v>6.5753424657534248E-4</v>
      </c>
      <c r="I129" s="81"/>
    </row>
    <row r="130" spans="1:9" s="1" customFormat="1" ht="17.25">
      <c r="A130" s="86" t="s">
        <v>85</v>
      </c>
      <c r="B130" s="70">
        <v>775.66410798925767</v>
      </c>
      <c r="C130" s="85">
        <v>0</v>
      </c>
      <c r="D130" s="72">
        <f t="shared" si="5"/>
        <v>775.66410798925767</v>
      </c>
      <c r="E130" s="73">
        <f t="shared" si="6"/>
        <v>1874</v>
      </c>
      <c r="F130" s="74">
        <f t="shared" si="7"/>
        <v>955.78818961437958</v>
      </c>
      <c r="G130" s="80">
        <v>31</v>
      </c>
      <c r="H130" s="75">
        <f t="shared" si="4"/>
        <v>6.5753424657534248E-4</v>
      </c>
      <c r="I130" s="81"/>
    </row>
    <row r="131" spans="1:9" s="1" customFormat="1" ht="17.25">
      <c r="A131" s="86" t="s">
        <v>86</v>
      </c>
      <c r="B131" s="70">
        <v>775.66410798925767</v>
      </c>
      <c r="C131" s="85">
        <v>0</v>
      </c>
      <c r="D131" s="72">
        <f t="shared" si="5"/>
        <v>775.66410798925767</v>
      </c>
      <c r="E131" s="73">
        <f t="shared" si="6"/>
        <v>1843</v>
      </c>
      <c r="F131" s="74">
        <f t="shared" si="7"/>
        <v>939.97739245426976</v>
      </c>
      <c r="G131" s="80">
        <v>30</v>
      </c>
      <c r="H131" s="75">
        <f t="shared" si="4"/>
        <v>6.5753424657534248E-4</v>
      </c>
      <c r="I131" s="81"/>
    </row>
    <row r="132" spans="1:9" s="1" customFormat="1" ht="17.25">
      <c r="A132" s="86" t="s">
        <v>87</v>
      </c>
      <c r="B132" s="70">
        <v>775.66410798925767</v>
      </c>
      <c r="C132" s="85">
        <v>0</v>
      </c>
      <c r="D132" s="72">
        <f t="shared" si="5"/>
        <v>775.66410798925767</v>
      </c>
      <c r="E132" s="73">
        <f t="shared" si="6"/>
        <v>1813</v>
      </c>
      <c r="F132" s="74">
        <f t="shared" si="7"/>
        <v>924.67662100900225</v>
      </c>
      <c r="G132" s="80">
        <v>31</v>
      </c>
      <c r="H132" s="75">
        <f t="shared" si="4"/>
        <v>6.5753424657534248E-4</v>
      </c>
      <c r="I132" s="81"/>
    </row>
    <row r="133" spans="1:9" s="1" customFormat="1" ht="17.25">
      <c r="A133" s="86" t="s">
        <v>88</v>
      </c>
      <c r="B133" s="70">
        <v>775.66410798925767</v>
      </c>
      <c r="C133" s="85">
        <v>0</v>
      </c>
      <c r="D133" s="72">
        <f t="shared" si="5"/>
        <v>775.66410798925767</v>
      </c>
      <c r="E133" s="73">
        <f t="shared" si="6"/>
        <v>1782</v>
      </c>
      <c r="F133" s="74">
        <f t="shared" si="7"/>
        <v>908.86582384889243</v>
      </c>
      <c r="G133" s="80">
        <v>30</v>
      </c>
      <c r="H133" s="75">
        <f t="shared" si="4"/>
        <v>6.5753424657534248E-4</v>
      </c>
      <c r="I133" s="81"/>
    </row>
    <row r="134" spans="1:9" s="1" customFormat="1" ht="17.25">
      <c r="A134" s="86" t="s">
        <v>89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1752</v>
      </c>
      <c r="F134" s="74">
        <f t="shared" si="7"/>
        <v>938.2433050238061</v>
      </c>
      <c r="G134" s="80">
        <v>31</v>
      </c>
      <c r="H134" s="75">
        <f t="shared" si="4"/>
        <v>6.5753424657534248E-4</v>
      </c>
      <c r="I134" s="81"/>
    </row>
    <row r="135" spans="1:9" s="1" customFormat="1" ht="17.25">
      <c r="A135" s="86" t="s">
        <v>90</v>
      </c>
      <c r="B135" s="70">
        <v>814.44731338872054</v>
      </c>
      <c r="C135" s="85">
        <v>0</v>
      </c>
      <c r="D135" s="72">
        <f t="shared" si="5"/>
        <v>814.44731338872054</v>
      </c>
      <c r="E135" s="73">
        <f t="shared" si="6"/>
        <v>1721</v>
      </c>
      <c r="F135" s="74">
        <f t="shared" si="7"/>
        <v>921.64196800569084</v>
      </c>
      <c r="G135" s="80">
        <v>31</v>
      </c>
      <c r="H135" s="75">
        <f t="shared" ref="H135:H145" si="8">0.24/365</f>
        <v>6.5753424657534248E-4</v>
      </c>
      <c r="I135" s="81"/>
    </row>
    <row r="136" spans="1:9" s="1" customFormat="1" ht="17.25">
      <c r="A136" s="86" t="s">
        <v>91</v>
      </c>
      <c r="B136" s="70">
        <v>814.44731338872054</v>
      </c>
      <c r="C136" s="85">
        <v>0</v>
      </c>
      <c r="D136" s="72">
        <f t="shared" si="5"/>
        <v>814.44731338872054</v>
      </c>
      <c r="E136" s="73">
        <f t="shared" si="6"/>
        <v>1690</v>
      </c>
      <c r="F136" s="74">
        <f t="shared" si="7"/>
        <v>905.04063098757558</v>
      </c>
      <c r="G136" s="80">
        <v>30</v>
      </c>
      <c r="H136" s="75">
        <f t="shared" si="8"/>
        <v>6.5753424657534248E-4</v>
      </c>
      <c r="I136" s="81"/>
    </row>
    <row r="137" spans="1:9" s="1" customFormat="1" ht="17.25">
      <c r="A137" s="86" t="s">
        <v>92</v>
      </c>
      <c r="B137" s="70">
        <v>814.44731338872054</v>
      </c>
      <c r="C137" s="85">
        <v>0</v>
      </c>
      <c r="D137" s="72">
        <f t="shared" si="5"/>
        <v>814.44731338872054</v>
      </c>
      <c r="E137" s="73">
        <f t="shared" si="6"/>
        <v>1660</v>
      </c>
      <c r="F137" s="74">
        <f t="shared" si="7"/>
        <v>888.97482097004456</v>
      </c>
      <c r="G137" s="80">
        <v>31</v>
      </c>
      <c r="H137" s="75">
        <f t="shared" si="8"/>
        <v>6.5753424657534248E-4</v>
      </c>
      <c r="I137" s="81"/>
    </row>
    <row r="138" spans="1:9" s="1" customFormat="1" ht="17.25">
      <c r="A138" s="86" t="s">
        <v>93</v>
      </c>
      <c r="B138" s="70">
        <v>814.44731338872054</v>
      </c>
      <c r="C138" s="85">
        <v>0</v>
      </c>
      <c r="D138" s="72">
        <f t="shared" si="5"/>
        <v>814.44731338872054</v>
      </c>
      <c r="E138" s="73">
        <f t="shared" si="6"/>
        <v>1629</v>
      </c>
      <c r="F138" s="74">
        <f t="shared" si="7"/>
        <v>872.3734839519293</v>
      </c>
      <c r="G138" s="80">
        <v>30</v>
      </c>
      <c r="H138" s="75">
        <f t="shared" si="8"/>
        <v>6.5753424657534248E-4</v>
      </c>
      <c r="I138" s="81"/>
    </row>
    <row r="139" spans="1:9" s="1" customFormat="1" ht="17.25">
      <c r="A139" s="86" t="s">
        <v>94</v>
      </c>
      <c r="B139" s="70">
        <v>814.44731338872054</v>
      </c>
      <c r="C139" s="85">
        <v>0</v>
      </c>
      <c r="D139" s="72">
        <f t="shared" si="5"/>
        <v>814.44731338872054</v>
      </c>
      <c r="E139" s="73">
        <f>E138-G138</f>
        <v>1599</v>
      </c>
      <c r="F139" s="74">
        <f t="shared" si="7"/>
        <v>856.30767393439839</v>
      </c>
      <c r="G139" s="80">
        <v>31</v>
      </c>
      <c r="H139" s="75">
        <f t="shared" si="8"/>
        <v>6.5753424657534248E-4</v>
      </c>
      <c r="I139" s="81"/>
    </row>
    <row r="140" spans="1:9" s="1" customFormat="1" ht="17.25">
      <c r="A140" s="86" t="s">
        <v>95</v>
      </c>
      <c r="B140" s="70">
        <v>814.44731338872054</v>
      </c>
      <c r="C140" s="85">
        <v>0</v>
      </c>
      <c r="D140" s="72">
        <f t="shared" si="5"/>
        <v>814.44731338872054</v>
      </c>
      <c r="E140" s="73">
        <f t="shared" si="6"/>
        <v>1568</v>
      </c>
      <c r="F140" s="74">
        <f t="shared" si="7"/>
        <v>839.70633691628313</v>
      </c>
      <c r="G140" s="80">
        <v>31</v>
      </c>
      <c r="H140" s="75">
        <f t="shared" si="8"/>
        <v>6.5753424657534248E-4</v>
      </c>
      <c r="I140" s="81"/>
    </row>
    <row r="141" spans="1:9" s="1" customFormat="1" ht="17.25">
      <c r="A141" s="86" t="s">
        <v>96</v>
      </c>
      <c r="B141" s="70">
        <v>814.44731338872054</v>
      </c>
      <c r="C141" s="85">
        <v>0</v>
      </c>
      <c r="D141" s="72">
        <f t="shared" si="5"/>
        <v>814.44731338872054</v>
      </c>
      <c r="E141" s="73">
        <f>E140-G140</f>
        <v>1537</v>
      </c>
      <c r="F141" s="74">
        <f t="shared" si="7"/>
        <v>823.10499989816776</v>
      </c>
      <c r="G141" s="80">
        <v>29</v>
      </c>
      <c r="H141" s="75">
        <f t="shared" si="8"/>
        <v>6.5753424657534248E-4</v>
      </c>
      <c r="I141" s="81"/>
    </row>
    <row r="142" spans="1:9" s="1" customFormat="1" ht="17.25">
      <c r="A142" s="86" t="s">
        <v>97</v>
      </c>
      <c r="B142" s="70">
        <v>814.44731338872054</v>
      </c>
      <c r="C142" s="85">
        <v>0</v>
      </c>
      <c r="D142" s="72">
        <f t="shared" ref="D142:D157" si="9">B142-C142</f>
        <v>814.44731338872054</v>
      </c>
      <c r="E142" s="73">
        <f t="shared" si="6"/>
        <v>1508</v>
      </c>
      <c r="F142" s="74">
        <f t="shared" si="7"/>
        <v>807.57471688122121</v>
      </c>
      <c r="G142" s="80">
        <v>31</v>
      </c>
      <c r="H142" s="75">
        <f t="shared" si="8"/>
        <v>6.5753424657534248E-4</v>
      </c>
      <c r="I142" s="81"/>
    </row>
    <row r="143" spans="1:9" s="1" customFormat="1" ht="17.25">
      <c r="A143" s="86" t="s">
        <v>98</v>
      </c>
      <c r="B143" s="70">
        <v>814.44731338872054</v>
      </c>
      <c r="C143" s="85">
        <v>0</v>
      </c>
      <c r="D143" s="72">
        <f t="shared" si="9"/>
        <v>814.44731338872054</v>
      </c>
      <c r="E143" s="73">
        <f t="shared" ref="E143:E199" si="10">E142-G142</f>
        <v>1477</v>
      </c>
      <c r="F143" s="74">
        <f t="shared" ref="F143:F199" si="11">(D143*E143*H143)</f>
        <v>790.97337986310583</v>
      </c>
      <c r="G143" s="80">
        <v>30</v>
      </c>
      <c r="H143" s="75">
        <f t="shared" si="8"/>
        <v>6.5753424657534248E-4</v>
      </c>
      <c r="I143" s="81"/>
    </row>
    <row r="144" spans="1:9" s="1" customFormat="1" ht="17.25">
      <c r="A144" s="86" t="s">
        <v>99</v>
      </c>
      <c r="B144" s="70">
        <v>814.44731338872054</v>
      </c>
      <c r="C144" s="85">
        <v>0</v>
      </c>
      <c r="D144" s="72">
        <f t="shared" si="9"/>
        <v>814.44731338872054</v>
      </c>
      <c r="E144" s="73">
        <f t="shared" si="10"/>
        <v>1447</v>
      </c>
      <c r="F144" s="74">
        <f t="shared" si="11"/>
        <v>774.90756984557504</v>
      </c>
      <c r="G144" s="80">
        <v>31</v>
      </c>
      <c r="H144" s="75">
        <f t="shared" si="8"/>
        <v>6.5753424657534248E-4</v>
      </c>
      <c r="I144" s="81"/>
    </row>
    <row r="145" spans="1:9" s="1" customFormat="1" ht="17.25">
      <c r="A145" s="86" t="s">
        <v>100</v>
      </c>
      <c r="B145" s="70">
        <v>814.44731338872054</v>
      </c>
      <c r="C145" s="85">
        <v>0</v>
      </c>
      <c r="D145" s="72">
        <f t="shared" si="9"/>
        <v>814.44731338872054</v>
      </c>
      <c r="E145" s="73">
        <f t="shared" si="10"/>
        <v>1416</v>
      </c>
      <c r="F145" s="74">
        <f t="shared" si="11"/>
        <v>758.30623282745978</v>
      </c>
      <c r="G145" s="80">
        <v>30</v>
      </c>
      <c r="H145" s="75">
        <f t="shared" si="8"/>
        <v>6.5753424657534248E-4</v>
      </c>
      <c r="I145" s="81"/>
    </row>
    <row r="146" spans="1:9" s="1" customFormat="1" ht="17.25">
      <c r="A146" s="86" t="s">
        <v>101</v>
      </c>
      <c r="B146" s="70">
        <v>855.16967905815659</v>
      </c>
      <c r="C146" s="85">
        <v>0</v>
      </c>
      <c r="D146" s="72">
        <f t="shared" si="9"/>
        <v>855.16967905815659</v>
      </c>
      <c r="E146" s="73">
        <f>E145-G145</f>
        <v>1386</v>
      </c>
      <c r="F146" s="74">
        <f t="shared" si="11"/>
        <v>779.35244395042525</v>
      </c>
      <c r="G146" s="80">
        <v>31</v>
      </c>
      <c r="H146" s="75">
        <f t="shared" ref="H146:H199" si="12">0.24/365</f>
        <v>6.5753424657534248E-4</v>
      </c>
      <c r="I146" s="81"/>
    </row>
    <row r="147" spans="1:9" s="1" customFormat="1" ht="17.25">
      <c r="A147" s="86" t="s">
        <v>102</v>
      </c>
      <c r="B147" s="70">
        <v>855.16967905815659</v>
      </c>
      <c r="C147" s="85">
        <v>0</v>
      </c>
      <c r="D147" s="72">
        <f t="shared" si="9"/>
        <v>855.16967905815659</v>
      </c>
      <c r="E147" s="73">
        <f t="shared" si="10"/>
        <v>1355</v>
      </c>
      <c r="F147" s="74">
        <f t="shared" si="11"/>
        <v>761.92104008140416</v>
      </c>
      <c r="G147" s="80">
        <v>31</v>
      </c>
      <c r="H147" s="75">
        <f t="shared" si="12"/>
        <v>6.5753424657534248E-4</v>
      </c>
      <c r="I147" s="81"/>
    </row>
    <row r="148" spans="1:9" s="1" customFormat="1" ht="17.25">
      <c r="A148" s="86" t="s">
        <v>103</v>
      </c>
      <c r="B148" s="70">
        <v>855.16967905815659</v>
      </c>
      <c r="C148" s="85">
        <v>0</v>
      </c>
      <c r="D148" s="72">
        <f t="shared" si="9"/>
        <v>855.16967905815659</v>
      </c>
      <c r="E148" s="73">
        <f t="shared" si="10"/>
        <v>1324</v>
      </c>
      <c r="F148" s="74">
        <f t="shared" si="11"/>
        <v>744.48963621238318</v>
      </c>
      <c r="G148" s="80">
        <v>30</v>
      </c>
      <c r="H148" s="75">
        <f t="shared" si="12"/>
        <v>6.5753424657534248E-4</v>
      </c>
      <c r="I148" s="81"/>
    </row>
    <row r="149" spans="1:9" s="1" customFormat="1" ht="17.25">
      <c r="A149" s="86" t="s">
        <v>104</v>
      </c>
      <c r="B149" s="70">
        <v>855.16967905815659</v>
      </c>
      <c r="C149" s="85">
        <v>0</v>
      </c>
      <c r="D149" s="72">
        <f t="shared" si="9"/>
        <v>855.16967905815659</v>
      </c>
      <c r="E149" s="73">
        <f t="shared" si="10"/>
        <v>1294</v>
      </c>
      <c r="F149" s="74">
        <f t="shared" si="11"/>
        <v>727.62053569397574</v>
      </c>
      <c r="G149" s="80">
        <v>31</v>
      </c>
      <c r="H149" s="75">
        <f t="shared" si="12"/>
        <v>6.5753424657534248E-4</v>
      </c>
      <c r="I149" s="81"/>
    </row>
    <row r="150" spans="1:9" s="1" customFormat="1" ht="17.25">
      <c r="A150" s="86" t="s">
        <v>105</v>
      </c>
      <c r="B150" s="70">
        <v>855.16967905815659</v>
      </c>
      <c r="C150" s="85">
        <v>0</v>
      </c>
      <c r="D150" s="72">
        <f t="shared" si="9"/>
        <v>855.16967905815659</v>
      </c>
      <c r="E150" s="73">
        <f t="shared" si="10"/>
        <v>1263</v>
      </c>
      <c r="F150" s="74">
        <f t="shared" si="11"/>
        <v>710.18913182495464</v>
      </c>
      <c r="G150" s="80">
        <v>30</v>
      </c>
      <c r="H150" s="75">
        <f t="shared" si="12"/>
        <v>6.5753424657534248E-4</v>
      </c>
      <c r="I150" s="81"/>
    </row>
    <row r="151" spans="1:9" s="1" customFormat="1" ht="17.25">
      <c r="A151" s="86" t="s">
        <v>106</v>
      </c>
      <c r="B151" s="70">
        <v>855.16967905815659</v>
      </c>
      <c r="C151" s="85">
        <v>0</v>
      </c>
      <c r="D151" s="88">
        <f t="shared" si="9"/>
        <v>855.16967905815659</v>
      </c>
      <c r="E151" s="73">
        <f t="shared" si="10"/>
        <v>1233</v>
      </c>
      <c r="F151" s="74">
        <f t="shared" si="11"/>
        <v>693.32003130654709</v>
      </c>
      <c r="G151" s="80">
        <v>31</v>
      </c>
      <c r="H151" s="75">
        <f t="shared" si="12"/>
        <v>6.5753424657534248E-4</v>
      </c>
      <c r="I151" s="81"/>
    </row>
    <row r="152" spans="1:9" s="1" customFormat="1" ht="17.25">
      <c r="A152" s="86" t="s">
        <v>107</v>
      </c>
      <c r="B152" s="70">
        <v>855.16967905815659</v>
      </c>
      <c r="C152" s="85">
        <v>0</v>
      </c>
      <c r="D152" s="88">
        <f t="shared" si="9"/>
        <v>855.16967905815659</v>
      </c>
      <c r="E152" s="73">
        <f t="shared" si="10"/>
        <v>1202</v>
      </c>
      <c r="F152" s="74">
        <f t="shared" si="11"/>
        <v>675.88862743752611</v>
      </c>
      <c r="G152" s="80">
        <v>31</v>
      </c>
      <c r="H152" s="75">
        <f t="shared" si="12"/>
        <v>6.5753424657534248E-4</v>
      </c>
      <c r="I152" s="81"/>
    </row>
    <row r="153" spans="1:9" s="1" customFormat="1" ht="17.25">
      <c r="A153" s="86" t="s">
        <v>108</v>
      </c>
      <c r="B153" s="70">
        <v>855.16967905815659</v>
      </c>
      <c r="C153" s="85">
        <v>0</v>
      </c>
      <c r="D153" s="72">
        <f t="shared" si="9"/>
        <v>855.16967905815659</v>
      </c>
      <c r="E153" s="73">
        <f t="shared" si="10"/>
        <v>1171</v>
      </c>
      <c r="F153" s="74">
        <f t="shared" si="11"/>
        <v>658.45722356850501</v>
      </c>
      <c r="G153" s="80">
        <v>28</v>
      </c>
      <c r="H153" s="75">
        <f t="shared" si="12"/>
        <v>6.5753424657534248E-4</v>
      </c>
      <c r="I153" s="81"/>
    </row>
    <row r="154" spans="1:9" s="1" customFormat="1" ht="17.25">
      <c r="A154" s="86" t="s">
        <v>109</v>
      </c>
      <c r="B154" s="70">
        <v>855.16967905815659</v>
      </c>
      <c r="C154" s="85">
        <v>0</v>
      </c>
      <c r="D154" s="72">
        <f t="shared" si="9"/>
        <v>855.16967905815659</v>
      </c>
      <c r="E154" s="73">
        <f t="shared" si="10"/>
        <v>1143</v>
      </c>
      <c r="F154" s="74">
        <f t="shared" si="11"/>
        <v>642.71272975132467</v>
      </c>
      <c r="G154" s="80">
        <v>31</v>
      </c>
      <c r="H154" s="75">
        <f t="shared" si="12"/>
        <v>6.5753424657534248E-4</v>
      </c>
      <c r="I154" s="81"/>
    </row>
    <row r="155" spans="1:9" s="1" customFormat="1" ht="17.25">
      <c r="A155" s="86" t="s">
        <v>110</v>
      </c>
      <c r="B155" s="70">
        <v>855.16967905815659</v>
      </c>
      <c r="C155" s="85">
        <v>0</v>
      </c>
      <c r="D155" s="88">
        <f t="shared" si="9"/>
        <v>855.16967905815659</v>
      </c>
      <c r="E155" s="73">
        <f t="shared" si="10"/>
        <v>1112</v>
      </c>
      <c r="F155" s="74">
        <f t="shared" si="11"/>
        <v>625.28132588230369</v>
      </c>
      <c r="G155" s="80">
        <v>30</v>
      </c>
      <c r="H155" s="75">
        <f t="shared" si="12"/>
        <v>6.5753424657534248E-4</v>
      </c>
      <c r="I155" s="81"/>
    </row>
    <row r="156" spans="1:9" s="1" customFormat="1" ht="17.25">
      <c r="A156" s="86" t="s">
        <v>111</v>
      </c>
      <c r="B156" s="70">
        <v>855.16967905815659</v>
      </c>
      <c r="C156" s="85">
        <v>0</v>
      </c>
      <c r="D156" s="88">
        <f t="shared" si="9"/>
        <v>855.16967905815659</v>
      </c>
      <c r="E156" s="73">
        <f t="shared" si="10"/>
        <v>1082</v>
      </c>
      <c r="F156" s="74">
        <f t="shared" si="11"/>
        <v>608.41222536389614</v>
      </c>
      <c r="G156" s="80">
        <v>31</v>
      </c>
      <c r="H156" s="75">
        <f t="shared" si="12"/>
        <v>6.5753424657534248E-4</v>
      </c>
      <c r="I156" s="81"/>
    </row>
    <row r="157" spans="1:9" s="1" customFormat="1" ht="17.25">
      <c r="A157" s="86" t="s">
        <v>112</v>
      </c>
      <c r="B157" s="70">
        <v>855.16967905815659</v>
      </c>
      <c r="C157" s="85">
        <v>0</v>
      </c>
      <c r="D157" s="88">
        <f t="shared" si="9"/>
        <v>855.16967905815659</v>
      </c>
      <c r="E157" s="73">
        <f t="shared" si="10"/>
        <v>1051</v>
      </c>
      <c r="F157" s="74">
        <f t="shared" si="11"/>
        <v>590.98082149487516</v>
      </c>
      <c r="G157" s="80">
        <v>30</v>
      </c>
      <c r="H157" s="75">
        <f t="shared" si="12"/>
        <v>6.5753424657534248E-4</v>
      </c>
      <c r="I157" s="81"/>
    </row>
    <row r="158" spans="1:9" s="1" customFormat="1" ht="17.25">
      <c r="A158" s="86" t="s">
        <v>113</v>
      </c>
      <c r="B158" s="70">
        <v>897.92816301106438</v>
      </c>
      <c r="C158" s="85">
        <v>0</v>
      </c>
      <c r="D158" s="88">
        <f>B158-C158</f>
        <v>897.92816301106438</v>
      </c>
      <c r="E158" s="73">
        <f t="shared" si="10"/>
        <v>1021</v>
      </c>
      <c r="F158" s="74">
        <f t="shared" si="11"/>
        <v>602.81730702529103</v>
      </c>
      <c r="G158" s="80">
        <v>31</v>
      </c>
      <c r="H158" s="75">
        <f t="shared" si="12"/>
        <v>6.5753424657534248E-4</v>
      </c>
      <c r="I158" s="81"/>
    </row>
    <row r="159" spans="1:9" s="1" customFormat="1" ht="17.25">
      <c r="A159" s="86" t="s">
        <v>114</v>
      </c>
      <c r="B159" s="70">
        <v>897.92816301106438</v>
      </c>
      <c r="C159" s="85">
        <v>0</v>
      </c>
      <c r="D159" s="88">
        <f>B159-C159</f>
        <v>897.92816301106438</v>
      </c>
      <c r="E159" s="73">
        <f t="shared" si="10"/>
        <v>990</v>
      </c>
      <c r="F159" s="74">
        <f t="shared" si="11"/>
        <v>584.51433296281891</v>
      </c>
      <c r="G159" s="80">
        <v>31</v>
      </c>
      <c r="H159" s="75">
        <f t="shared" si="12"/>
        <v>6.5753424657534248E-4</v>
      </c>
      <c r="I159" s="81"/>
    </row>
    <row r="160" spans="1:9" s="1" customFormat="1" ht="17.25">
      <c r="A160" s="86" t="s">
        <v>115</v>
      </c>
      <c r="B160" s="70">
        <v>897.92816301106438</v>
      </c>
      <c r="C160" s="85">
        <v>0</v>
      </c>
      <c r="D160" s="88">
        <f t="shared" ref="D160:D163" si="13">B160-C160</f>
        <v>897.92816301106438</v>
      </c>
      <c r="E160" s="73">
        <f t="shared" si="10"/>
        <v>959</v>
      </c>
      <c r="F160" s="74">
        <f t="shared" si="11"/>
        <v>566.2113589003468</v>
      </c>
      <c r="G160" s="80">
        <v>30</v>
      </c>
      <c r="H160" s="75">
        <f t="shared" si="12"/>
        <v>6.5753424657534248E-4</v>
      </c>
      <c r="I160" s="81"/>
    </row>
    <row r="161" spans="1:9" s="1" customFormat="1" ht="17.25">
      <c r="A161" s="86" t="s">
        <v>116</v>
      </c>
      <c r="B161" s="70">
        <v>897.92816301106438</v>
      </c>
      <c r="C161" s="85">
        <v>0</v>
      </c>
      <c r="D161" s="88">
        <f t="shared" si="13"/>
        <v>897.92816301106438</v>
      </c>
      <c r="E161" s="73">
        <f t="shared" si="10"/>
        <v>929</v>
      </c>
      <c r="F161" s="74">
        <f t="shared" si="11"/>
        <v>548.49880335601893</v>
      </c>
      <c r="G161" s="80">
        <v>31</v>
      </c>
      <c r="H161" s="75">
        <f t="shared" si="12"/>
        <v>6.5753424657534248E-4</v>
      </c>
      <c r="I161" s="81"/>
    </row>
    <row r="162" spans="1:9" s="1" customFormat="1" ht="17.25">
      <c r="A162" s="86" t="s">
        <v>117</v>
      </c>
      <c r="B162" s="70">
        <v>897.92816301106438</v>
      </c>
      <c r="C162" s="85">
        <v>0</v>
      </c>
      <c r="D162" s="88">
        <f t="shared" si="13"/>
        <v>897.92816301106438</v>
      </c>
      <c r="E162" s="73">
        <f t="shared" si="10"/>
        <v>898</v>
      </c>
      <c r="F162" s="74">
        <f t="shared" si="11"/>
        <v>530.19582929354692</v>
      </c>
      <c r="G162" s="80">
        <v>30</v>
      </c>
      <c r="H162" s="75">
        <f t="shared" si="12"/>
        <v>6.5753424657534248E-4</v>
      </c>
      <c r="I162" s="81"/>
    </row>
    <row r="163" spans="1:9" s="1" customFormat="1" ht="17.25">
      <c r="A163" s="86" t="s">
        <v>118</v>
      </c>
      <c r="B163" s="70">
        <v>897.92816301106438</v>
      </c>
      <c r="C163" s="85">
        <v>0</v>
      </c>
      <c r="D163" s="88">
        <f t="shared" si="13"/>
        <v>897.92816301106438</v>
      </c>
      <c r="E163" s="73">
        <f t="shared" si="10"/>
        <v>868</v>
      </c>
      <c r="F163" s="74">
        <f t="shared" si="11"/>
        <v>512.48327374921905</v>
      </c>
      <c r="G163" s="80">
        <v>31</v>
      </c>
      <c r="H163" s="75">
        <f t="shared" si="12"/>
        <v>6.5753424657534248E-4</v>
      </c>
      <c r="I163" s="81"/>
    </row>
    <row r="164" spans="1:9" s="1" customFormat="1" ht="17.25">
      <c r="A164" s="86" t="s">
        <v>119</v>
      </c>
      <c r="B164" s="70">
        <v>897.92816301106438</v>
      </c>
      <c r="C164" s="85">
        <v>0</v>
      </c>
      <c r="D164" s="88">
        <f>B164-C164</f>
        <v>897.92816301106438</v>
      </c>
      <c r="E164" s="73">
        <f t="shared" si="10"/>
        <v>837</v>
      </c>
      <c r="F164" s="74">
        <f t="shared" si="11"/>
        <v>494.18029968674688</v>
      </c>
      <c r="G164" s="80">
        <v>31</v>
      </c>
      <c r="H164" s="75">
        <f t="shared" si="12"/>
        <v>6.5753424657534248E-4</v>
      </c>
      <c r="I164" s="81"/>
    </row>
    <row r="165" spans="1:9" s="1" customFormat="1" ht="17.25">
      <c r="A165" s="86" t="s">
        <v>120</v>
      </c>
      <c r="B165" s="70">
        <v>897.92816301106438</v>
      </c>
      <c r="C165" s="85">
        <v>0</v>
      </c>
      <c r="D165" s="88">
        <f>B165-C165</f>
        <v>897.92816301106438</v>
      </c>
      <c r="E165" s="73">
        <f t="shared" si="10"/>
        <v>806</v>
      </c>
      <c r="F165" s="74">
        <f t="shared" si="11"/>
        <v>475.87732562427482</v>
      </c>
      <c r="G165" s="80">
        <v>28</v>
      </c>
      <c r="H165" s="75">
        <f t="shared" si="12"/>
        <v>6.5753424657534248E-4</v>
      </c>
      <c r="I165" s="81"/>
    </row>
    <row r="166" spans="1:9" s="1" customFormat="1" ht="17.25">
      <c r="A166" s="86" t="s">
        <v>121</v>
      </c>
      <c r="B166" s="70">
        <v>897.92816301106438</v>
      </c>
      <c r="C166" s="85">
        <v>0</v>
      </c>
      <c r="D166" s="88">
        <f t="shared" ref="D166:D194" si="14">B166-C166</f>
        <v>897.92816301106438</v>
      </c>
      <c r="E166" s="73">
        <f t="shared" si="10"/>
        <v>778</v>
      </c>
      <c r="F166" s="74">
        <f t="shared" si="11"/>
        <v>459.3456071162355</v>
      </c>
      <c r="G166" s="80">
        <v>31</v>
      </c>
      <c r="H166" s="75">
        <f t="shared" si="12"/>
        <v>6.5753424657534248E-4</v>
      </c>
      <c r="I166" s="81"/>
    </row>
    <row r="167" spans="1:9" s="1" customFormat="1" ht="17.25">
      <c r="A167" s="86" t="s">
        <v>122</v>
      </c>
      <c r="B167" s="70">
        <v>897.92816301106438</v>
      </c>
      <c r="C167" s="85">
        <v>0</v>
      </c>
      <c r="D167" s="88">
        <f t="shared" si="14"/>
        <v>897.92816301106438</v>
      </c>
      <c r="E167" s="73">
        <f t="shared" si="10"/>
        <v>747</v>
      </c>
      <c r="F167" s="74">
        <f t="shared" si="11"/>
        <v>441.04263305376332</v>
      </c>
      <c r="G167" s="80">
        <v>30</v>
      </c>
      <c r="H167" s="75">
        <f t="shared" si="12"/>
        <v>6.5753424657534248E-4</v>
      </c>
      <c r="I167" s="81"/>
    </row>
    <row r="168" spans="1:9" s="1" customFormat="1" ht="17.25">
      <c r="A168" s="86" t="s">
        <v>123</v>
      </c>
      <c r="B168" s="70">
        <v>897.92816301106438</v>
      </c>
      <c r="C168" s="89">
        <v>15000</v>
      </c>
      <c r="D168" s="88">
        <f t="shared" si="14"/>
        <v>-14102.071836988936</v>
      </c>
      <c r="E168" s="73">
        <f t="shared" si="10"/>
        <v>717</v>
      </c>
      <c r="F168" s="74"/>
      <c r="G168" s="71">
        <v>15</v>
      </c>
      <c r="H168" s="75">
        <f t="shared" si="12"/>
        <v>6.5753424657534248E-4</v>
      </c>
      <c r="I168" s="148" t="s">
        <v>194</v>
      </c>
    </row>
    <row r="169" spans="1:9" s="1" customFormat="1" ht="17.25">
      <c r="A169" s="86" t="s">
        <v>124</v>
      </c>
      <c r="B169" s="70">
        <v>897.92816301106438</v>
      </c>
      <c r="C169" s="89">
        <v>15000</v>
      </c>
      <c r="D169" s="88">
        <f t="shared" si="14"/>
        <v>-14102.071836988936</v>
      </c>
      <c r="E169" s="73">
        <f t="shared" si="10"/>
        <v>702</v>
      </c>
      <c r="F169" s="74"/>
      <c r="G169" s="71">
        <v>27</v>
      </c>
      <c r="H169" s="75">
        <f t="shared" si="12"/>
        <v>6.5753424657534248E-4</v>
      </c>
      <c r="I169" s="148" t="s">
        <v>195</v>
      </c>
    </row>
    <row r="170" spans="1:9" s="1" customFormat="1" ht="17.25">
      <c r="A170" s="86" t="s">
        <v>125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0"/>
        <v>675</v>
      </c>
      <c r="F170" s="74">
        <f t="shared" si="11"/>
        <v>418.45912473474539</v>
      </c>
      <c r="G170" s="71">
        <v>31</v>
      </c>
      <c r="H170" s="75">
        <f t="shared" si="12"/>
        <v>6.5753424657534248E-4</v>
      </c>
      <c r="I170" s="76"/>
    </row>
    <row r="171" spans="1:9" s="1" customFormat="1" ht="30.75">
      <c r="A171" s="86" t="s">
        <v>126</v>
      </c>
      <c r="B171" s="70">
        <v>942.82457116161765</v>
      </c>
      <c r="C171" s="101">
        <v>30000</v>
      </c>
      <c r="D171" s="88">
        <f t="shared" si="14"/>
        <v>-29057.175428838382</v>
      </c>
      <c r="E171" s="73">
        <f t="shared" si="10"/>
        <v>644</v>
      </c>
      <c r="F171" s="74"/>
      <c r="G171" s="100">
        <v>0</v>
      </c>
      <c r="H171" s="75">
        <f t="shared" si="12"/>
        <v>6.5753424657534248E-4</v>
      </c>
      <c r="I171" s="147" t="s">
        <v>286</v>
      </c>
    </row>
    <row r="172" spans="1:9" s="1" customFormat="1" ht="17.25">
      <c r="A172" s="86" t="s">
        <v>127</v>
      </c>
      <c r="B172" s="70">
        <v>942.82457116161765</v>
      </c>
      <c r="C172" s="89">
        <v>15000</v>
      </c>
      <c r="D172" s="88">
        <f t="shared" si="14"/>
        <v>-14057.175428838382</v>
      </c>
      <c r="E172" s="73">
        <f>E171-G171</f>
        <v>644</v>
      </c>
      <c r="F172" s="74"/>
      <c r="G172" s="71">
        <v>19</v>
      </c>
      <c r="H172" s="75">
        <f t="shared" si="12"/>
        <v>6.5753424657534248E-4</v>
      </c>
      <c r="I172" s="148" t="s">
        <v>196</v>
      </c>
    </row>
    <row r="173" spans="1:9" s="1" customFormat="1" ht="17.25">
      <c r="A173" s="86" t="s">
        <v>128</v>
      </c>
      <c r="B173" s="70">
        <v>942.82457116161765</v>
      </c>
      <c r="C173" s="89">
        <v>13372</v>
      </c>
      <c r="D173" s="88">
        <f t="shared" si="14"/>
        <v>-12429.175428838382</v>
      </c>
      <c r="E173" s="73">
        <f t="shared" si="10"/>
        <v>625</v>
      </c>
      <c r="F173" s="74"/>
      <c r="G173" s="71">
        <v>28</v>
      </c>
      <c r="H173" s="75">
        <f t="shared" si="12"/>
        <v>6.5753424657534248E-4</v>
      </c>
      <c r="I173" s="148" t="s">
        <v>197</v>
      </c>
    </row>
    <row r="174" spans="1:9" s="1" customFormat="1" ht="17.25">
      <c r="A174" s="86" t="s">
        <v>129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0"/>
        <v>597</v>
      </c>
      <c r="F174" s="74">
        <f t="shared" si="11"/>
        <v>370.1038480987304</v>
      </c>
      <c r="G174" s="71">
        <v>30</v>
      </c>
      <c r="H174" s="75">
        <f t="shared" si="12"/>
        <v>6.5753424657534248E-4</v>
      </c>
      <c r="I174" s="148"/>
    </row>
    <row r="175" spans="1:9" s="1" customFormat="1" ht="17.25">
      <c r="A175" s="86" t="s">
        <v>130</v>
      </c>
      <c r="B175" s="70">
        <v>942.82457116161765</v>
      </c>
      <c r="C175" s="89">
        <v>10783</v>
      </c>
      <c r="D175" s="88">
        <f t="shared" si="14"/>
        <v>-9840.1754288383818</v>
      </c>
      <c r="E175" s="73">
        <f t="shared" si="10"/>
        <v>567</v>
      </c>
      <c r="F175" s="74"/>
      <c r="G175" s="71">
        <v>30</v>
      </c>
      <c r="H175" s="75">
        <f t="shared" si="12"/>
        <v>6.5753424657534248E-4</v>
      </c>
      <c r="I175" s="148" t="s">
        <v>198</v>
      </c>
    </row>
    <row r="176" spans="1:9" s="1" customFormat="1" ht="17.25">
      <c r="A176" s="86" t="s">
        <v>131</v>
      </c>
      <c r="B176" s="70">
        <v>942.824571161618</v>
      </c>
      <c r="C176" s="89">
        <v>10783</v>
      </c>
      <c r="D176" s="88">
        <f t="shared" si="14"/>
        <v>-9840.1754288383818</v>
      </c>
      <c r="E176" s="73">
        <f t="shared" si="10"/>
        <v>537</v>
      </c>
      <c r="F176" s="74"/>
      <c r="G176" s="71">
        <v>21</v>
      </c>
      <c r="H176" s="75">
        <f t="shared" si="12"/>
        <v>6.5753424657534248E-4</v>
      </c>
      <c r="I176" s="148" t="s">
        <v>199</v>
      </c>
    </row>
    <row r="177" spans="1:9" s="1" customFormat="1" ht="17.25">
      <c r="A177" s="86" t="s">
        <v>132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0"/>
        <v>516</v>
      </c>
      <c r="F177" s="74">
        <f t="shared" si="11"/>
        <v>319.88875313056093</v>
      </c>
      <c r="G177" s="71">
        <v>28</v>
      </c>
      <c r="H177" s="75">
        <f t="shared" si="12"/>
        <v>6.5753424657534248E-4</v>
      </c>
      <c r="I177" s="148"/>
    </row>
    <row r="178" spans="1:9" s="1" customFormat="1" ht="17.25">
      <c r="A178" s="86" t="s">
        <v>133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0"/>
        <v>488</v>
      </c>
      <c r="F178" s="74">
        <f t="shared" si="11"/>
        <v>302.5304486971196</v>
      </c>
      <c r="G178" s="71">
        <v>31</v>
      </c>
      <c r="H178" s="75">
        <f t="shared" si="12"/>
        <v>6.5753424657534248E-4</v>
      </c>
      <c r="I178" s="76"/>
    </row>
    <row r="179" spans="1:9" s="1" customFormat="1" ht="17.25">
      <c r="A179" s="86" t="s">
        <v>134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0"/>
        <v>457</v>
      </c>
      <c r="F179" s="74">
        <f t="shared" si="11"/>
        <v>283.3123259315239</v>
      </c>
      <c r="G179" s="71">
        <v>30</v>
      </c>
      <c r="H179" s="75">
        <f t="shared" si="12"/>
        <v>6.5753424657534248E-4</v>
      </c>
      <c r="I179" s="76"/>
    </row>
    <row r="180" spans="1:9" s="1" customFormat="1" ht="17.25">
      <c r="A180" s="86" t="s">
        <v>135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0"/>
        <v>427</v>
      </c>
      <c r="F180" s="74">
        <f t="shared" si="11"/>
        <v>264.71414260997966</v>
      </c>
      <c r="G180" s="71">
        <v>31</v>
      </c>
      <c r="H180" s="75">
        <f t="shared" si="12"/>
        <v>6.5753424657534248E-4</v>
      </c>
      <c r="I180" s="76"/>
    </row>
    <row r="181" spans="1:9" s="1" customFormat="1" ht="17.25">
      <c r="A181" s="86" t="s">
        <v>136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0"/>
        <v>396</v>
      </c>
      <c r="F181" s="74">
        <f t="shared" si="11"/>
        <v>245.49601984438397</v>
      </c>
      <c r="G181" s="71">
        <v>30</v>
      </c>
      <c r="H181" s="75">
        <f t="shared" si="12"/>
        <v>6.5753424657534248E-4</v>
      </c>
      <c r="I181" s="76"/>
    </row>
    <row r="182" spans="1:9" s="1" customFormat="1" ht="17.25">
      <c r="A182" s="86" t="s">
        <v>137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0"/>
        <v>366</v>
      </c>
      <c r="F182" s="74">
        <f t="shared" si="11"/>
        <v>238.24272834898173</v>
      </c>
      <c r="G182" s="71">
        <v>31</v>
      </c>
      <c r="H182" s="75">
        <f t="shared" si="12"/>
        <v>6.5753424657534248E-4</v>
      </c>
      <c r="I182" s="76"/>
    </row>
    <row r="183" spans="1:9" s="1" customFormat="1" ht="17.25">
      <c r="A183" s="86" t="s">
        <v>138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0"/>
        <v>335</v>
      </c>
      <c r="F183" s="74">
        <f t="shared" si="11"/>
        <v>218.06369944510621</v>
      </c>
      <c r="G183" s="71">
        <v>31</v>
      </c>
      <c r="H183" s="75">
        <f t="shared" si="12"/>
        <v>6.5753424657534248E-4</v>
      </c>
      <c r="I183" s="76"/>
    </row>
    <row r="184" spans="1:9" s="1" customFormat="1" ht="17.25">
      <c r="A184" s="86" t="s">
        <v>139</v>
      </c>
      <c r="B184" s="70">
        <v>989.96579971969857</v>
      </c>
      <c r="C184" s="89">
        <v>0</v>
      </c>
      <c r="D184" s="88">
        <f t="shared" si="14"/>
        <v>989.96579971969857</v>
      </c>
      <c r="E184" s="73">
        <f t="shared" si="10"/>
        <v>304</v>
      </c>
      <c r="F184" s="74">
        <f t="shared" si="11"/>
        <v>197.88467054123072</v>
      </c>
      <c r="G184" s="71">
        <v>30</v>
      </c>
      <c r="H184" s="75">
        <f t="shared" si="12"/>
        <v>6.5753424657534248E-4</v>
      </c>
      <c r="I184" s="81"/>
    </row>
    <row r="185" spans="1:9" s="1" customFormat="1" ht="17.25">
      <c r="A185" s="86" t="s">
        <v>140</v>
      </c>
      <c r="B185" s="70">
        <v>989.96579971969857</v>
      </c>
      <c r="C185" s="89">
        <v>0</v>
      </c>
      <c r="D185" s="88">
        <f t="shared" si="14"/>
        <v>989.96579971969857</v>
      </c>
      <c r="E185" s="73">
        <f t="shared" si="10"/>
        <v>274</v>
      </c>
      <c r="F185" s="74">
        <f t="shared" si="11"/>
        <v>178.35657805360927</v>
      </c>
      <c r="G185" s="71">
        <v>31</v>
      </c>
      <c r="H185" s="75">
        <f t="shared" si="12"/>
        <v>6.5753424657534248E-4</v>
      </c>
      <c r="I185" s="81"/>
    </row>
    <row r="186" spans="1:9" s="1" customFormat="1" ht="17.25">
      <c r="A186" s="86" t="s">
        <v>141</v>
      </c>
      <c r="B186" s="70">
        <v>989.96579971969857</v>
      </c>
      <c r="C186" s="89">
        <v>0</v>
      </c>
      <c r="D186" s="88">
        <f t="shared" si="14"/>
        <v>989.96579971969857</v>
      </c>
      <c r="E186" s="73">
        <f t="shared" si="10"/>
        <v>243</v>
      </c>
      <c r="F186" s="74">
        <f t="shared" si="11"/>
        <v>158.17754914973378</v>
      </c>
      <c r="G186" s="71">
        <v>30</v>
      </c>
      <c r="H186" s="75">
        <f t="shared" si="12"/>
        <v>6.5753424657534248E-4</v>
      </c>
      <c r="I186" s="81"/>
    </row>
    <row r="187" spans="1:9" s="1" customFormat="1" ht="17.25">
      <c r="A187" s="86" t="s">
        <v>142</v>
      </c>
      <c r="B187" s="70">
        <v>989.96579971969857</v>
      </c>
      <c r="C187" s="89">
        <v>986</v>
      </c>
      <c r="D187" s="88">
        <f t="shared" si="14"/>
        <v>3.9657997196985662</v>
      </c>
      <c r="E187" s="73">
        <f t="shared" si="10"/>
        <v>213</v>
      </c>
      <c r="F187" s="74">
        <f t="shared" si="11"/>
        <v>0.55542926485202937</v>
      </c>
      <c r="G187" s="71">
        <v>0</v>
      </c>
      <c r="H187" s="75">
        <f t="shared" si="12"/>
        <v>6.5753424657534248E-4</v>
      </c>
      <c r="I187" s="146" t="s">
        <v>200</v>
      </c>
    </row>
    <row r="188" spans="1:9" s="1" customFormat="1" ht="17.25">
      <c r="A188" s="86" t="s">
        <v>143</v>
      </c>
      <c r="B188" s="70">
        <v>989.96579971969857</v>
      </c>
      <c r="C188" s="89">
        <v>0</v>
      </c>
      <c r="D188" s="88">
        <f t="shared" si="14"/>
        <v>989.96579971969857</v>
      </c>
      <c r="E188" s="73">
        <f t="shared" si="10"/>
        <v>213</v>
      </c>
      <c r="F188" s="74">
        <f t="shared" si="11"/>
        <v>138.64945666211233</v>
      </c>
      <c r="G188" s="80">
        <v>31</v>
      </c>
      <c r="H188" s="75">
        <f t="shared" si="12"/>
        <v>6.5753424657534248E-4</v>
      </c>
      <c r="I188" s="81"/>
    </row>
    <row r="189" spans="1:9" s="1" customFormat="1" ht="17.25">
      <c r="A189" s="86" t="s">
        <v>144</v>
      </c>
      <c r="B189" s="70">
        <v>989.96579971969857</v>
      </c>
      <c r="C189" s="89">
        <v>0</v>
      </c>
      <c r="D189" s="88">
        <f t="shared" si="14"/>
        <v>989.96579971969857</v>
      </c>
      <c r="E189" s="73">
        <f t="shared" si="10"/>
        <v>182</v>
      </c>
      <c r="F189" s="74">
        <f t="shared" si="11"/>
        <v>118.47042775823681</v>
      </c>
      <c r="G189" s="80">
        <v>29</v>
      </c>
      <c r="H189" s="75">
        <f t="shared" si="12"/>
        <v>6.5753424657534248E-4</v>
      </c>
      <c r="I189" s="81"/>
    </row>
    <row r="190" spans="1:9" s="1" customFormat="1" ht="17.25">
      <c r="A190" s="86" t="s">
        <v>145</v>
      </c>
      <c r="B190" s="70">
        <v>989.96579971969857</v>
      </c>
      <c r="C190" s="89">
        <v>0</v>
      </c>
      <c r="D190" s="88">
        <f t="shared" si="14"/>
        <v>989.96579971969857</v>
      </c>
      <c r="E190" s="73">
        <f t="shared" si="10"/>
        <v>153</v>
      </c>
      <c r="F190" s="74">
        <f t="shared" si="11"/>
        <v>99.593271686869414</v>
      </c>
      <c r="G190" s="80">
        <v>31</v>
      </c>
      <c r="H190" s="75">
        <f t="shared" si="12"/>
        <v>6.5753424657534248E-4</v>
      </c>
      <c r="I190" s="81"/>
    </row>
    <row r="191" spans="1:9" s="1" customFormat="1" ht="17.25">
      <c r="A191" s="86" t="s">
        <v>146</v>
      </c>
      <c r="B191" s="70">
        <v>989.96579971969857</v>
      </c>
      <c r="C191" s="89">
        <v>0</v>
      </c>
      <c r="D191" s="88">
        <f t="shared" si="14"/>
        <v>989.96579971969857</v>
      </c>
      <c r="E191" s="73">
        <f t="shared" si="10"/>
        <v>122</v>
      </c>
      <c r="F191" s="74">
        <f t="shared" si="11"/>
        <v>79.414242782993895</v>
      </c>
      <c r="G191" s="80">
        <v>30</v>
      </c>
      <c r="H191" s="75">
        <f t="shared" si="12"/>
        <v>6.5753424657534248E-4</v>
      </c>
      <c r="I191" s="81"/>
    </row>
    <row r="192" spans="1:9" s="1" customFormat="1" ht="17.25">
      <c r="A192" s="86" t="s">
        <v>147</v>
      </c>
      <c r="B192" s="70">
        <v>989.96579971969857</v>
      </c>
      <c r="C192" s="89">
        <v>0</v>
      </c>
      <c r="D192" s="88">
        <f t="shared" si="14"/>
        <v>989.96579971969857</v>
      </c>
      <c r="E192" s="73">
        <f t="shared" si="10"/>
        <v>92</v>
      </c>
      <c r="F192" s="74">
        <f t="shared" si="11"/>
        <v>59.886150295372445</v>
      </c>
      <c r="G192" s="80">
        <v>31</v>
      </c>
      <c r="H192" s="75">
        <f t="shared" si="12"/>
        <v>6.5753424657534248E-4</v>
      </c>
      <c r="I192" s="81"/>
    </row>
    <row r="193" spans="1:9" s="1" customFormat="1" ht="17.25">
      <c r="A193" s="86" t="s">
        <v>148</v>
      </c>
      <c r="B193" s="70">
        <v>989.96579971969857</v>
      </c>
      <c r="C193" s="89">
        <v>0</v>
      </c>
      <c r="D193" s="88">
        <f t="shared" si="14"/>
        <v>989.96579971969857</v>
      </c>
      <c r="E193" s="73">
        <f t="shared" si="10"/>
        <v>61</v>
      </c>
      <c r="F193" s="74">
        <f t="shared" si="11"/>
        <v>39.707121391496948</v>
      </c>
      <c r="G193" s="80">
        <v>30</v>
      </c>
      <c r="H193" s="75">
        <f t="shared" si="12"/>
        <v>6.5753424657534248E-4</v>
      </c>
      <c r="I193" s="81"/>
    </row>
    <row r="194" spans="1:9" s="1" customFormat="1" ht="17.25">
      <c r="A194" s="86" t="s">
        <v>149</v>
      </c>
      <c r="B194" s="70">
        <v>1039.4640897056836</v>
      </c>
      <c r="C194" s="92"/>
      <c r="D194" s="88">
        <f t="shared" si="14"/>
        <v>1039.4640897056836</v>
      </c>
      <c r="E194" s="73">
        <f t="shared" si="10"/>
        <v>31</v>
      </c>
      <c r="F194" s="74">
        <f t="shared" si="11"/>
        <v>21.187980349069274</v>
      </c>
      <c r="G194" s="80">
        <v>31</v>
      </c>
      <c r="H194" s="75">
        <f t="shared" si="12"/>
        <v>6.5753424657534248E-4</v>
      </c>
      <c r="I194" s="81"/>
    </row>
    <row r="195" spans="1:9" s="1" customFormat="1" ht="17.25">
      <c r="A195" s="86" t="s">
        <v>150</v>
      </c>
      <c r="B195" s="70">
        <v>1039.46408970568</v>
      </c>
      <c r="C195" s="92"/>
      <c r="D195" s="88">
        <f>B195-C195</f>
        <v>1039.46408970568</v>
      </c>
      <c r="E195" s="73">
        <f t="shared" si="10"/>
        <v>0</v>
      </c>
      <c r="F195" s="74">
        <f t="shared" si="11"/>
        <v>0</v>
      </c>
      <c r="G195" s="80">
        <v>0</v>
      </c>
      <c r="H195" s="75">
        <f t="shared" si="12"/>
        <v>6.5753424657534248E-4</v>
      </c>
      <c r="I195" s="81"/>
    </row>
    <row r="196" spans="1:9" s="1" customFormat="1" ht="17.25">
      <c r="A196" s="86" t="s">
        <v>158</v>
      </c>
      <c r="B196" s="70">
        <v>1039.46408970568</v>
      </c>
      <c r="C196" s="92"/>
      <c r="D196" s="88">
        <f t="shared" ref="D196:D199" si="15">B196-C196</f>
        <v>1039.46408970568</v>
      </c>
      <c r="E196" s="73">
        <f t="shared" si="10"/>
        <v>0</v>
      </c>
      <c r="F196" s="74">
        <f t="shared" si="11"/>
        <v>0</v>
      </c>
      <c r="G196" s="87">
        <v>0</v>
      </c>
      <c r="H196" s="75">
        <f t="shared" si="12"/>
        <v>6.5753424657534248E-4</v>
      </c>
      <c r="I196" s="81"/>
    </row>
    <row r="197" spans="1:9" s="1" customFormat="1" ht="17.25">
      <c r="A197" s="86" t="s">
        <v>159</v>
      </c>
      <c r="B197" s="70">
        <v>1039.46408970568</v>
      </c>
      <c r="C197" s="92"/>
      <c r="D197" s="88">
        <f t="shared" si="15"/>
        <v>1039.46408970568</v>
      </c>
      <c r="E197" s="73">
        <f t="shared" si="10"/>
        <v>0</v>
      </c>
      <c r="F197" s="74">
        <f t="shared" si="11"/>
        <v>0</v>
      </c>
      <c r="G197" s="87">
        <v>0</v>
      </c>
      <c r="H197" s="75">
        <f t="shared" si="12"/>
        <v>6.5753424657534248E-4</v>
      </c>
      <c r="I197" s="81"/>
    </row>
    <row r="198" spans="1:9" s="1" customFormat="1" ht="17.25">
      <c r="A198" s="86" t="s">
        <v>160</v>
      </c>
      <c r="B198" s="70">
        <v>1039.46408970568</v>
      </c>
      <c r="C198" s="92"/>
      <c r="D198" s="88">
        <f t="shared" si="15"/>
        <v>1039.46408970568</v>
      </c>
      <c r="E198" s="73">
        <f t="shared" si="10"/>
        <v>0</v>
      </c>
      <c r="F198" s="74">
        <f t="shared" si="11"/>
        <v>0</v>
      </c>
      <c r="G198" s="87">
        <v>0</v>
      </c>
      <c r="H198" s="75">
        <f t="shared" si="12"/>
        <v>6.5753424657534248E-4</v>
      </c>
      <c r="I198" s="81"/>
    </row>
    <row r="199" spans="1:9" s="1" customFormat="1" ht="17.25">
      <c r="A199" s="86" t="s">
        <v>161</v>
      </c>
      <c r="B199" s="70">
        <v>1039.46408970568</v>
      </c>
      <c r="C199" s="92"/>
      <c r="D199" s="88">
        <f t="shared" si="15"/>
        <v>1039.46408970568</v>
      </c>
      <c r="E199" s="73">
        <f t="shared" si="10"/>
        <v>0</v>
      </c>
      <c r="F199" s="74">
        <f t="shared" si="11"/>
        <v>0</v>
      </c>
      <c r="G199" s="87">
        <v>0</v>
      </c>
      <c r="H199" s="75">
        <f t="shared" si="12"/>
        <v>6.5753424657534248E-4</v>
      </c>
      <c r="I199" s="81"/>
    </row>
    <row r="200" spans="1:9" s="3" customFormat="1" ht="17.25" thickBot="1">
      <c r="A200" s="93" t="s">
        <v>5</v>
      </c>
      <c r="B200" s="94">
        <f>SUM(B14:B199)</f>
        <v>135708.16606759807</v>
      </c>
      <c r="C200" s="94">
        <f>SUM(C14:C195)</f>
        <v>112924</v>
      </c>
      <c r="D200" s="95">
        <f>B200-C200</f>
        <v>22784.166067598067</v>
      </c>
      <c r="E200" s="96">
        <f>SUM(E58:E195)</f>
        <v>275170</v>
      </c>
      <c r="F200" s="97">
        <f>SUM(F14:F195)</f>
        <v>193074.09109566829</v>
      </c>
      <c r="G200" s="96">
        <f>SUM(G14:G196)</f>
        <v>5339</v>
      </c>
      <c r="H200" s="98">
        <f>D200+F200</f>
        <v>215858.25716326636</v>
      </c>
      <c r="I200" s="99"/>
    </row>
    <row r="201" spans="1:9" s="63" customFormat="1" ht="15"/>
    <row r="202" spans="1:9" s="63" customFormat="1" ht="15"/>
    <row r="203" spans="1:9" s="63" customFormat="1" ht="15"/>
    <row r="204" spans="1:9" s="63" customFormat="1" ht="18">
      <c r="A204" s="168"/>
      <c r="B204" s="169" t="s">
        <v>257</v>
      </c>
      <c r="C204" s="170"/>
      <c r="D204" s="170"/>
      <c r="E204" s="170"/>
      <c r="F204" s="171" t="s">
        <v>258</v>
      </c>
      <c r="G204" s="170"/>
      <c r="H204" s="149"/>
    </row>
    <row r="205" spans="1:9" s="1" customFormat="1" ht="18.75">
      <c r="A205" s="172" t="s">
        <v>259</v>
      </c>
      <c r="B205" s="172" t="s">
        <v>260</v>
      </c>
      <c r="C205" s="172" t="s">
        <v>261</v>
      </c>
      <c r="D205" s="172" t="s">
        <v>262</v>
      </c>
      <c r="E205" s="167"/>
      <c r="F205" s="173" t="s">
        <v>263</v>
      </c>
      <c r="G205" s="173" t="s">
        <v>264</v>
      </c>
      <c r="H205" s="150"/>
      <c r="I205" s="63"/>
    </row>
    <row r="206" spans="1:9" s="29" customFormat="1" ht="18.75">
      <c r="A206" s="174" t="s">
        <v>265</v>
      </c>
      <c r="B206" s="175">
        <v>6000</v>
      </c>
      <c r="C206" s="175">
        <v>500</v>
      </c>
      <c r="D206" s="175">
        <f>B206-C206</f>
        <v>5500</v>
      </c>
      <c r="E206" s="167"/>
      <c r="F206" s="176"/>
      <c r="G206" s="176"/>
      <c r="H206" s="149"/>
      <c r="I206" s="63"/>
    </row>
    <row r="207" spans="1:9" s="29" customFormat="1" ht="18.75">
      <c r="A207" s="174" t="s">
        <v>266</v>
      </c>
      <c r="B207" s="175">
        <f>B206+B206*5%</f>
        <v>6300</v>
      </c>
      <c r="C207" s="175">
        <v>1500</v>
      </c>
      <c r="D207" s="175">
        <f t="shared" ref="D207:D221" si="16">B207-C207</f>
        <v>4800</v>
      </c>
      <c r="E207" s="167"/>
      <c r="F207" s="176" t="s">
        <v>267</v>
      </c>
      <c r="G207" s="177">
        <f>B222</f>
        <v>135708.16606759807</v>
      </c>
      <c r="H207" s="149"/>
      <c r="I207" s="2"/>
    </row>
    <row r="208" spans="1:9" s="29" customFormat="1" ht="18.75">
      <c r="A208" s="174" t="s">
        <v>268</v>
      </c>
      <c r="B208" s="175">
        <f t="shared" ref="B208:B219" si="17">B207+B207*5%</f>
        <v>6615</v>
      </c>
      <c r="C208" s="175">
        <v>0</v>
      </c>
      <c r="D208" s="175">
        <f t="shared" si="16"/>
        <v>6615</v>
      </c>
      <c r="E208" s="167"/>
      <c r="F208" s="176" t="s">
        <v>269</v>
      </c>
      <c r="G208" s="177">
        <f>F200</f>
        <v>193074.09109566829</v>
      </c>
      <c r="H208" s="149"/>
      <c r="I208" s="2"/>
    </row>
    <row r="209" spans="1:9" s="29" customFormat="1" ht="18.75">
      <c r="A209" s="174" t="s">
        <v>270</v>
      </c>
      <c r="B209" s="175">
        <f t="shared" si="17"/>
        <v>6945.75</v>
      </c>
      <c r="C209" s="175">
        <v>0</v>
      </c>
      <c r="D209" s="175">
        <f t="shared" si="16"/>
        <v>6945.75</v>
      </c>
      <c r="E209" s="167"/>
      <c r="F209" s="178" t="s">
        <v>5</v>
      </c>
      <c r="G209" s="179">
        <f>G207+G208</f>
        <v>328782.25716326636</v>
      </c>
      <c r="H209" s="149"/>
      <c r="I209" s="2"/>
    </row>
    <row r="210" spans="1:9" s="34" customFormat="1" ht="29.25">
      <c r="A210" s="174" t="s">
        <v>271</v>
      </c>
      <c r="B210" s="175">
        <f t="shared" si="17"/>
        <v>7293.0375000000004</v>
      </c>
      <c r="C210" s="175">
        <v>0</v>
      </c>
      <c r="D210" s="175">
        <f t="shared" si="16"/>
        <v>7293.0375000000004</v>
      </c>
      <c r="E210" s="167"/>
      <c r="F210" s="180" t="s">
        <v>272</v>
      </c>
      <c r="G210" s="177">
        <f>C222</f>
        <v>112924</v>
      </c>
      <c r="H210" s="149"/>
      <c r="I210" s="35"/>
    </row>
    <row r="211" spans="1:9" s="34" customFormat="1" ht="18">
      <c r="A211" s="181" t="s">
        <v>273</v>
      </c>
      <c r="B211" s="175">
        <f t="shared" si="17"/>
        <v>7657.6893749999999</v>
      </c>
      <c r="C211" s="175">
        <v>0</v>
      </c>
      <c r="D211" s="175">
        <f t="shared" si="16"/>
        <v>7657.6893749999999</v>
      </c>
      <c r="E211" s="167"/>
      <c r="F211" s="182" t="s">
        <v>274</v>
      </c>
      <c r="G211" s="183">
        <f>G209-G210</f>
        <v>215858.25716326636</v>
      </c>
      <c r="H211" s="149"/>
      <c r="I211" s="35"/>
    </row>
    <row r="212" spans="1:9" s="34" customFormat="1" ht="18">
      <c r="A212" s="174" t="s">
        <v>275</v>
      </c>
      <c r="B212" s="175">
        <f t="shared" si="17"/>
        <v>8040.5738437500004</v>
      </c>
      <c r="C212" s="175">
        <v>0</v>
      </c>
      <c r="D212" s="175">
        <f t="shared" si="16"/>
        <v>8040.5738437500004</v>
      </c>
      <c r="E212" s="167"/>
      <c r="F212" s="184"/>
      <c r="G212" s="185"/>
      <c r="H212" s="149"/>
      <c r="I212" s="35"/>
    </row>
    <row r="213" spans="1:9" s="34" customFormat="1" ht="18">
      <c r="A213" s="174" t="s">
        <v>276</v>
      </c>
      <c r="B213" s="175">
        <f t="shared" si="17"/>
        <v>8442.6025359374999</v>
      </c>
      <c r="C213" s="175">
        <v>0</v>
      </c>
      <c r="D213" s="175">
        <f t="shared" si="16"/>
        <v>8442.6025359374999</v>
      </c>
      <c r="E213" s="167"/>
      <c r="F213" s="184"/>
      <c r="G213" s="185"/>
      <c r="H213" s="149"/>
      <c r="I213" s="35"/>
    </row>
    <row r="214" spans="1:9" s="34" customFormat="1" ht="18">
      <c r="A214" s="174" t="s">
        <v>277</v>
      </c>
      <c r="B214" s="175">
        <f t="shared" si="17"/>
        <v>8864.7326627343755</v>
      </c>
      <c r="C214" s="175">
        <v>0</v>
      </c>
      <c r="D214" s="175">
        <f t="shared" si="16"/>
        <v>8864.7326627343755</v>
      </c>
      <c r="E214" s="167"/>
      <c r="F214" s="184"/>
      <c r="G214" s="185"/>
      <c r="H214" s="149"/>
      <c r="I214" s="35"/>
    </row>
    <row r="215" spans="1:9" s="34" customFormat="1" ht="18">
      <c r="A215" s="174" t="s">
        <v>278</v>
      </c>
      <c r="B215" s="175">
        <f t="shared" si="17"/>
        <v>9307.9692958710948</v>
      </c>
      <c r="C215" s="175">
        <v>0</v>
      </c>
      <c r="D215" s="175">
        <f t="shared" si="16"/>
        <v>9307.9692958710948</v>
      </c>
      <c r="E215" s="167"/>
      <c r="F215" s="184"/>
      <c r="G215" s="185"/>
      <c r="H215" s="149"/>
      <c r="I215" s="35"/>
    </row>
    <row r="216" spans="1:9" s="34" customFormat="1" ht="18">
      <c r="A216" s="174" t="s">
        <v>279</v>
      </c>
      <c r="B216" s="175">
        <f t="shared" si="17"/>
        <v>9773.3677606646488</v>
      </c>
      <c r="C216" s="175">
        <v>0</v>
      </c>
      <c r="D216" s="175">
        <f t="shared" si="16"/>
        <v>9773.3677606646488</v>
      </c>
      <c r="E216" s="167"/>
      <c r="F216" s="184"/>
      <c r="G216" s="185"/>
      <c r="H216" s="149"/>
      <c r="I216" s="35"/>
    </row>
    <row r="217" spans="1:9" s="34" customFormat="1" ht="18">
      <c r="A217" s="174" t="s">
        <v>280</v>
      </c>
      <c r="B217" s="175">
        <f t="shared" si="17"/>
        <v>10262.036148697882</v>
      </c>
      <c r="C217" s="175">
        <v>0</v>
      </c>
      <c r="D217" s="175">
        <f t="shared" si="16"/>
        <v>10262.036148697882</v>
      </c>
      <c r="E217" s="167"/>
      <c r="F217" s="184"/>
      <c r="G217" s="185"/>
      <c r="H217" s="149"/>
      <c r="I217" s="35"/>
    </row>
    <row r="218" spans="1:9" s="34" customFormat="1" ht="18">
      <c r="A218" s="186" t="s">
        <v>281</v>
      </c>
      <c r="B218" s="175">
        <v>10775</v>
      </c>
      <c r="C218" s="175">
        <v>30000</v>
      </c>
      <c r="D218" s="175">
        <f>B218-C218</f>
        <v>-19225</v>
      </c>
      <c r="E218" s="167"/>
      <c r="F218" s="184"/>
      <c r="G218" s="185"/>
      <c r="H218" s="149"/>
      <c r="I218" s="35"/>
    </row>
    <row r="219" spans="1:9" s="34" customFormat="1" ht="18">
      <c r="A219" s="186" t="s">
        <v>282</v>
      </c>
      <c r="B219" s="175">
        <f t="shared" si="17"/>
        <v>11313.75</v>
      </c>
      <c r="C219" s="175">
        <v>79938</v>
      </c>
      <c r="D219" s="175">
        <f>B219-C219</f>
        <v>-68624.25</v>
      </c>
      <c r="E219" s="167"/>
      <c r="F219" s="184"/>
      <c r="G219" s="185"/>
      <c r="H219" s="149"/>
      <c r="I219" s="35"/>
    </row>
    <row r="220" spans="1:9" s="34" customFormat="1" ht="18">
      <c r="A220" s="186" t="s">
        <v>283</v>
      </c>
      <c r="B220" s="175">
        <v>11880</v>
      </c>
      <c r="C220" s="175">
        <v>986</v>
      </c>
      <c r="D220" s="175">
        <f t="shared" si="16"/>
        <v>10894</v>
      </c>
      <c r="E220" s="167"/>
      <c r="F220" s="184"/>
      <c r="G220" s="185"/>
      <c r="H220" s="149"/>
      <c r="I220" s="35"/>
    </row>
    <row r="221" spans="1:9" s="34" customFormat="1" ht="43.5">
      <c r="A221" s="187" t="s">
        <v>284</v>
      </c>
      <c r="B221" s="188">
        <v>6237</v>
      </c>
      <c r="C221" s="175">
        <v>0</v>
      </c>
      <c r="D221" s="175">
        <f t="shared" si="16"/>
        <v>6237</v>
      </c>
      <c r="E221" s="167"/>
      <c r="F221" s="184"/>
      <c r="G221" s="185"/>
      <c r="H221" s="149"/>
      <c r="I221" s="35"/>
    </row>
    <row r="222" spans="1:9" s="34" customFormat="1" ht="18.75">
      <c r="A222" s="182" t="s">
        <v>5</v>
      </c>
      <c r="B222" s="183">
        <f>B200</f>
        <v>135708.16606759807</v>
      </c>
      <c r="C222" s="183">
        <f>SUM(C206:C221)</f>
        <v>112924</v>
      </c>
      <c r="D222" s="182">
        <f>SUM(B222-C222)</f>
        <v>22784.166067598067</v>
      </c>
      <c r="E222" s="189"/>
      <c r="F222" s="190"/>
      <c r="G222" s="191"/>
      <c r="H222" s="151"/>
      <c r="I222" s="35"/>
    </row>
    <row r="223" spans="1:9" s="34" customFormat="1" ht="18.75">
      <c r="A223" s="152"/>
      <c r="B223" s="153"/>
      <c r="C223" s="153"/>
      <c r="D223" s="154"/>
      <c r="E223" s="155"/>
      <c r="F223" s="151"/>
      <c r="G223" s="156"/>
      <c r="H223" s="151"/>
      <c r="I223" s="35"/>
    </row>
    <row r="224" spans="1:9" s="34" customFormat="1" ht="18">
      <c r="A224" s="157"/>
      <c r="B224" s="157"/>
      <c r="C224" s="157"/>
      <c r="D224" s="157"/>
      <c r="E224" s="157"/>
      <c r="F224" s="158"/>
      <c r="G224" s="157"/>
      <c r="H224" s="158"/>
      <c r="I224" s="35"/>
    </row>
    <row r="225" spans="1:9" s="34" customFormat="1" ht="20.25">
      <c r="A225" s="159"/>
      <c r="B225" s="160"/>
      <c r="C225" s="161"/>
      <c r="D225" s="162"/>
      <c r="E225" s="163"/>
      <c r="F225" s="164"/>
      <c r="G225" s="163"/>
      <c r="H225" s="163"/>
      <c r="I225" s="35"/>
    </row>
    <row r="226" spans="1:9" s="34" customFormat="1" ht="18.75">
      <c r="A226" s="380" t="s">
        <v>167</v>
      </c>
      <c r="B226" s="380"/>
      <c r="C226" s="107"/>
      <c r="D226" s="107" t="s">
        <v>168</v>
      </c>
      <c r="E226" s="106"/>
      <c r="F226" s="165" t="s">
        <v>169</v>
      </c>
      <c r="G226" s="166"/>
      <c r="H226" s="145" t="s">
        <v>170</v>
      </c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40"/>
      <c r="B231" s="25"/>
      <c r="C231" s="25"/>
      <c r="D231" s="36"/>
      <c r="E231" s="37"/>
      <c r="F231" s="38"/>
      <c r="G231" s="41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 ht="16.5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 ht="16.5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 ht="16.5">
      <c r="A343" s="17"/>
      <c r="B343" s="25"/>
      <c r="C343" s="25"/>
      <c r="D343" s="36"/>
      <c r="E343" s="37"/>
      <c r="F343" s="38"/>
      <c r="G343" s="39"/>
      <c r="H343" s="37"/>
      <c r="I343" s="35"/>
    </row>
    <row r="344" spans="1:9" s="34" customFormat="1" ht="16.5">
      <c r="A344" s="17"/>
      <c r="B344" s="25"/>
      <c r="C344" s="25"/>
      <c r="D344" s="36"/>
      <c r="E344" s="37"/>
      <c r="F344" s="38"/>
      <c r="G344" s="39"/>
      <c r="H344" s="37"/>
      <c r="I344" s="35"/>
    </row>
    <row r="345" spans="1:9" s="34" customFormat="1" ht="16.5">
      <c r="A345" s="17"/>
      <c r="B345" s="25"/>
      <c r="C345" s="25"/>
      <c r="D345" s="36"/>
      <c r="E345" s="37"/>
      <c r="F345" s="38"/>
      <c r="G345" s="39"/>
      <c r="H345" s="37"/>
      <c r="I345" s="35"/>
    </row>
    <row r="346" spans="1:9" s="34" customFormat="1" ht="16.5">
      <c r="A346" s="17"/>
      <c r="B346" s="25"/>
      <c r="C346" s="25"/>
      <c r="D346" s="36"/>
      <c r="E346" s="37"/>
      <c r="F346" s="38"/>
      <c r="G346" s="39"/>
      <c r="H346" s="37"/>
      <c r="I346" s="35"/>
    </row>
    <row r="347" spans="1:9" s="34" customFormat="1" ht="16.5">
      <c r="A347" s="17"/>
      <c r="B347" s="25"/>
      <c r="C347" s="25"/>
      <c r="D347" s="36"/>
      <c r="E347" s="37"/>
      <c r="F347" s="38"/>
      <c r="G347" s="39"/>
      <c r="H347" s="37"/>
      <c r="I347" s="35"/>
    </row>
    <row r="348" spans="1:9" s="34" customFormat="1" ht="16.5">
      <c r="A348" s="17"/>
      <c r="B348" s="25"/>
      <c r="C348" s="25"/>
      <c r="D348" s="36"/>
      <c r="E348" s="37"/>
      <c r="F348" s="38"/>
      <c r="G348" s="39"/>
      <c r="H348" s="37"/>
      <c r="I348" s="35"/>
    </row>
    <row r="349" spans="1:9" s="34" customFormat="1" ht="16.5">
      <c r="A349" s="17"/>
      <c r="B349" s="25"/>
      <c r="C349" s="25"/>
      <c r="D349" s="36"/>
      <c r="E349" s="37"/>
      <c r="F349" s="38"/>
      <c r="G349" s="39"/>
      <c r="H349" s="37"/>
      <c r="I349" s="35"/>
    </row>
    <row r="350" spans="1:9" s="34" customFormat="1" ht="16.5">
      <c r="A350" s="24"/>
      <c r="B350" s="25"/>
      <c r="C350" s="25"/>
      <c r="D350" s="26"/>
      <c r="E350" s="24"/>
      <c r="F350" s="27"/>
      <c r="G350" s="24"/>
      <c r="H350" s="37"/>
      <c r="I350" s="35"/>
    </row>
    <row r="351" spans="1:9" s="34" customFormat="1" ht="16.5">
      <c r="A351" s="42"/>
      <c r="B351" s="43"/>
      <c r="C351" s="43"/>
      <c r="D351" s="43"/>
      <c r="E351" s="44"/>
      <c r="F351" s="377"/>
      <c r="G351" s="377"/>
      <c r="H351" s="16"/>
      <c r="I351" s="35"/>
    </row>
    <row r="352" spans="1:9" s="34" customFormat="1" ht="16.5">
      <c r="A352" s="42"/>
      <c r="B352" s="43"/>
      <c r="C352" s="43"/>
      <c r="D352" s="43"/>
      <c r="E352" s="44"/>
      <c r="F352" s="123"/>
      <c r="G352" s="123"/>
      <c r="H352" s="16"/>
      <c r="I352" s="35"/>
    </row>
    <row r="353" spans="1:9" s="34" customFormat="1" ht="16.5">
      <c r="A353" s="42"/>
      <c r="B353" s="43"/>
      <c r="C353" s="43"/>
      <c r="D353" s="43"/>
      <c r="E353" s="44"/>
      <c r="F353" s="123"/>
      <c r="G353" s="123"/>
      <c r="H353" s="16"/>
      <c r="I353" s="35"/>
    </row>
    <row r="354" spans="1:9" s="34" customFormat="1" ht="16.5">
      <c r="A354" s="42"/>
      <c r="B354" s="43"/>
      <c r="C354" s="43"/>
      <c r="D354" s="43"/>
      <c r="E354" s="44"/>
      <c r="F354" s="123"/>
      <c r="G354" s="123"/>
      <c r="H354" s="16"/>
      <c r="I354" s="35"/>
    </row>
    <row r="355" spans="1:9" s="34" customFormat="1" ht="20.25">
      <c r="A355" s="30"/>
      <c r="B355" s="28"/>
      <c r="C355" s="31"/>
      <c r="D355" s="28"/>
      <c r="E355" s="29"/>
      <c r="F355" s="29"/>
      <c r="G355" s="30"/>
      <c r="H355" s="30"/>
      <c r="I355" s="35"/>
    </row>
    <row r="356" spans="1:9" s="34" customFormat="1" ht="16.5">
      <c r="A356" s="17"/>
      <c r="B356" s="45"/>
      <c r="C356" s="45"/>
      <c r="D356" s="45"/>
      <c r="F356" s="46"/>
      <c r="I356" s="35"/>
    </row>
    <row r="357" spans="1:9" s="34" customFormat="1">
      <c r="A357" s="378"/>
      <c r="B357" s="378"/>
      <c r="C357" s="378"/>
      <c r="D357" s="378"/>
      <c r="E357" s="378"/>
      <c r="F357" s="378"/>
      <c r="G357" s="378"/>
      <c r="H357" s="378"/>
      <c r="I357" s="35"/>
    </row>
    <row r="358" spans="1:9" s="34" customFormat="1">
      <c r="A358" s="379"/>
      <c r="B358" s="379"/>
      <c r="C358" s="379"/>
      <c r="D358" s="379"/>
      <c r="E358" s="379"/>
      <c r="F358" s="379"/>
      <c r="G358" s="379"/>
      <c r="H358" s="379"/>
      <c r="I358" s="35"/>
    </row>
    <row r="359" spans="1:9" s="34" customFormat="1">
      <c r="A359" s="47"/>
      <c r="B359" s="48"/>
      <c r="C359" s="48"/>
      <c r="D359" s="20"/>
      <c r="E359" s="49"/>
      <c r="F359" s="49"/>
      <c r="G359" s="49"/>
      <c r="H359" s="49"/>
      <c r="I359" s="35"/>
    </row>
    <row r="360" spans="1:9" s="34" customFormat="1">
      <c r="A360" s="124"/>
      <c r="B360" s="20"/>
      <c r="C360" s="20"/>
      <c r="D360" s="20"/>
      <c r="E360" s="103"/>
      <c r="F360" s="103"/>
      <c r="G360" s="103"/>
      <c r="H360" s="103"/>
      <c r="I360" s="35"/>
    </row>
    <row r="361" spans="1:9" s="34" customFormat="1">
      <c r="A361" s="125"/>
      <c r="B361" s="50"/>
      <c r="C361" s="50"/>
      <c r="D361" s="50"/>
      <c r="E361" s="125"/>
      <c r="F361" s="50"/>
      <c r="G361" s="125"/>
      <c r="H361" s="125"/>
      <c r="I361" s="35"/>
    </row>
    <row r="362" spans="1:9" s="34" customFormat="1">
      <c r="A362" s="376"/>
      <c r="B362" s="376"/>
      <c r="C362" s="376"/>
      <c r="D362" s="376"/>
      <c r="E362" s="376"/>
      <c r="F362" s="376"/>
      <c r="G362" s="376"/>
      <c r="H362" s="376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5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54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54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54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54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54"/>
      <c r="H418" s="53"/>
      <c r="I418" s="35"/>
    </row>
    <row r="419" spans="1:9" s="34" customFormat="1" ht="17.25">
      <c r="A419" s="51"/>
      <c r="B419" s="52"/>
      <c r="C419" s="52"/>
      <c r="D419" s="52"/>
      <c r="E419" s="53"/>
      <c r="F419" s="52"/>
      <c r="G419" s="54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54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6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 ht="17.25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 ht="17.25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 ht="17.25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 ht="17.25">
      <c r="A444" s="51"/>
      <c r="B444" s="52"/>
      <c r="C444" s="52"/>
      <c r="D444" s="52"/>
      <c r="E444" s="53"/>
      <c r="F444" s="52"/>
      <c r="G444" s="2"/>
      <c r="H444" s="53"/>
      <c r="I444" s="35"/>
    </row>
    <row r="445" spans="1:9" s="34" customFormat="1" ht="17.25">
      <c r="A445" s="51"/>
      <c r="B445" s="52"/>
      <c r="C445" s="52"/>
      <c r="D445" s="52"/>
      <c r="E445" s="53"/>
      <c r="F445" s="52"/>
      <c r="G445" s="2"/>
      <c r="H445" s="53"/>
      <c r="I445" s="35"/>
    </row>
    <row r="446" spans="1:9" s="34" customFormat="1" ht="17.25">
      <c r="A446" s="51"/>
      <c r="B446" s="52"/>
      <c r="C446" s="52"/>
      <c r="D446" s="52"/>
      <c r="E446" s="53"/>
      <c r="F446" s="52"/>
      <c r="G446" s="2"/>
      <c r="H446" s="53"/>
      <c r="I446" s="35"/>
    </row>
    <row r="447" spans="1:9" s="34" customFormat="1" ht="17.25">
      <c r="A447" s="51"/>
      <c r="B447" s="52"/>
      <c r="C447" s="52"/>
      <c r="D447" s="52"/>
      <c r="E447" s="53"/>
      <c r="F447" s="52"/>
      <c r="G447" s="2"/>
      <c r="H447" s="53"/>
      <c r="I447" s="35"/>
    </row>
    <row r="448" spans="1:9" s="34" customFormat="1" ht="17.25">
      <c r="A448" s="51"/>
      <c r="B448" s="52"/>
      <c r="C448" s="52"/>
      <c r="D448" s="52"/>
      <c r="E448" s="53"/>
      <c r="F448" s="52"/>
      <c r="G448" s="2"/>
      <c r="H448" s="53"/>
      <c r="I448" s="35"/>
    </row>
    <row r="449" spans="1:9" s="34" customFormat="1" ht="17.25">
      <c r="A449" s="51"/>
      <c r="B449" s="52"/>
      <c r="C449" s="52"/>
      <c r="D449" s="52"/>
      <c r="E449" s="53"/>
      <c r="F449" s="52"/>
      <c r="G449" s="2"/>
      <c r="H449" s="53"/>
      <c r="I449" s="35"/>
    </row>
    <row r="450" spans="1:9" s="34" customFormat="1" ht="17.25">
      <c r="A450" s="51"/>
      <c r="B450" s="52"/>
      <c r="C450" s="52"/>
      <c r="D450" s="52"/>
      <c r="E450" s="53"/>
      <c r="F450" s="52"/>
      <c r="G450" s="2"/>
      <c r="H450" s="53"/>
      <c r="I450" s="35"/>
    </row>
    <row r="451" spans="1:9" s="34" customFormat="1">
      <c r="A451" s="57"/>
      <c r="B451" s="58"/>
      <c r="C451" s="58"/>
      <c r="D451" s="59"/>
      <c r="E451" s="57"/>
      <c r="F451" s="58"/>
      <c r="G451" s="57"/>
      <c r="H451" s="57"/>
      <c r="I451" s="35"/>
    </row>
    <row r="452" spans="1:9" s="34" customFormat="1" ht="17.25">
      <c r="A452" s="60"/>
      <c r="B452" s="31"/>
      <c r="C452" s="31"/>
      <c r="D452" s="31"/>
      <c r="E452" s="29"/>
      <c r="F452" s="31"/>
      <c r="G452" s="29"/>
      <c r="H452" s="29"/>
      <c r="I452" s="35"/>
    </row>
    <row r="453" spans="1:9" s="34" customFormat="1" ht="17.25">
      <c r="A453" s="61"/>
      <c r="B453" s="31"/>
      <c r="C453" s="31"/>
      <c r="D453" s="31"/>
      <c r="E453" s="61"/>
      <c r="F453" s="33"/>
      <c r="G453" s="29"/>
      <c r="H453" s="29"/>
      <c r="I453" s="35"/>
    </row>
    <row r="454" spans="1:9" s="34" customFormat="1" ht="17.25">
      <c r="A454" s="32"/>
      <c r="B454" s="31"/>
      <c r="C454" s="31"/>
      <c r="D454" s="31"/>
      <c r="E454" s="32"/>
      <c r="F454" s="33"/>
      <c r="G454" s="29"/>
      <c r="H454" s="29"/>
      <c r="I454" s="35"/>
    </row>
    <row r="455" spans="1:9" s="34" customFormat="1" ht="17.25">
      <c r="A455" s="32"/>
      <c r="B455" s="31"/>
      <c r="C455" s="31"/>
      <c r="D455" s="31"/>
      <c r="E455" s="32"/>
      <c r="F455" s="33"/>
      <c r="G455" s="29"/>
      <c r="H455" s="29"/>
      <c r="I455" s="35"/>
    </row>
    <row r="456" spans="1:9" s="34" customFormat="1">
      <c r="A456" s="62"/>
      <c r="B456" s="45"/>
      <c r="C456" s="45"/>
      <c r="D456" s="45"/>
      <c r="F456" s="46"/>
      <c r="I456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1:G351"/>
    <mergeCell ref="A357:H357"/>
    <mergeCell ref="A358:H358"/>
    <mergeCell ref="A362:H362"/>
    <mergeCell ref="A226:B226"/>
  </mergeCells>
  <pageMargins left="0.28000000000000003" right="0.19" top="0.75" bottom="0.75" header="0.3" footer="0.3"/>
  <pageSetup paperSize="5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45"/>
  <sheetViews>
    <sheetView topLeftCell="A208" workbookViewId="0">
      <selection activeCell="D224" sqref="D224"/>
    </sheetView>
  </sheetViews>
  <sheetFormatPr defaultColWidth="10.5703125" defaultRowHeight="15.75"/>
  <cols>
    <col min="1" max="1" width="10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4" t="s">
        <v>238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23.25" customHeight="1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 customHeight="1">
      <c r="B3" s="362" t="s">
        <v>1</v>
      </c>
      <c r="C3" s="362"/>
      <c r="D3" s="367" t="s">
        <v>217</v>
      </c>
      <c r="E3" s="368"/>
      <c r="F3" s="368"/>
      <c r="G3" s="369"/>
      <c r="H3" s="103"/>
    </row>
    <row r="4" spans="1:9" s="4" customFormat="1" ht="35.25" customHeight="1">
      <c r="B4" s="365" t="s">
        <v>163</v>
      </c>
      <c r="C4" s="366"/>
      <c r="D4" s="412">
        <v>38869</v>
      </c>
      <c r="E4" s="413"/>
      <c r="F4" s="413"/>
      <c r="G4" s="414"/>
      <c r="H4" s="103"/>
    </row>
    <row r="5" spans="1:9" s="4" customFormat="1" ht="18">
      <c r="B5" s="362" t="s">
        <v>164</v>
      </c>
      <c r="C5" s="362"/>
      <c r="D5" s="373">
        <v>545</v>
      </c>
      <c r="E5" s="374"/>
      <c r="F5" s="374"/>
      <c r="G5" s="375"/>
      <c r="H5" s="103"/>
    </row>
    <row r="6" spans="1:9" s="4" customFormat="1" ht="18">
      <c r="B6" s="362" t="s">
        <v>2</v>
      </c>
      <c r="C6" s="362"/>
      <c r="D6" s="373" t="s">
        <v>3</v>
      </c>
      <c r="E6" s="374"/>
      <c r="F6" s="374"/>
      <c r="G6" s="375"/>
      <c r="H6" s="103"/>
    </row>
    <row r="7" spans="1:9" s="4" customFormat="1" ht="32.25" customHeight="1">
      <c r="B7" s="362" t="s">
        <v>0</v>
      </c>
      <c r="C7" s="362"/>
      <c r="D7" s="359" t="s">
        <v>9</v>
      </c>
      <c r="E7" s="360"/>
      <c r="F7" s="360"/>
      <c r="G7" s="361"/>
      <c r="H7" s="103"/>
    </row>
    <row r="8" spans="1:9" s="4" customFormat="1" ht="33" customHeight="1">
      <c r="B8" s="363" t="s">
        <v>4</v>
      </c>
      <c r="C8" s="363"/>
      <c r="D8" s="381" t="s">
        <v>165</v>
      </c>
      <c r="E8" s="382"/>
      <c r="F8" s="382"/>
      <c r="G8" s="383"/>
      <c r="H8" s="103"/>
    </row>
    <row r="9" spans="1:9" s="4" customFormat="1" ht="33" customHeight="1">
      <c r="B9" s="363" t="s">
        <v>10</v>
      </c>
      <c r="C9" s="363"/>
      <c r="D9" s="384">
        <v>0.05</v>
      </c>
      <c r="E9" s="385"/>
      <c r="F9" s="385"/>
      <c r="G9" s="386"/>
      <c r="H9" s="103"/>
    </row>
    <row r="10" spans="1:9" s="4" customFormat="1" ht="18">
      <c r="B10" s="362" t="s">
        <v>8</v>
      </c>
      <c r="C10" s="362"/>
      <c r="D10" s="373">
        <v>500</v>
      </c>
      <c r="E10" s="374"/>
      <c r="F10" s="374"/>
      <c r="G10" s="375"/>
      <c r="H10" s="103"/>
    </row>
    <row r="11" spans="1:9" s="4" customFormat="1" ht="22.5" customHeight="1">
      <c r="B11" s="362" t="s">
        <v>6</v>
      </c>
      <c r="C11" s="362"/>
      <c r="D11" s="367" t="s">
        <v>7</v>
      </c>
      <c r="E11" s="368"/>
      <c r="F11" s="368"/>
      <c r="G11" s="369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7.2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G189</f>
        <v>5086</v>
      </c>
      <c r="F14" s="74">
        <f>D14*E14*H14</f>
        <v>0</v>
      </c>
      <c r="G14" s="71">
        <v>0</v>
      </c>
      <c r="H14" s="75">
        <f t="shared" ref="H14:H59" si="1">0.24/365</f>
        <v>6.5753424657534248E-4</v>
      </c>
      <c r="I14" s="76" t="s">
        <v>218</v>
      </c>
    </row>
    <row r="15" spans="1:9" s="1" customFormat="1" ht="17.2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5086</v>
      </c>
      <c r="F15" s="74">
        <f t="shared" ref="F15:F77" si="3">(D15*E15*H15)</f>
        <v>1672.1095890410959</v>
      </c>
      <c r="G15" s="71">
        <v>30</v>
      </c>
      <c r="H15" s="75">
        <f t="shared" si="1"/>
        <v>6.5753424657534248E-4</v>
      </c>
      <c r="I15" s="76"/>
    </row>
    <row r="16" spans="1:9" s="1" customFormat="1" ht="17.2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5056</v>
      </c>
      <c r="F16" s="74">
        <f t="shared" si="3"/>
        <v>1662.2465753424658</v>
      </c>
      <c r="G16" s="78">
        <v>31</v>
      </c>
      <c r="H16" s="75">
        <f t="shared" si="1"/>
        <v>6.5753424657534248E-4</v>
      </c>
      <c r="I16" s="76"/>
    </row>
    <row r="17" spans="1:9" s="1" customFormat="1" ht="17.2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5025</v>
      </c>
      <c r="F17" s="74">
        <f t="shared" si="3"/>
        <v>1652.0547945205481</v>
      </c>
      <c r="G17" s="71">
        <v>30</v>
      </c>
      <c r="H17" s="75">
        <f t="shared" si="1"/>
        <v>6.5753424657534248E-4</v>
      </c>
      <c r="I17" s="76"/>
    </row>
    <row r="18" spans="1:9" s="1" customFormat="1" ht="17.2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4995</v>
      </c>
      <c r="F18" s="74">
        <f t="shared" si="3"/>
        <v>1642.1917808219177</v>
      </c>
      <c r="G18" s="71">
        <v>31</v>
      </c>
      <c r="H18" s="75">
        <f t="shared" si="1"/>
        <v>6.5753424657534248E-4</v>
      </c>
      <c r="I18" s="79"/>
    </row>
    <row r="19" spans="1:9" s="1" customFormat="1" ht="17.2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4964</v>
      </c>
      <c r="F19" s="74">
        <f t="shared" si="3"/>
        <v>1632</v>
      </c>
      <c r="G19" s="71">
        <v>30</v>
      </c>
      <c r="H19" s="75">
        <f t="shared" si="1"/>
        <v>6.5753424657534248E-4</v>
      </c>
      <c r="I19" s="79"/>
    </row>
    <row r="20" spans="1:9" s="1" customFormat="1" ht="17.2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4934</v>
      </c>
      <c r="F20" s="74">
        <f t="shared" si="3"/>
        <v>1622.1369863013699</v>
      </c>
      <c r="G20" s="71">
        <v>31</v>
      </c>
      <c r="H20" s="75">
        <f t="shared" si="1"/>
        <v>6.5753424657534248E-4</v>
      </c>
      <c r="I20" s="79"/>
    </row>
    <row r="21" spans="1:9" s="1" customFormat="1" ht="17.2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4903</v>
      </c>
      <c r="F21" s="74">
        <f t="shared" si="3"/>
        <v>1611.9452054794522</v>
      </c>
      <c r="G21" s="71">
        <v>31</v>
      </c>
      <c r="H21" s="75">
        <f t="shared" si="1"/>
        <v>6.5753424657534248E-4</v>
      </c>
      <c r="I21" s="79"/>
    </row>
    <row r="22" spans="1:9" s="1" customFormat="1" ht="17.2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4872</v>
      </c>
      <c r="F22" s="74">
        <f t="shared" si="3"/>
        <v>1601.7534246575342</v>
      </c>
      <c r="G22" s="71">
        <v>28</v>
      </c>
      <c r="H22" s="75">
        <f t="shared" si="1"/>
        <v>6.5753424657534248E-4</v>
      </c>
      <c r="I22" s="79"/>
    </row>
    <row r="23" spans="1:9" s="1" customFormat="1" ht="17.2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4844</v>
      </c>
      <c r="F23" s="74">
        <f t="shared" si="3"/>
        <v>1592.5479452054794</v>
      </c>
      <c r="G23" s="71">
        <v>31</v>
      </c>
      <c r="H23" s="75">
        <f t="shared" si="1"/>
        <v>6.5753424657534248E-4</v>
      </c>
      <c r="I23" s="79"/>
    </row>
    <row r="24" spans="1:9" s="1" customFormat="1" ht="17.2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4813</v>
      </c>
      <c r="F24" s="74">
        <f t="shared" si="3"/>
        <v>1582.3561643835617</v>
      </c>
      <c r="G24" s="71">
        <v>30</v>
      </c>
      <c r="H24" s="75">
        <f t="shared" si="1"/>
        <v>6.5753424657534248E-4</v>
      </c>
      <c r="I24" s="79"/>
    </row>
    <row r="25" spans="1:9" s="1" customFormat="1" ht="17.2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4783</v>
      </c>
      <c r="F25" s="74">
        <f t="shared" si="3"/>
        <v>1572.4931506849316</v>
      </c>
      <c r="G25" s="71">
        <v>31</v>
      </c>
      <c r="H25" s="75">
        <f t="shared" si="1"/>
        <v>6.5753424657534248E-4</v>
      </c>
      <c r="I25" s="79"/>
    </row>
    <row r="26" spans="1:9" s="1" customFormat="1" ht="17.2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4752</v>
      </c>
      <c r="F26" s="74">
        <f t="shared" si="3"/>
        <v>1640.4164383561645</v>
      </c>
      <c r="G26" s="71">
        <v>30</v>
      </c>
      <c r="H26" s="75">
        <f t="shared" si="1"/>
        <v>6.5753424657534248E-4</v>
      </c>
      <c r="I26" s="79"/>
    </row>
    <row r="27" spans="1:9" s="1" customFormat="1" ht="17.2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4722</v>
      </c>
      <c r="F27" s="74">
        <f t="shared" si="3"/>
        <v>1630.0602739726028</v>
      </c>
      <c r="G27" s="71">
        <v>31</v>
      </c>
      <c r="H27" s="75">
        <f t="shared" si="1"/>
        <v>6.5753424657534248E-4</v>
      </c>
      <c r="I27" s="79"/>
    </row>
    <row r="28" spans="1:9" s="1" customFormat="1" ht="17.2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4691</v>
      </c>
      <c r="F28" s="74">
        <f t="shared" si="3"/>
        <v>1619.358904109589</v>
      </c>
      <c r="G28" s="71">
        <v>31</v>
      </c>
      <c r="H28" s="75">
        <f t="shared" si="1"/>
        <v>6.5753424657534248E-4</v>
      </c>
      <c r="I28" s="79"/>
    </row>
    <row r="29" spans="1:9" s="1" customFormat="1" ht="17.2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4660</v>
      </c>
      <c r="F29" s="74">
        <f t="shared" si="3"/>
        <v>1608.6575342465753</v>
      </c>
      <c r="G29" s="71">
        <v>30</v>
      </c>
      <c r="H29" s="75">
        <f t="shared" si="1"/>
        <v>6.5753424657534248E-4</v>
      </c>
      <c r="I29" s="79"/>
    </row>
    <row r="30" spans="1:9" s="1" customFormat="1" ht="17.2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4630</v>
      </c>
      <c r="F30" s="74">
        <f t="shared" si="3"/>
        <v>1598.3013698630136</v>
      </c>
      <c r="G30" s="71">
        <v>31</v>
      </c>
      <c r="H30" s="75">
        <f t="shared" si="1"/>
        <v>6.5753424657534248E-4</v>
      </c>
      <c r="I30" s="79"/>
    </row>
    <row r="31" spans="1:9" s="1" customFormat="1" ht="17.2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4599</v>
      </c>
      <c r="F31" s="74">
        <f t="shared" si="3"/>
        <v>1587.6000000000001</v>
      </c>
      <c r="G31" s="71">
        <v>30</v>
      </c>
      <c r="H31" s="75">
        <f t="shared" si="1"/>
        <v>6.5753424657534248E-4</v>
      </c>
      <c r="I31" s="79"/>
    </row>
    <row r="32" spans="1:9" s="1" customFormat="1" ht="17.2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4569</v>
      </c>
      <c r="F32" s="74">
        <f t="shared" si="3"/>
        <v>1577.2438356164384</v>
      </c>
      <c r="G32" s="71">
        <v>31</v>
      </c>
      <c r="H32" s="75">
        <f t="shared" si="1"/>
        <v>6.5753424657534248E-4</v>
      </c>
      <c r="I32" s="79"/>
    </row>
    <row r="33" spans="1:10" s="1" customFormat="1" ht="17.2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4538</v>
      </c>
      <c r="F33" s="74">
        <f t="shared" si="3"/>
        <v>1566.5424657534247</v>
      </c>
      <c r="G33" s="71">
        <v>31</v>
      </c>
      <c r="H33" s="75">
        <f t="shared" si="1"/>
        <v>6.5753424657534248E-4</v>
      </c>
      <c r="I33" s="79"/>
    </row>
    <row r="34" spans="1:10" s="1" customFormat="1" ht="17.2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4507</v>
      </c>
      <c r="F34" s="74">
        <f t="shared" si="3"/>
        <v>1555.841095890411</v>
      </c>
      <c r="G34" s="71">
        <v>29</v>
      </c>
      <c r="H34" s="75">
        <f t="shared" si="1"/>
        <v>6.5753424657534248E-4</v>
      </c>
      <c r="I34" s="79"/>
    </row>
    <row r="35" spans="1:10" s="1" customFormat="1" ht="17.2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4478</v>
      </c>
      <c r="F35" s="74">
        <f t="shared" si="3"/>
        <v>1545.8301369863013</v>
      </c>
      <c r="G35" s="71">
        <v>31</v>
      </c>
      <c r="H35" s="75">
        <f t="shared" si="1"/>
        <v>6.5753424657534248E-4</v>
      </c>
      <c r="I35" s="79"/>
    </row>
    <row r="36" spans="1:10" s="1" customFormat="1" ht="17.2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4447</v>
      </c>
      <c r="F36" s="74">
        <f t="shared" si="3"/>
        <v>1535.1287671232876</v>
      </c>
      <c r="G36" s="71">
        <v>30</v>
      </c>
      <c r="H36" s="75">
        <f t="shared" si="1"/>
        <v>6.5753424657534248E-4</v>
      </c>
      <c r="I36" s="79"/>
    </row>
    <row r="37" spans="1:10" s="1" customFormat="1" ht="17.2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4417</v>
      </c>
      <c r="F37" s="74">
        <f t="shared" si="3"/>
        <v>1524.7726027397262</v>
      </c>
      <c r="G37" s="71">
        <v>31</v>
      </c>
      <c r="H37" s="75">
        <f t="shared" si="1"/>
        <v>6.5753424657534248E-4</v>
      </c>
      <c r="I37" s="79"/>
    </row>
    <row r="38" spans="1:10" s="1" customFormat="1" ht="17.2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4386</v>
      </c>
      <c r="F38" s="74">
        <f t="shared" si="3"/>
        <v>1589.7747945205481</v>
      </c>
      <c r="G38" s="71">
        <v>30</v>
      </c>
      <c r="H38" s="75">
        <f t="shared" si="1"/>
        <v>6.5753424657534248E-4</v>
      </c>
      <c r="I38" s="79"/>
    </row>
    <row r="39" spans="1:10" s="1" customFormat="1" ht="17.2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4356</v>
      </c>
      <c r="F39" s="74">
        <f t="shared" si="3"/>
        <v>1578.9008219178083</v>
      </c>
      <c r="G39" s="71">
        <v>31</v>
      </c>
      <c r="H39" s="75">
        <f t="shared" si="1"/>
        <v>6.5753424657534248E-4</v>
      </c>
      <c r="I39" s="79"/>
    </row>
    <row r="40" spans="1:10" s="1" customFormat="1" ht="17.2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4325</v>
      </c>
      <c r="F40" s="74">
        <f t="shared" si="3"/>
        <v>1567.6643835616439</v>
      </c>
      <c r="G40" s="71">
        <v>31</v>
      </c>
      <c r="H40" s="75">
        <f t="shared" si="1"/>
        <v>6.5753424657534248E-4</v>
      </c>
      <c r="I40" s="79"/>
    </row>
    <row r="41" spans="1:10" s="1" customFormat="1" ht="17.2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4294</v>
      </c>
      <c r="F41" s="74">
        <f t="shared" si="3"/>
        <v>1556.4279452054795</v>
      </c>
      <c r="G41" s="71">
        <v>30</v>
      </c>
      <c r="H41" s="75">
        <f t="shared" si="1"/>
        <v>6.5753424657534248E-4</v>
      </c>
      <c r="I41" s="79"/>
    </row>
    <row r="42" spans="1:10" s="1" customFormat="1" ht="17.2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4264</v>
      </c>
      <c r="F42" s="74">
        <f t="shared" si="3"/>
        <v>1545.5539726027398</v>
      </c>
      <c r="G42" s="71">
        <v>31</v>
      </c>
      <c r="H42" s="75">
        <f t="shared" si="1"/>
        <v>6.5753424657534248E-4</v>
      </c>
      <c r="I42" s="79"/>
    </row>
    <row r="43" spans="1:10" s="1" customFormat="1" ht="17.2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4233</v>
      </c>
      <c r="F43" s="74">
        <f t="shared" si="3"/>
        <v>1534.3175342465754</v>
      </c>
      <c r="G43" s="71">
        <v>30</v>
      </c>
      <c r="H43" s="75">
        <f t="shared" si="1"/>
        <v>6.5753424657534248E-4</v>
      </c>
      <c r="I43" s="79"/>
    </row>
    <row r="44" spans="1:10" s="1" customFormat="1" ht="17.2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4203</v>
      </c>
      <c r="F44" s="74">
        <f t="shared" si="3"/>
        <v>1523.4435616438357</v>
      </c>
      <c r="G44" s="71">
        <v>31</v>
      </c>
      <c r="H44" s="75">
        <f t="shared" si="1"/>
        <v>6.5753424657534248E-4</v>
      </c>
      <c r="I44" s="79"/>
    </row>
    <row r="45" spans="1:10" s="1" customFormat="1" ht="17.2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4172</v>
      </c>
      <c r="F45" s="74">
        <f t="shared" si="3"/>
        <v>1512.2071232876713</v>
      </c>
      <c r="G45" s="71">
        <v>31</v>
      </c>
      <c r="H45" s="75">
        <f t="shared" si="1"/>
        <v>6.5753424657534248E-4</v>
      </c>
      <c r="I45" s="79"/>
    </row>
    <row r="46" spans="1:10" s="1" customFormat="1" ht="17.2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4141</v>
      </c>
      <c r="F46" s="74">
        <f t="shared" si="3"/>
        <v>1500.9706849315069</v>
      </c>
      <c r="G46" s="73">
        <v>28</v>
      </c>
      <c r="H46" s="75">
        <f t="shared" si="1"/>
        <v>6.5753424657534248E-4</v>
      </c>
      <c r="I46" s="79"/>
    </row>
    <row r="47" spans="1:10" s="1" customFormat="1" ht="17.2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4113</v>
      </c>
      <c r="F47" s="74">
        <f t="shared" si="3"/>
        <v>1490.8216438356164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7.2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4082</v>
      </c>
      <c r="F48" s="74">
        <f t="shared" si="3"/>
        <v>1479.585205479452</v>
      </c>
      <c r="G48" s="80">
        <v>30</v>
      </c>
      <c r="H48" s="75">
        <f t="shared" si="1"/>
        <v>6.5753424657534248E-4</v>
      </c>
      <c r="I48" s="81"/>
    </row>
    <row r="49" spans="1:12" s="1" customFormat="1" ht="17.2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4052</v>
      </c>
      <c r="F49" s="74">
        <f t="shared" si="3"/>
        <v>1468.7112328767123</v>
      </c>
      <c r="G49" s="80">
        <v>31</v>
      </c>
      <c r="H49" s="75">
        <f t="shared" si="1"/>
        <v>6.5753424657534248E-4</v>
      </c>
      <c r="I49" s="81"/>
    </row>
    <row r="50" spans="1:12" s="1" customFormat="1" ht="17.2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4021</v>
      </c>
      <c r="F50" s="74">
        <f t="shared" si="3"/>
        <v>1530.8442739726029</v>
      </c>
      <c r="G50" s="80">
        <v>30</v>
      </c>
      <c r="H50" s="75">
        <f t="shared" si="1"/>
        <v>6.5753424657534248E-4</v>
      </c>
      <c r="I50" s="81"/>
    </row>
    <row r="51" spans="1:12" s="1" customFormat="1" ht="17.2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3991</v>
      </c>
      <c r="F51" s="74">
        <f t="shared" si="3"/>
        <v>1519.4229041095891</v>
      </c>
      <c r="G51" s="80">
        <v>31</v>
      </c>
      <c r="H51" s="75">
        <f t="shared" si="1"/>
        <v>6.5753424657534248E-4</v>
      </c>
      <c r="I51" s="81"/>
    </row>
    <row r="52" spans="1:12" s="1" customFormat="1" ht="17.2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3960</v>
      </c>
      <c r="F52" s="74">
        <f t="shared" si="3"/>
        <v>1507.6208219178084</v>
      </c>
      <c r="G52" s="80">
        <v>31</v>
      </c>
      <c r="H52" s="75">
        <f t="shared" si="1"/>
        <v>6.5753424657534248E-4</v>
      </c>
      <c r="I52" s="81"/>
    </row>
    <row r="53" spans="1:12" s="1" customFormat="1" ht="17.2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3929</v>
      </c>
      <c r="F53" s="74">
        <f t="shared" si="3"/>
        <v>1495.8187397260274</v>
      </c>
      <c r="G53" s="80">
        <v>30</v>
      </c>
      <c r="H53" s="75">
        <f t="shared" si="1"/>
        <v>6.5753424657534248E-4</v>
      </c>
      <c r="I53" s="81"/>
    </row>
    <row r="54" spans="1:12" s="1" customFormat="1" ht="17.2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3899</v>
      </c>
      <c r="F54" s="74">
        <f t="shared" si="3"/>
        <v>1484.3973698630136</v>
      </c>
      <c r="G54" s="80">
        <v>31</v>
      </c>
      <c r="H54" s="75">
        <f t="shared" si="1"/>
        <v>6.5753424657534248E-4</v>
      </c>
      <c r="I54" s="81"/>
    </row>
    <row r="55" spans="1:12" s="1" customFormat="1" ht="17.2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3868</v>
      </c>
      <c r="F55" s="74">
        <f t="shared" si="3"/>
        <v>1472.5952876712329</v>
      </c>
      <c r="G55" s="80">
        <v>30</v>
      </c>
      <c r="H55" s="75">
        <f t="shared" si="1"/>
        <v>6.5753424657534248E-4</v>
      </c>
      <c r="I55" s="81"/>
    </row>
    <row r="56" spans="1:12" s="1" customFormat="1" ht="17.2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3838</v>
      </c>
      <c r="F56" s="74">
        <f t="shared" si="3"/>
        <v>1461.1739178082191</v>
      </c>
      <c r="G56" s="80">
        <v>31</v>
      </c>
      <c r="H56" s="75">
        <f t="shared" si="1"/>
        <v>6.5753424657534248E-4</v>
      </c>
      <c r="I56" s="81"/>
    </row>
    <row r="57" spans="1:12" s="1" customFormat="1" ht="17.2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3807</v>
      </c>
      <c r="F57" s="74">
        <f t="shared" si="3"/>
        <v>1449.3718356164384</v>
      </c>
      <c r="G57" s="80">
        <v>31</v>
      </c>
      <c r="H57" s="75">
        <f t="shared" si="1"/>
        <v>6.5753424657534248E-4</v>
      </c>
      <c r="I57" s="81"/>
    </row>
    <row r="58" spans="1:12" s="1" customFormat="1" ht="17.2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3776</v>
      </c>
      <c r="F58" s="74">
        <f t="shared" si="3"/>
        <v>1437.5697534246576</v>
      </c>
      <c r="G58" s="80">
        <v>28</v>
      </c>
      <c r="H58" s="75">
        <f t="shared" si="1"/>
        <v>6.5753424657534248E-4</v>
      </c>
      <c r="I58" s="81"/>
    </row>
    <row r="59" spans="1:12" s="1" customFormat="1" ht="17.2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3748</v>
      </c>
      <c r="F59" s="74">
        <f t="shared" si="3"/>
        <v>1426.9098082191781</v>
      </c>
      <c r="G59" s="80">
        <v>31</v>
      </c>
      <c r="H59" s="75">
        <f t="shared" si="1"/>
        <v>6.5753424657534248E-4</v>
      </c>
      <c r="I59" s="81"/>
    </row>
    <row r="60" spans="1:12" s="1" customFormat="1" ht="17.2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3717</v>
      </c>
      <c r="F60" s="74">
        <f t="shared" si="3"/>
        <v>1415.1077260273973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7.2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3687</v>
      </c>
      <c r="F61" s="74">
        <f t="shared" si="3"/>
        <v>1403.6863561643836</v>
      </c>
      <c r="G61" s="80">
        <v>31</v>
      </c>
      <c r="H61" s="75">
        <f t="shared" si="4"/>
        <v>6.5753424657534248E-4</v>
      </c>
      <c r="I61" s="81"/>
    </row>
    <row r="62" spans="1:12" s="1" customFormat="1" ht="17.2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3656</v>
      </c>
      <c r="F62" s="74">
        <f t="shared" si="3"/>
        <v>1461.5986849315068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3626</v>
      </c>
      <c r="F63" s="74">
        <f t="shared" si="3"/>
        <v>1449.6052602739726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3595</v>
      </c>
      <c r="F64" s="74">
        <f t="shared" si="3"/>
        <v>1437.2120547945206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3564</v>
      </c>
      <c r="F65" s="74">
        <f t="shared" si="3"/>
        <v>1424.8188493150685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3534</v>
      </c>
      <c r="F66" s="74">
        <f t="shared" si="3"/>
        <v>1412.8254246575343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3503</v>
      </c>
      <c r="F67" s="74">
        <f t="shared" si="3"/>
        <v>1400.4322191780823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3473</v>
      </c>
      <c r="F68" s="74">
        <f t="shared" si="3"/>
        <v>1388.4387945205481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3442</v>
      </c>
      <c r="F69" s="74">
        <f t="shared" si="3"/>
        <v>1376.045589041096</v>
      </c>
      <c r="G69" s="80">
        <v>31</v>
      </c>
      <c r="H69" s="75">
        <f t="shared" si="4"/>
        <v>6.5753424657534248E-4</v>
      </c>
      <c r="I69" s="81"/>
    </row>
    <row r="70" spans="1:9" s="1" customFormat="1" ht="17.2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3411</v>
      </c>
      <c r="F70" s="74">
        <f t="shared" si="3"/>
        <v>1363.6523835616438</v>
      </c>
      <c r="G70" s="80">
        <v>28</v>
      </c>
      <c r="H70" s="75">
        <f t="shared" si="4"/>
        <v>6.5753424657534248E-4</v>
      </c>
      <c r="I70" s="81"/>
    </row>
    <row r="71" spans="1:9" s="1" customFormat="1" ht="17.2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3383</v>
      </c>
      <c r="F71" s="74">
        <f t="shared" si="3"/>
        <v>1352.4585205479452</v>
      </c>
      <c r="G71" s="80">
        <v>31</v>
      </c>
      <c r="H71" s="75">
        <f t="shared" si="4"/>
        <v>6.5753424657534248E-4</v>
      </c>
      <c r="I71" s="81"/>
    </row>
    <row r="72" spans="1:9" s="1" customFormat="1" ht="17.2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3352</v>
      </c>
      <c r="F72" s="74">
        <f t="shared" si="3"/>
        <v>1340.0653150684932</v>
      </c>
      <c r="G72" s="80">
        <v>30</v>
      </c>
      <c r="H72" s="75">
        <f t="shared" si="4"/>
        <v>6.5753424657534248E-4</v>
      </c>
      <c r="I72" s="81"/>
    </row>
    <row r="73" spans="1:9" s="1" customFormat="1" ht="17.2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3322</v>
      </c>
      <c r="F73" s="74">
        <f t="shared" si="3"/>
        <v>1328.071890410959</v>
      </c>
      <c r="G73" s="80">
        <v>31</v>
      </c>
      <c r="H73" s="75">
        <f t="shared" si="4"/>
        <v>6.5753424657534248E-4</v>
      </c>
      <c r="I73" s="81"/>
    </row>
    <row r="74" spans="1:9" s="1" customFormat="1" ht="17.2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3291</v>
      </c>
      <c r="F74" s="74">
        <f t="shared" si="3"/>
        <v>1380.9016840068493</v>
      </c>
      <c r="G74" s="80">
        <v>30</v>
      </c>
      <c r="H74" s="75">
        <f t="shared" si="4"/>
        <v>6.5753424657534248E-4</v>
      </c>
      <c r="I74" s="81"/>
    </row>
    <row r="75" spans="1:9" s="1" customFormat="1" ht="17.2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3261</v>
      </c>
      <c r="F75" s="74">
        <f t="shared" si="3"/>
        <v>1368.3137014726026</v>
      </c>
      <c r="G75" s="80">
        <v>31</v>
      </c>
      <c r="H75" s="75">
        <f t="shared" si="4"/>
        <v>6.5753424657534248E-4</v>
      </c>
      <c r="I75" s="81"/>
    </row>
    <row r="76" spans="1:9" s="1" customFormat="1" ht="17.2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3230</v>
      </c>
      <c r="F76" s="74">
        <f t="shared" si="3"/>
        <v>1355.3061195205478</v>
      </c>
      <c r="G76" s="80">
        <v>31</v>
      </c>
      <c r="H76" s="75">
        <f t="shared" si="4"/>
        <v>6.5753424657534248E-4</v>
      </c>
      <c r="I76" s="81"/>
    </row>
    <row r="77" spans="1:9" s="1" customFormat="1" ht="17.2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3199</v>
      </c>
      <c r="F77" s="74">
        <f t="shared" si="3"/>
        <v>1342.298537568493</v>
      </c>
      <c r="G77" s="80">
        <v>30</v>
      </c>
      <c r="H77" s="75">
        <f t="shared" si="4"/>
        <v>6.5753424657534248E-4</v>
      </c>
      <c r="I77" s="81"/>
    </row>
    <row r="78" spans="1:9" s="1" customFormat="1" ht="17.2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3169</v>
      </c>
      <c r="F78" s="74">
        <f t="shared" ref="F78:F140" si="7">(D78*E78*H78)</f>
        <v>1329.7105550342465</v>
      </c>
      <c r="G78" s="80">
        <v>31</v>
      </c>
      <c r="H78" s="75">
        <f t="shared" si="4"/>
        <v>6.5753424657534248E-4</v>
      </c>
      <c r="I78" s="81"/>
    </row>
    <row r="79" spans="1:9" s="1" customFormat="1" ht="17.2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3138</v>
      </c>
      <c r="F79" s="74">
        <f t="shared" si="7"/>
        <v>1316.7029730821916</v>
      </c>
      <c r="G79" s="80">
        <v>30</v>
      </c>
      <c r="H79" s="75">
        <f t="shared" si="4"/>
        <v>6.5753424657534248E-4</v>
      </c>
      <c r="I79" s="81"/>
    </row>
    <row r="80" spans="1:9" s="1" customFormat="1" ht="17.2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3108</v>
      </c>
      <c r="F80" s="74">
        <f t="shared" si="7"/>
        <v>1304.1149905479451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3077</v>
      </c>
      <c r="F81" s="74">
        <f t="shared" si="7"/>
        <v>1291.1074085958903</v>
      </c>
      <c r="G81" s="80">
        <v>31</v>
      </c>
      <c r="H81" s="75">
        <f t="shared" si="4"/>
        <v>6.5753424657534248E-4</v>
      </c>
      <c r="I81" s="81"/>
    </row>
    <row r="82" spans="1:9" s="1" customFormat="1" ht="17.2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3046</v>
      </c>
      <c r="F82" s="74">
        <f t="shared" si="7"/>
        <v>1278.0998266438355</v>
      </c>
      <c r="G82" s="80">
        <v>29</v>
      </c>
      <c r="H82" s="75">
        <f t="shared" si="4"/>
        <v>6.5753424657534248E-4</v>
      </c>
      <c r="I82" s="81"/>
    </row>
    <row r="83" spans="1:9" s="1" customFormat="1" ht="17.2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3017</v>
      </c>
      <c r="F83" s="74">
        <f t="shared" si="7"/>
        <v>1265.9314435273971</v>
      </c>
      <c r="G83" s="80">
        <v>31</v>
      </c>
      <c r="H83" s="75">
        <f t="shared" si="4"/>
        <v>6.5753424657534248E-4</v>
      </c>
      <c r="I83" s="81"/>
    </row>
    <row r="84" spans="1:9" s="1" customFormat="1" ht="17.2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2986</v>
      </c>
      <c r="F84" s="74">
        <f t="shared" si="7"/>
        <v>1252.9238615753422</v>
      </c>
      <c r="G84" s="80">
        <v>30</v>
      </c>
      <c r="H84" s="75">
        <f t="shared" si="4"/>
        <v>6.5753424657534248E-4</v>
      </c>
      <c r="I84" s="81"/>
    </row>
    <row r="85" spans="1:9" s="1" customFormat="1" ht="17.2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2956</v>
      </c>
      <c r="F85" s="74">
        <f t="shared" si="7"/>
        <v>1240.3358790410957</v>
      </c>
      <c r="G85" s="80">
        <v>31</v>
      </c>
      <c r="H85" s="75">
        <f t="shared" si="4"/>
        <v>6.5753424657534248E-4</v>
      </c>
      <c r="I85" s="81"/>
    </row>
    <row r="86" spans="1:9" s="1" customFormat="1" ht="17.2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2925</v>
      </c>
      <c r="F86" s="74">
        <f t="shared" si="7"/>
        <v>1288.6947119434928</v>
      </c>
      <c r="G86" s="80">
        <v>30</v>
      </c>
      <c r="H86" s="75">
        <f t="shared" si="4"/>
        <v>6.5753424657534248E-4</v>
      </c>
      <c r="I86" s="81"/>
    </row>
    <row r="87" spans="1:9" s="1" customFormat="1" ht="17.2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2895</v>
      </c>
      <c r="F87" s="74">
        <f t="shared" si="7"/>
        <v>1275.477330282534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2864</v>
      </c>
      <c r="F88" s="74">
        <f t="shared" si="7"/>
        <v>1261.8193692328766</v>
      </c>
      <c r="G88" s="80">
        <v>31</v>
      </c>
      <c r="H88" s="75">
        <f t="shared" si="4"/>
        <v>6.5753424657534248E-4</v>
      </c>
      <c r="I88" s="81"/>
    </row>
    <row r="89" spans="1:9" s="1" customFormat="1" ht="17.2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2833</v>
      </c>
      <c r="F89" s="74">
        <f t="shared" si="7"/>
        <v>1248.161408183219</v>
      </c>
      <c r="G89" s="80">
        <v>30</v>
      </c>
      <c r="H89" s="75">
        <f t="shared" si="4"/>
        <v>6.5753424657534248E-4</v>
      </c>
      <c r="I89" s="81"/>
    </row>
    <row r="90" spans="1:9" s="1" customFormat="1" ht="17.2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2803</v>
      </c>
      <c r="F90" s="74">
        <f t="shared" si="7"/>
        <v>1234.9440265222602</v>
      </c>
      <c r="G90" s="80">
        <v>31</v>
      </c>
      <c r="H90" s="75">
        <f t="shared" si="4"/>
        <v>6.5753424657534248E-4</v>
      </c>
      <c r="I90" s="81"/>
    </row>
    <row r="91" spans="1:9" s="1" customFormat="1" ht="17.2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2772</v>
      </c>
      <c r="F91" s="74">
        <f t="shared" si="7"/>
        <v>1221.2860654726026</v>
      </c>
      <c r="G91" s="80">
        <v>30</v>
      </c>
      <c r="H91" s="75">
        <f t="shared" si="4"/>
        <v>6.5753424657534248E-4</v>
      </c>
      <c r="I91" s="81"/>
    </row>
    <row r="92" spans="1:9" s="1" customFormat="1" ht="17.2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2742</v>
      </c>
      <c r="F92" s="74">
        <f t="shared" si="7"/>
        <v>1208.0686838116435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2711</v>
      </c>
      <c r="F93" s="74">
        <f t="shared" si="7"/>
        <v>1194.4107227619861</v>
      </c>
      <c r="G93" s="80">
        <v>31</v>
      </c>
      <c r="H93" s="75">
        <f t="shared" si="4"/>
        <v>6.5753424657534248E-4</v>
      </c>
      <c r="I93" s="81"/>
    </row>
    <row r="94" spans="1:9" s="1" customFormat="1" ht="17.2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2680</v>
      </c>
      <c r="F94" s="74">
        <f t="shared" si="7"/>
        <v>1180.7527617123287</v>
      </c>
      <c r="G94" s="80">
        <v>28</v>
      </c>
      <c r="H94" s="75">
        <f t="shared" si="4"/>
        <v>6.5753424657534248E-4</v>
      </c>
      <c r="I94" s="81"/>
    </row>
    <row r="95" spans="1:9" s="1" customFormat="1" ht="17.2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2652</v>
      </c>
      <c r="F95" s="74">
        <f t="shared" si="7"/>
        <v>1168.416538828767</v>
      </c>
      <c r="G95" s="80">
        <v>31</v>
      </c>
      <c r="H95" s="75">
        <f t="shared" si="4"/>
        <v>6.5753424657534248E-4</v>
      </c>
      <c r="I95" s="81"/>
    </row>
    <row r="96" spans="1:9" s="1" customFormat="1" ht="17.2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2621</v>
      </c>
      <c r="F96" s="74">
        <f t="shared" si="7"/>
        <v>1154.7585777791094</v>
      </c>
      <c r="G96" s="80">
        <v>30</v>
      </c>
      <c r="H96" s="75">
        <f t="shared" si="4"/>
        <v>6.5753424657534248E-4</v>
      </c>
      <c r="I96" s="81"/>
    </row>
    <row r="97" spans="1:9" s="1" customFormat="1" ht="17.2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2591</v>
      </c>
      <c r="F97" s="74">
        <f t="shared" si="7"/>
        <v>1141.5411961181505</v>
      </c>
      <c r="G97" s="80">
        <v>31</v>
      </c>
      <c r="H97" s="75">
        <f t="shared" si="4"/>
        <v>6.5753424657534248E-4</v>
      </c>
      <c r="I97" s="81"/>
    </row>
    <row r="98" spans="1:9" s="1" customFormat="1" ht="17.2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2560</v>
      </c>
      <c r="F98" s="74">
        <f t="shared" si="7"/>
        <v>1185.0345205479452</v>
      </c>
      <c r="G98" s="80">
        <v>30</v>
      </c>
      <c r="H98" s="75">
        <f t="shared" si="4"/>
        <v>6.5753424657534248E-4</v>
      </c>
      <c r="I98" s="81"/>
    </row>
    <row r="99" spans="1:9" s="1" customFormat="1" ht="17.2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2530</v>
      </c>
      <c r="F99" s="74">
        <f t="shared" si="7"/>
        <v>1171.1473972602739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2499</v>
      </c>
      <c r="F100" s="74">
        <f t="shared" si="7"/>
        <v>1156.7973698630137</v>
      </c>
      <c r="G100" s="80">
        <v>31</v>
      </c>
      <c r="H100" s="75">
        <f t="shared" si="4"/>
        <v>6.5753424657534248E-4</v>
      </c>
      <c r="I100" s="81"/>
    </row>
    <row r="101" spans="1:9" s="1" customFormat="1" ht="17.2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2468</v>
      </c>
      <c r="F101" s="74">
        <f t="shared" si="7"/>
        <v>1142.4473424657535</v>
      </c>
      <c r="G101" s="80">
        <v>30</v>
      </c>
      <c r="H101" s="75">
        <f t="shared" si="4"/>
        <v>6.5753424657534248E-4</v>
      </c>
      <c r="I101" s="81"/>
    </row>
    <row r="102" spans="1:9" s="1" customFormat="1" ht="17.2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2438</v>
      </c>
      <c r="F102" s="74">
        <f t="shared" si="7"/>
        <v>1128.5602191780822</v>
      </c>
      <c r="G102" s="80">
        <v>31</v>
      </c>
      <c r="H102" s="75">
        <f t="shared" si="4"/>
        <v>6.5753424657534248E-4</v>
      </c>
      <c r="I102" s="81"/>
    </row>
    <row r="103" spans="1:9" s="1" customFormat="1" ht="17.2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2407</v>
      </c>
      <c r="F103" s="74">
        <f t="shared" si="7"/>
        <v>1114.210191780822</v>
      </c>
      <c r="G103" s="87">
        <v>30</v>
      </c>
      <c r="H103" s="75">
        <f t="shared" si="4"/>
        <v>6.5753424657534248E-4</v>
      </c>
      <c r="I103" s="81"/>
    </row>
    <row r="104" spans="1:9" s="1" customFormat="1" ht="17.2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2377</v>
      </c>
      <c r="F104" s="74">
        <f t="shared" si="7"/>
        <v>1100.3230684931507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2346</v>
      </c>
      <c r="F105" s="74">
        <f t="shared" si="7"/>
        <v>1085.9730410958905</v>
      </c>
      <c r="G105" s="80">
        <v>31</v>
      </c>
      <c r="H105" s="75">
        <f t="shared" si="4"/>
        <v>6.5753424657534248E-4</v>
      </c>
      <c r="I105" s="81"/>
    </row>
    <row r="106" spans="1:9" s="1" customFormat="1" ht="17.2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2315</v>
      </c>
      <c r="F106" s="74">
        <f t="shared" si="7"/>
        <v>1071.6230136986301</v>
      </c>
      <c r="G106" s="80">
        <v>28</v>
      </c>
      <c r="H106" s="75">
        <f t="shared" si="4"/>
        <v>6.5753424657534248E-4</v>
      </c>
      <c r="I106" s="81"/>
    </row>
    <row r="107" spans="1:9" s="1" customFormat="1" ht="17.2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2287</v>
      </c>
      <c r="F107" s="74">
        <f t="shared" si="7"/>
        <v>1058.6616986301369</v>
      </c>
      <c r="G107" s="80">
        <v>31</v>
      </c>
      <c r="H107" s="75">
        <f t="shared" si="4"/>
        <v>6.5753424657534248E-4</v>
      </c>
      <c r="I107" s="81"/>
    </row>
    <row r="108" spans="1:9" s="1" customFormat="1" ht="17.2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2256</v>
      </c>
      <c r="F108" s="74">
        <f t="shared" si="7"/>
        <v>1044.3116712328767</v>
      </c>
      <c r="G108" s="80">
        <v>30</v>
      </c>
      <c r="H108" s="75">
        <f t="shared" si="4"/>
        <v>6.5753424657534248E-4</v>
      </c>
      <c r="I108" s="81"/>
    </row>
    <row r="109" spans="1:9" s="1" customFormat="1" ht="17.2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2226</v>
      </c>
      <c r="F109" s="74">
        <f t="shared" si="7"/>
        <v>1030.4245479452054</v>
      </c>
      <c r="G109" s="80">
        <v>31</v>
      </c>
      <c r="H109" s="75">
        <f t="shared" si="4"/>
        <v>6.5753424657534248E-4</v>
      </c>
      <c r="I109" s="81"/>
    </row>
    <row r="110" spans="1:9" s="1" customFormat="1" ht="17.2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2195</v>
      </c>
      <c r="F110" s="74">
        <f t="shared" si="7"/>
        <v>1066.1966134083259</v>
      </c>
      <c r="G110" s="80">
        <v>30</v>
      </c>
      <c r="H110" s="75">
        <f t="shared" si="4"/>
        <v>6.5753424657534248E-4</v>
      </c>
      <c r="I110" s="81"/>
    </row>
    <row r="111" spans="1:9" s="1" customFormat="1" ht="17.2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2165</v>
      </c>
      <c r="F111" s="74">
        <f t="shared" si="7"/>
        <v>1051.624450127119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2134</v>
      </c>
      <c r="F112" s="74">
        <f t="shared" si="7"/>
        <v>1036.5665480698715</v>
      </c>
      <c r="G112" s="80">
        <v>31</v>
      </c>
      <c r="H112" s="75">
        <f t="shared" si="4"/>
        <v>6.5753424657534248E-4</v>
      </c>
      <c r="I112" s="81"/>
    </row>
    <row r="113" spans="1:9" s="1" customFormat="1" ht="17.2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2103</v>
      </c>
      <c r="F113" s="74">
        <f t="shared" si="7"/>
        <v>1021.508646012624</v>
      </c>
      <c r="G113" s="80">
        <v>30</v>
      </c>
      <c r="H113" s="75">
        <f t="shared" si="4"/>
        <v>6.5753424657534248E-4</v>
      </c>
      <c r="I113" s="81"/>
    </row>
    <row r="114" spans="1:9" s="1" customFormat="1" ht="17.2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2073</v>
      </c>
      <c r="F114" s="74">
        <f t="shared" si="7"/>
        <v>1006.9364827314168</v>
      </c>
      <c r="G114" s="80">
        <v>31</v>
      </c>
      <c r="H114" s="75">
        <f t="shared" si="4"/>
        <v>6.5753424657534248E-4</v>
      </c>
      <c r="I114" s="81"/>
    </row>
    <row r="115" spans="1:9" s="1" customFormat="1" ht="17.2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2042</v>
      </c>
      <c r="F115" s="74">
        <f t="shared" si="7"/>
        <v>991.87858067416926</v>
      </c>
      <c r="G115" s="80">
        <v>30</v>
      </c>
      <c r="H115" s="75">
        <f t="shared" si="4"/>
        <v>6.5753424657534248E-4</v>
      </c>
      <c r="I115" s="81"/>
    </row>
    <row r="116" spans="1:9" s="1" customFormat="1" ht="17.2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2012</v>
      </c>
      <c r="F116" s="74">
        <f t="shared" si="7"/>
        <v>977.3064173929622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1981</v>
      </c>
      <c r="F117" s="74">
        <f t="shared" si="7"/>
        <v>962.24851533571473</v>
      </c>
      <c r="G117" s="80">
        <v>31</v>
      </c>
      <c r="H117" s="75">
        <f t="shared" si="4"/>
        <v>6.5753424657534248E-4</v>
      </c>
      <c r="I117" s="81"/>
    </row>
    <row r="118" spans="1:9" s="1" customFormat="1" ht="17.2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1950</v>
      </c>
      <c r="F118" s="74">
        <f t="shared" si="7"/>
        <v>947.19061327846737</v>
      </c>
      <c r="G118" s="80">
        <v>28</v>
      </c>
      <c r="H118" s="75">
        <f t="shared" si="4"/>
        <v>6.5753424657534248E-4</v>
      </c>
      <c r="I118" s="81"/>
    </row>
    <row r="119" spans="1:9" s="1" customFormat="1" ht="17.2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1922</v>
      </c>
      <c r="F119" s="74">
        <f t="shared" si="7"/>
        <v>933.58992754934059</v>
      </c>
      <c r="G119" s="80">
        <v>31</v>
      </c>
      <c r="H119" s="75">
        <f t="shared" si="4"/>
        <v>6.5753424657534248E-4</v>
      </c>
      <c r="I119" s="81"/>
    </row>
    <row r="120" spans="1:9" s="1" customFormat="1" ht="17.2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1891</v>
      </c>
      <c r="F120" s="74">
        <f t="shared" si="7"/>
        <v>918.53202549209323</v>
      </c>
      <c r="G120" s="80">
        <v>30</v>
      </c>
      <c r="H120" s="75">
        <f t="shared" si="4"/>
        <v>6.5753424657534248E-4</v>
      </c>
      <c r="I120" s="81"/>
    </row>
    <row r="121" spans="1:9" s="1" customFormat="1" ht="17.2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1861</v>
      </c>
      <c r="F121" s="74">
        <f t="shared" si="7"/>
        <v>903.95986221088594</v>
      </c>
      <c r="G121" s="80">
        <v>31</v>
      </c>
      <c r="H121" s="75">
        <f t="shared" si="4"/>
        <v>6.5753424657534248E-4</v>
      </c>
      <c r="I121" s="81"/>
    </row>
    <row r="122" spans="1:9" s="1" customFormat="1" ht="17.2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1830</v>
      </c>
      <c r="F122" s="74">
        <f t="shared" si="7"/>
        <v>933.75123287671238</v>
      </c>
      <c r="G122" s="80">
        <v>30</v>
      </c>
      <c r="H122" s="75">
        <f t="shared" si="4"/>
        <v>6.5753424657534248E-4</v>
      </c>
      <c r="I122" s="81"/>
    </row>
    <row r="123" spans="1:9" s="1" customFormat="1" ht="17.2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1800</v>
      </c>
      <c r="F123" s="74">
        <f t="shared" si="7"/>
        <v>918.44383561643838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1769</v>
      </c>
      <c r="F124" s="74">
        <f t="shared" si="7"/>
        <v>902.62619178082196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7.2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1738</v>
      </c>
      <c r="F125" s="74">
        <f t="shared" si="7"/>
        <v>886.80854794520553</v>
      </c>
      <c r="G125" s="80">
        <v>30</v>
      </c>
      <c r="H125" s="75">
        <f t="shared" si="8"/>
        <v>6.5753424657534248E-4</v>
      </c>
      <c r="I125" s="81"/>
    </row>
    <row r="126" spans="1:9" s="1" customFormat="1" ht="17.2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1708</v>
      </c>
      <c r="F126" s="74">
        <f t="shared" si="7"/>
        <v>871.50115068493153</v>
      </c>
      <c r="G126" s="80">
        <v>31</v>
      </c>
      <c r="H126" s="75">
        <f t="shared" si="8"/>
        <v>6.5753424657534248E-4</v>
      </c>
      <c r="I126" s="81"/>
    </row>
    <row r="127" spans="1:9" s="1" customFormat="1" ht="17.2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1677</v>
      </c>
      <c r="F127" s="74">
        <f t="shared" si="7"/>
        <v>855.68350684931511</v>
      </c>
      <c r="G127" s="80">
        <v>30</v>
      </c>
      <c r="H127" s="75">
        <f t="shared" si="8"/>
        <v>6.5753424657534248E-4</v>
      </c>
      <c r="I127" s="81"/>
    </row>
    <row r="128" spans="1:9" s="1" customFormat="1" ht="17.2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1647</v>
      </c>
      <c r="F128" s="74">
        <f t="shared" si="7"/>
        <v>840.37610958904111</v>
      </c>
      <c r="G128" s="80">
        <v>31</v>
      </c>
      <c r="H128" s="75">
        <f t="shared" si="8"/>
        <v>6.5753424657534248E-4</v>
      </c>
      <c r="I128" s="81"/>
    </row>
    <row r="129" spans="1:9" s="1" customFormat="1" ht="17.2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1616</v>
      </c>
      <c r="F129" s="74">
        <f t="shared" si="7"/>
        <v>824.55846575342468</v>
      </c>
      <c r="G129" s="80">
        <v>31</v>
      </c>
      <c r="H129" s="75">
        <f t="shared" si="8"/>
        <v>6.5753424657534248E-4</v>
      </c>
      <c r="I129" s="81"/>
    </row>
    <row r="130" spans="1:9" s="1" customFormat="1" ht="17.2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1585</v>
      </c>
      <c r="F130" s="74">
        <f t="shared" si="7"/>
        <v>808.74082191780826</v>
      </c>
      <c r="G130" s="80">
        <v>29</v>
      </c>
      <c r="H130" s="75">
        <f t="shared" si="8"/>
        <v>6.5753424657534248E-4</v>
      </c>
      <c r="I130" s="81"/>
    </row>
    <row r="131" spans="1:9" s="1" customFormat="1" ht="17.2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1556</v>
      </c>
      <c r="F131" s="74">
        <f t="shared" si="7"/>
        <v>793.94367123287668</v>
      </c>
      <c r="G131" s="80">
        <v>31</v>
      </c>
      <c r="H131" s="75">
        <f t="shared" si="8"/>
        <v>6.5753424657534248E-4</v>
      </c>
      <c r="I131" s="81"/>
    </row>
    <row r="132" spans="1:9" s="1" customFormat="1" ht="17.2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1525</v>
      </c>
      <c r="F132" s="74">
        <f t="shared" si="7"/>
        <v>778.12602739726026</v>
      </c>
      <c r="G132" s="80">
        <v>30</v>
      </c>
      <c r="H132" s="75">
        <f t="shared" si="8"/>
        <v>6.5753424657534248E-4</v>
      </c>
      <c r="I132" s="81"/>
    </row>
    <row r="133" spans="1:9" s="1" customFormat="1" ht="17.2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1495</v>
      </c>
      <c r="F133" s="74">
        <f t="shared" si="7"/>
        <v>762.81863013698637</v>
      </c>
      <c r="G133" s="80">
        <v>31</v>
      </c>
      <c r="H133" s="75">
        <f t="shared" si="8"/>
        <v>6.5753424657534248E-4</v>
      </c>
      <c r="I133" s="81"/>
    </row>
    <row r="134" spans="1:9" s="1" customFormat="1" ht="17.2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1464</v>
      </c>
      <c r="F134" s="74">
        <f t="shared" si="7"/>
        <v>784.01152885550914</v>
      </c>
      <c r="G134" s="80">
        <v>30</v>
      </c>
      <c r="H134" s="75">
        <f t="shared" si="8"/>
        <v>6.5753424657534248E-4</v>
      </c>
      <c r="I134" s="81"/>
    </row>
    <row r="135" spans="1:9" s="1" customFormat="1" ht="17.2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1434</v>
      </c>
      <c r="F135" s="74">
        <f t="shared" si="7"/>
        <v>767.52394520547944</v>
      </c>
      <c r="G135" s="80">
        <v>31</v>
      </c>
      <c r="H135" s="75">
        <f t="shared" ref="H135:H188" si="9">0.24/365</f>
        <v>6.5753424657534248E-4</v>
      </c>
      <c r="I135" s="81"/>
    </row>
    <row r="136" spans="1:9" s="1" customFormat="1" ht="17.2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1403</v>
      </c>
      <c r="F136" s="74">
        <f t="shared" si="7"/>
        <v>750.9317260273973</v>
      </c>
      <c r="G136" s="80">
        <v>31</v>
      </c>
      <c r="H136" s="75">
        <f t="shared" si="9"/>
        <v>6.5753424657534248E-4</v>
      </c>
      <c r="I136" s="81"/>
    </row>
    <row r="137" spans="1:9" s="1" customFormat="1" ht="17.2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1372</v>
      </c>
      <c r="F137" s="74">
        <f t="shared" si="7"/>
        <v>734.33950684931506</v>
      </c>
      <c r="G137" s="80">
        <v>30</v>
      </c>
      <c r="H137" s="75">
        <f t="shared" si="9"/>
        <v>6.5753424657534248E-4</v>
      </c>
      <c r="I137" s="81"/>
    </row>
    <row r="138" spans="1:9" s="1" customFormat="1" ht="17.2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1342</v>
      </c>
      <c r="F138" s="74">
        <f t="shared" si="7"/>
        <v>718.28252054794518</v>
      </c>
      <c r="G138" s="80">
        <v>31</v>
      </c>
      <c r="H138" s="75">
        <f t="shared" si="9"/>
        <v>6.5753424657534248E-4</v>
      </c>
      <c r="I138" s="81"/>
    </row>
    <row r="139" spans="1:9" s="1" customFormat="1" ht="17.2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1311</v>
      </c>
      <c r="F139" s="74">
        <f t="shared" si="7"/>
        <v>701.69030136986305</v>
      </c>
      <c r="G139" s="80">
        <v>30</v>
      </c>
      <c r="H139" s="75">
        <f t="shared" si="9"/>
        <v>6.5753424657534248E-4</v>
      </c>
      <c r="I139" s="81"/>
    </row>
    <row r="140" spans="1:9" s="1" customFormat="1" ht="17.2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1281</v>
      </c>
      <c r="F140" s="74">
        <f t="shared" si="7"/>
        <v>685.63331506849318</v>
      </c>
      <c r="G140" s="80">
        <v>31</v>
      </c>
      <c r="H140" s="75">
        <f t="shared" si="9"/>
        <v>6.5753424657534248E-4</v>
      </c>
      <c r="I140" s="81"/>
    </row>
    <row r="141" spans="1:9" s="1" customFormat="1" ht="17.2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8" si="11">E140-G140</f>
        <v>1250</v>
      </c>
      <c r="F141" s="74">
        <f t="shared" ref="F141:F188" si="12">(D141*E141*H141)</f>
        <v>669.04109589041093</v>
      </c>
      <c r="G141" s="80">
        <v>31</v>
      </c>
      <c r="H141" s="75">
        <f t="shared" si="9"/>
        <v>6.5753424657534248E-4</v>
      </c>
      <c r="I141" s="81"/>
    </row>
    <row r="142" spans="1:9" s="1" customFormat="1" ht="17.2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1219</v>
      </c>
      <c r="F142" s="74">
        <f t="shared" si="12"/>
        <v>652.4488767123288</v>
      </c>
      <c r="G142" s="80">
        <v>28</v>
      </c>
      <c r="H142" s="75">
        <f t="shared" si="9"/>
        <v>6.5753424657534248E-4</v>
      </c>
      <c r="I142" s="81"/>
    </row>
    <row r="143" spans="1:9" s="1" customFormat="1" ht="17.2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1191</v>
      </c>
      <c r="F143" s="74">
        <f t="shared" si="12"/>
        <v>637.46235616438355</v>
      </c>
      <c r="G143" s="80">
        <v>31</v>
      </c>
      <c r="H143" s="75">
        <f t="shared" si="9"/>
        <v>6.5753424657534248E-4</v>
      </c>
      <c r="I143" s="81"/>
    </row>
    <row r="144" spans="1:9" s="1" customFormat="1" ht="17.2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1160</v>
      </c>
      <c r="F144" s="74">
        <f t="shared" si="12"/>
        <v>620.87013698630142</v>
      </c>
      <c r="G144" s="80">
        <v>30</v>
      </c>
      <c r="H144" s="75">
        <f t="shared" si="9"/>
        <v>6.5753424657534248E-4</v>
      </c>
      <c r="I144" s="81"/>
    </row>
    <row r="145" spans="1:9" s="1" customFormat="1" ht="17.2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1130</v>
      </c>
      <c r="F145" s="74">
        <f t="shared" si="12"/>
        <v>604.81315068493154</v>
      </c>
      <c r="G145" s="80">
        <v>31</v>
      </c>
      <c r="H145" s="75">
        <f t="shared" si="9"/>
        <v>6.5753424657534248E-4</v>
      </c>
      <c r="I145" s="81"/>
    </row>
    <row r="146" spans="1:9" s="1" customFormat="1" ht="17.2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1099</v>
      </c>
      <c r="F146" s="74">
        <f t="shared" si="12"/>
        <v>617.97138232432712</v>
      </c>
      <c r="G146" s="80">
        <v>30</v>
      </c>
      <c r="H146" s="75">
        <f t="shared" si="9"/>
        <v>6.5753424657534248E-4</v>
      </c>
      <c r="I146" s="81"/>
    </row>
    <row r="147" spans="1:9" s="1" customFormat="1" ht="17.2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1069</v>
      </c>
      <c r="F147" s="74">
        <f t="shared" si="12"/>
        <v>601.10228180591957</v>
      </c>
      <c r="G147" s="80">
        <v>31</v>
      </c>
      <c r="H147" s="75">
        <f t="shared" si="9"/>
        <v>6.5753424657534248E-4</v>
      </c>
      <c r="I147" s="81"/>
    </row>
    <row r="148" spans="1:9" s="1" customFormat="1" ht="17.2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1038</v>
      </c>
      <c r="F148" s="74">
        <f t="shared" si="12"/>
        <v>583.67087793689859</v>
      </c>
      <c r="G148" s="80">
        <v>31</v>
      </c>
      <c r="H148" s="75">
        <f t="shared" si="9"/>
        <v>6.5753424657534248E-4</v>
      </c>
      <c r="I148" s="81"/>
    </row>
    <row r="149" spans="1:9" s="1" customFormat="1" ht="17.25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1007</v>
      </c>
      <c r="F149" s="74">
        <f t="shared" si="12"/>
        <v>566.2394740678775</v>
      </c>
      <c r="G149" s="80">
        <v>30</v>
      </c>
      <c r="H149" s="75">
        <f t="shared" si="9"/>
        <v>6.5753424657534248E-4</v>
      </c>
      <c r="I149" s="81"/>
    </row>
    <row r="150" spans="1:9" s="1" customFormat="1" ht="17.25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977</v>
      </c>
      <c r="F150" s="74">
        <f t="shared" si="12"/>
        <v>549.37037354947006</v>
      </c>
      <c r="G150" s="80">
        <v>31</v>
      </c>
      <c r="H150" s="75">
        <f t="shared" si="9"/>
        <v>6.5753424657534248E-4</v>
      </c>
      <c r="I150" s="81"/>
    </row>
    <row r="151" spans="1:9" s="1" customFormat="1" ht="17.25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946</v>
      </c>
      <c r="F151" s="74">
        <f t="shared" si="12"/>
        <v>531.93896968044896</v>
      </c>
      <c r="G151" s="80">
        <v>30</v>
      </c>
      <c r="H151" s="75">
        <f t="shared" si="9"/>
        <v>6.5753424657534248E-4</v>
      </c>
      <c r="I151" s="81"/>
    </row>
    <row r="152" spans="1:9" s="1" customFormat="1" ht="17.25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916</v>
      </c>
      <c r="F152" s="74">
        <f t="shared" si="12"/>
        <v>515.06986916204153</v>
      </c>
      <c r="G152" s="80">
        <v>31</v>
      </c>
      <c r="H152" s="75">
        <f t="shared" si="9"/>
        <v>6.5753424657534248E-4</v>
      </c>
      <c r="I152" s="81"/>
    </row>
    <row r="153" spans="1:9" s="1" customFormat="1" ht="17.2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1"/>
        <v>885</v>
      </c>
      <c r="F153" s="74">
        <f t="shared" si="12"/>
        <v>497.63846529302049</v>
      </c>
      <c r="G153" s="80">
        <v>31</v>
      </c>
      <c r="H153" s="75">
        <f t="shared" si="9"/>
        <v>6.5753424657534248E-4</v>
      </c>
      <c r="I153" s="81"/>
    </row>
    <row r="154" spans="1:9" s="1" customFormat="1" ht="17.2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 t="shared" si="11"/>
        <v>854</v>
      </c>
      <c r="F154" s="74">
        <f t="shared" si="12"/>
        <v>480.20706142399933</v>
      </c>
      <c r="G154" s="80">
        <v>28</v>
      </c>
      <c r="H154" s="75">
        <f t="shared" si="9"/>
        <v>6.5753424657534248E-4</v>
      </c>
      <c r="I154" s="81"/>
    </row>
    <row r="155" spans="1:9" s="1" customFormat="1" ht="17.25">
      <c r="A155" s="115">
        <v>43160</v>
      </c>
      <c r="B155" s="70">
        <v>855.16967905815659</v>
      </c>
      <c r="C155" s="85">
        <v>0</v>
      </c>
      <c r="D155" s="88">
        <f t="shared" ref="D155:D183" si="14">B155-C155</f>
        <v>855.16967905815659</v>
      </c>
      <c r="E155" s="73">
        <f t="shared" si="11"/>
        <v>826</v>
      </c>
      <c r="F155" s="74">
        <f t="shared" si="12"/>
        <v>464.46256760681911</v>
      </c>
      <c r="G155" s="80">
        <v>31</v>
      </c>
      <c r="H155" s="75">
        <f t="shared" si="9"/>
        <v>6.5753424657534248E-4</v>
      </c>
      <c r="I155" s="81"/>
    </row>
    <row r="156" spans="1:9" s="1" customFormat="1" ht="17.25">
      <c r="A156" s="115">
        <v>43191</v>
      </c>
      <c r="B156" s="70">
        <v>855.16967905815659</v>
      </c>
      <c r="C156" s="85">
        <v>0</v>
      </c>
      <c r="D156" s="88">
        <f t="shared" si="14"/>
        <v>855.16967905815659</v>
      </c>
      <c r="E156" s="73">
        <f t="shared" si="11"/>
        <v>795</v>
      </c>
      <c r="F156" s="74">
        <f t="shared" si="12"/>
        <v>447.03116373779807</v>
      </c>
      <c r="G156" s="80">
        <v>30</v>
      </c>
      <c r="H156" s="75">
        <f t="shared" si="9"/>
        <v>6.5753424657534248E-4</v>
      </c>
      <c r="I156" s="81"/>
    </row>
    <row r="157" spans="1:9" s="1" customFormat="1" ht="17.25">
      <c r="A157" s="115">
        <v>43221</v>
      </c>
      <c r="B157" s="70">
        <v>855.16967905815659</v>
      </c>
      <c r="C157" s="89">
        <v>15000</v>
      </c>
      <c r="D157" s="88">
        <f t="shared" si="14"/>
        <v>-14144.830320941843</v>
      </c>
      <c r="E157" s="73">
        <f t="shared" si="11"/>
        <v>765</v>
      </c>
      <c r="F157" s="74"/>
      <c r="G157" s="71">
        <v>16</v>
      </c>
      <c r="H157" s="75">
        <f t="shared" si="9"/>
        <v>6.5753424657534248E-4</v>
      </c>
      <c r="I157" s="76" t="s">
        <v>219</v>
      </c>
    </row>
    <row r="158" spans="1:9" s="1" customFormat="1" ht="17.25">
      <c r="A158" s="115">
        <v>43252</v>
      </c>
      <c r="B158" s="70">
        <v>897.92816301106438</v>
      </c>
      <c r="C158" s="89">
        <v>15000</v>
      </c>
      <c r="D158" s="88">
        <f t="shared" si="14"/>
        <v>-14102.071836988936</v>
      </c>
      <c r="E158" s="73">
        <f t="shared" si="11"/>
        <v>749</v>
      </c>
      <c r="F158" s="74"/>
      <c r="G158" s="71">
        <v>27</v>
      </c>
      <c r="H158" s="75">
        <f t="shared" si="9"/>
        <v>6.5753424657534248E-4</v>
      </c>
      <c r="I158" s="76" t="s">
        <v>251</v>
      </c>
    </row>
    <row r="159" spans="1:9" s="1" customFormat="1" ht="17.25">
      <c r="A159" s="115">
        <v>43282</v>
      </c>
      <c r="B159" s="70">
        <v>897.92816301106438</v>
      </c>
      <c r="C159" s="89">
        <v>0</v>
      </c>
      <c r="D159" s="88">
        <f t="shared" si="14"/>
        <v>897.92816301106438</v>
      </c>
      <c r="E159" s="73">
        <f t="shared" si="11"/>
        <v>722</v>
      </c>
      <c r="F159" s="74">
        <f t="shared" si="12"/>
        <v>426.2821701001568</v>
      </c>
      <c r="G159" s="71">
        <v>31</v>
      </c>
      <c r="H159" s="75">
        <f t="shared" si="9"/>
        <v>6.5753424657534248E-4</v>
      </c>
      <c r="I159" s="90"/>
    </row>
    <row r="160" spans="1:9" s="1" customFormat="1" ht="17.25">
      <c r="A160" s="115">
        <v>43313</v>
      </c>
      <c r="B160" s="70">
        <v>897.92816301106438</v>
      </c>
      <c r="C160" s="101">
        <v>0</v>
      </c>
      <c r="D160" s="88">
        <f t="shared" si="14"/>
        <v>897.92816301106438</v>
      </c>
      <c r="E160" s="73">
        <f t="shared" si="11"/>
        <v>691</v>
      </c>
      <c r="F160" s="74">
        <f t="shared" si="12"/>
        <v>407.97919603768474</v>
      </c>
      <c r="G160" s="100">
        <v>31</v>
      </c>
      <c r="H160" s="75">
        <f t="shared" si="9"/>
        <v>6.5753424657534248E-4</v>
      </c>
      <c r="I160" s="91"/>
    </row>
    <row r="161" spans="1:9" s="1" customFormat="1" ht="17.25">
      <c r="A161" s="115">
        <v>43344</v>
      </c>
      <c r="B161" s="70">
        <v>897.92816301106438</v>
      </c>
      <c r="C161" s="89">
        <v>0</v>
      </c>
      <c r="D161" s="88">
        <f t="shared" si="14"/>
        <v>897.92816301106438</v>
      </c>
      <c r="E161" s="73">
        <f>E160-G160</f>
        <v>660</v>
      </c>
      <c r="F161" s="74">
        <f t="shared" si="12"/>
        <v>389.67622197521263</v>
      </c>
      <c r="G161" s="71">
        <v>30</v>
      </c>
      <c r="H161" s="75">
        <f t="shared" si="9"/>
        <v>6.5753424657534248E-4</v>
      </c>
      <c r="I161" s="76"/>
    </row>
    <row r="162" spans="1:9" s="1" customFormat="1" ht="17.25">
      <c r="A162" s="115">
        <v>43374</v>
      </c>
      <c r="B162" s="70">
        <v>897.92816301106438</v>
      </c>
      <c r="C162" s="89">
        <v>0</v>
      </c>
      <c r="D162" s="88">
        <f t="shared" si="14"/>
        <v>897.92816301106438</v>
      </c>
      <c r="E162" s="73">
        <f t="shared" si="11"/>
        <v>630</v>
      </c>
      <c r="F162" s="74">
        <f t="shared" si="12"/>
        <v>371.96366643088476</v>
      </c>
      <c r="G162" s="71">
        <v>31</v>
      </c>
      <c r="H162" s="75">
        <f t="shared" si="9"/>
        <v>6.5753424657534248E-4</v>
      </c>
      <c r="I162" s="76"/>
    </row>
    <row r="163" spans="1:9" s="1" customFormat="1" ht="17.25">
      <c r="A163" s="115">
        <v>43405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599</v>
      </c>
      <c r="F163" s="74">
        <f t="shared" si="12"/>
        <v>353.66069236841264</v>
      </c>
      <c r="G163" s="71">
        <v>30</v>
      </c>
      <c r="H163" s="75">
        <f t="shared" si="9"/>
        <v>6.5753424657534248E-4</v>
      </c>
      <c r="I163" s="76"/>
    </row>
    <row r="164" spans="1:9" s="1" customFormat="1" ht="17.25">
      <c r="A164" s="115">
        <v>43435</v>
      </c>
      <c r="B164" s="70">
        <v>898</v>
      </c>
      <c r="C164" s="89">
        <v>0</v>
      </c>
      <c r="D164" s="88">
        <f t="shared" si="14"/>
        <v>898</v>
      </c>
      <c r="E164" s="73">
        <f t="shared" si="11"/>
        <v>569</v>
      </c>
      <c r="F164" s="74">
        <f t="shared" si="12"/>
        <v>335.97501369863016</v>
      </c>
      <c r="G164" s="71">
        <v>31</v>
      </c>
      <c r="H164" s="75">
        <f t="shared" si="9"/>
        <v>6.5753424657534248E-4</v>
      </c>
      <c r="I164" s="76"/>
    </row>
    <row r="165" spans="1:9" s="1" customFormat="1" ht="17.25">
      <c r="A165" s="115">
        <v>43466</v>
      </c>
      <c r="B165" s="70">
        <v>897.92816301106438</v>
      </c>
      <c r="C165" s="89">
        <v>35196</v>
      </c>
      <c r="D165" s="88">
        <f t="shared" si="14"/>
        <v>-34298.071836988936</v>
      </c>
      <c r="E165" s="73">
        <f t="shared" si="11"/>
        <v>538</v>
      </c>
      <c r="F165" s="74"/>
      <c r="G165" s="71">
        <v>0</v>
      </c>
      <c r="H165" s="75">
        <f t="shared" si="9"/>
        <v>6.5753424657534248E-4</v>
      </c>
      <c r="I165" s="76" t="s">
        <v>220</v>
      </c>
    </row>
    <row r="166" spans="1:9" s="1" customFormat="1" ht="17.25">
      <c r="A166" s="115">
        <v>43497</v>
      </c>
      <c r="B166" s="70">
        <v>897.92816301106438</v>
      </c>
      <c r="C166" s="89">
        <v>16096</v>
      </c>
      <c r="D166" s="88">
        <f t="shared" si="14"/>
        <v>-15198.071836988936</v>
      </c>
      <c r="E166" s="73">
        <f t="shared" si="11"/>
        <v>538</v>
      </c>
      <c r="F166" s="74"/>
      <c r="G166" s="71">
        <v>19</v>
      </c>
      <c r="H166" s="75">
        <f t="shared" si="9"/>
        <v>6.5753424657534248E-4</v>
      </c>
      <c r="I166" s="76" t="s">
        <v>221</v>
      </c>
    </row>
    <row r="167" spans="1:9" s="1" customFormat="1" ht="17.25">
      <c r="A167" s="115">
        <v>43525</v>
      </c>
      <c r="B167" s="70">
        <v>897.92816301106438</v>
      </c>
      <c r="C167" s="89">
        <v>0</v>
      </c>
      <c r="D167" s="88">
        <f t="shared" si="14"/>
        <v>897.92816301106438</v>
      </c>
      <c r="E167" s="73">
        <f t="shared" si="11"/>
        <v>519</v>
      </c>
      <c r="F167" s="74">
        <f t="shared" si="12"/>
        <v>306.42721091687173</v>
      </c>
      <c r="G167" s="71">
        <v>31</v>
      </c>
      <c r="H167" s="75">
        <f t="shared" si="9"/>
        <v>6.5753424657534248E-4</v>
      </c>
      <c r="I167" s="76"/>
    </row>
    <row r="168" spans="1:9" s="1" customFormat="1" ht="17.25">
      <c r="A168" s="115">
        <v>43556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488</v>
      </c>
      <c r="F168" s="74">
        <f t="shared" si="12"/>
        <v>288.12423685439961</v>
      </c>
      <c r="G168" s="71">
        <v>30</v>
      </c>
      <c r="H168" s="75">
        <f t="shared" si="9"/>
        <v>6.5753424657534248E-4</v>
      </c>
      <c r="I168" s="76"/>
    </row>
    <row r="169" spans="1:9" s="1" customFormat="1" ht="17.25">
      <c r="A169" s="115">
        <v>43586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458</v>
      </c>
      <c r="F169" s="74">
        <f t="shared" si="12"/>
        <v>270.41168131007174</v>
      </c>
      <c r="G169" s="71">
        <v>31</v>
      </c>
      <c r="H169" s="75">
        <f t="shared" si="9"/>
        <v>6.5753424657534248E-4</v>
      </c>
      <c r="I169" s="76"/>
    </row>
    <row r="170" spans="1:9" s="1" customFormat="1" ht="17.25">
      <c r="A170" s="115">
        <v>43617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1"/>
        <v>427</v>
      </c>
      <c r="F170" s="74">
        <f t="shared" si="12"/>
        <v>264.71414260997966</v>
      </c>
      <c r="G170" s="71">
        <v>30</v>
      </c>
      <c r="H170" s="75">
        <f t="shared" si="9"/>
        <v>6.5753424657534248E-4</v>
      </c>
      <c r="I170" s="76"/>
    </row>
    <row r="171" spans="1:9" s="1" customFormat="1" ht="17.25">
      <c r="A171" s="115">
        <v>43647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397</v>
      </c>
      <c r="F171" s="74">
        <f t="shared" si="12"/>
        <v>246.11595928843545</v>
      </c>
      <c r="G171" s="71">
        <v>31</v>
      </c>
      <c r="H171" s="75">
        <f t="shared" si="9"/>
        <v>6.5753424657534248E-4</v>
      </c>
      <c r="I171" s="76"/>
    </row>
    <row r="172" spans="1:9" s="1" customFormat="1" ht="17.25">
      <c r="A172" s="115">
        <v>43678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366</v>
      </c>
      <c r="F172" s="74">
        <f t="shared" si="12"/>
        <v>226.8978365228397</v>
      </c>
      <c r="G172" s="71">
        <v>31</v>
      </c>
      <c r="H172" s="75">
        <f t="shared" si="9"/>
        <v>6.5753424657534248E-4</v>
      </c>
      <c r="I172" s="76"/>
    </row>
    <row r="173" spans="1:9" s="1" customFormat="1" ht="17.25">
      <c r="A173" s="115">
        <v>43709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335</v>
      </c>
      <c r="F173" s="74">
        <f t="shared" si="12"/>
        <v>207.679713757244</v>
      </c>
      <c r="G173" s="71">
        <v>30</v>
      </c>
      <c r="H173" s="75">
        <f t="shared" si="9"/>
        <v>6.5753424657534248E-4</v>
      </c>
      <c r="I173" s="81"/>
    </row>
    <row r="174" spans="1:9" s="1" customFormat="1" ht="17.25">
      <c r="A174" s="115">
        <v>43739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305</v>
      </c>
      <c r="F174" s="74">
        <f t="shared" si="12"/>
        <v>189.08153043569979</v>
      </c>
      <c r="G174" s="71">
        <v>31</v>
      </c>
      <c r="H174" s="75">
        <f t="shared" si="9"/>
        <v>6.5753424657534248E-4</v>
      </c>
      <c r="I174" s="81"/>
    </row>
    <row r="175" spans="1:9" s="1" customFormat="1" ht="17.25">
      <c r="A175" s="115">
        <v>43770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274</v>
      </c>
      <c r="F175" s="74">
        <f t="shared" si="12"/>
        <v>169.86340767010407</v>
      </c>
      <c r="G175" s="71">
        <v>30</v>
      </c>
      <c r="H175" s="75">
        <f t="shared" si="9"/>
        <v>6.5753424657534248E-4</v>
      </c>
      <c r="I175" s="81"/>
    </row>
    <row r="176" spans="1:9" s="1" customFormat="1" ht="17.25">
      <c r="A176" s="115">
        <v>43800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244</v>
      </c>
      <c r="F176" s="74">
        <f t="shared" si="12"/>
        <v>151.2652243485598</v>
      </c>
      <c r="G176" s="71">
        <v>31</v>
      </c>
      <c r="H176" s="75">
        <f t="shared" si="9"/>
        <v>6.5753424657534248E-4</v>
      </c>
      <c r="I176" s="81"/>
    </row>
    <row r="177" spans="1:9" s="1" customFormat="1" ht="17.25">
      <c r="A177" s="115">
        <v>43831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213</v>
      </c>
      <c r="F177" s="74">
        <f t="shared" si="12"/>
        <v>132.0471015829641</v>
      </c>
      <c r="G177" s="80">
        <v>31</v>
      </c>
      <c r="H177" s="75">
        <f t="shared" si="9"/>
        <v>6.5753424657534248E-4</v>
      </c>
      <c r="I177" s="81"/>
    </row>
    <row r="178" spans="1:9" s="1" customFormat="1" ht="17.25">
      <c r="A178" s="115">
        <v>43862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182</v>
      </c>
      <c r="F178" s="74">
        <f t="shared" si="12"/>
        <v>112.82897881736838</v>
      </c>
      <c r="G178" s="80">
        <v>29</v>
      </c>
      <c r="H178" s="75">
        <f t="shared" si="9"/>
        <v>6.5753424657534248E-4</v>
      </c>
      <c r="I178" s="81"/>
    </row>
    <row r="179" spans="1:9" s="1" customFormat="1" ht="17.25">
      <c r="A179" s="115">
        <v>43891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153</v>
      </c>
      <c r="F179" s="74">
        <f t="shared" si="12"/>
        <v>94.850734939875622</v>
      </c>
      <c r="G179" s="80">
        <v>31</v>
      </c>
      <c r="H179" s="75">
        <f t="shared" si="9"/>
        <v>6.5753424657534248E-4</v>
      </c>
      <c r="I179" s="81"/>
    </row>
    <row r="180" spans="1:9" s="1" customFormat="1" ht="17.25">
      <c r="A180" s="115">
        <v>43922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122</v>
      </c>
      <c r="F180" s="74">
        <f t="shared" si="12"/>
        <v>75.632612174279899</v>
      </c>
      <c r="G180" s="80">
        <v>30</v>
      </c>
      <c r="H180" s="75">
        <f t="shared" si="9"/>
        <v>6.5753424657534248E-4</v>
      </c>
      <c r="I180" s="81"/>
    </row>
    <row r="181" spans="1:9" s="1" customFormat="1" ht="17.25">
      <c r="A181" s="115">
        <v>43952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92</v>
      </c>
      <c r="F181" s="74">
        <f t="shared" si="12"/>
        <v>57.034428852735665</v>
      </c>
      <c r="G181" s="80">
        <v>31</v>
      </c>
      <c r="H181" s="75">
        <f t="shared" si="9"/>
        <v>6.5753424657534248E-4</v>
      </c>
      <c r="I181" s="81"/>
    </row>
    <row r="182" spans="1:9" s="1" customFormat="1" ht="17.25">
      <c r="A182" s="115">
        <v>43983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1"/>
        <v>61</v>
      </c>
      <c r="F182" s="74">
        <f t="shared" si="12"/>
        <v>39.707121391496948</v>
      </c>
      <c r="G182" s="80">
        <v>30</v>
      </c>
      <c r="H182" s="75">
        <f t="shared" si="9"/>
        <v>6.5753424657534248E-4</v>
      </c>
      <c r="I182" s="81"/>
    </row>
    <row r="183" spans="1:9" s="1" customFormat="1" ht="17.25">
      <c r="A183" s="115">
        <v>44013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31</v>
      </c>
      <c r="F183" s="74">
        <f t="shared" si="12"/>
        <v>20.179028903875501</v>
      </c>
      <c r="G183" s="80">
        <v>31</v>
      </c>
      <c r="H183" s="75">
        <f t="shared" si="9"/>
        <v>6.5753424657534248E-4</v>
      </c>
      <c r="I183" s="81"/>
    </row>
    <row r="184" spans="1:9" s="1" customFormat="1" ht="17.2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1"/>
        <v>0</v>
      </c>
      <c r="F184" s="74">
        <f t="shared" si="12"/>
        <v>0</v>
      </c>
      <c r="G184" s="80">
        <v>0</v>
      </c>
      <c r="H184" s="75">
        <f t="shared" si="9"/>
        <v>6.5753424657534248E-4</v>
      </c>
      <c r="I184" s="81"/>
    </row>
    <row r="185" spans="1:9" s="1" customFormat="1" ht="17.2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7">
        <v>0</v>
      </c>
      <c r="H185" s="75">
        <f t="shared" si="9"/>
        <v>6.5753424657534248E-4</v>
      </c>
      <c r="I185" s="81"/>
    </row>
    <row r="186" spans="1:9" s="1" customFormat="1" ht="17.25">
      <c r="A186" s="86" t="s">
        <v>159</v>
      </c>
      <c r="B186" s="70">
        <v>989.96579971969857</v>
      </c>
      <c r="C186" s="89">
        <v>0</v>
      </c>
      <c r="D186" s="88">
        <f t="shared" ref="D186:D187" si="15"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7.25">
      <c r="A187" s="86" t="s">
        <v>160</v>
      </c>
      <c r="B187" s="70">
        <v>989.96579971969857</v>
      </c>
      <c r="C187" s="89">
        <v>0</v>
      </c>
      <c r="D187" s="88">
        <f t="shared" si="15"/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7.25">
      <c r="A188" s="86" t="s">
        <v>161</v>
      </c>
      <c r="B188" s="70">
        <v>989.96579971969857</v>
      </c>
      <c r="C188" s="89">
        <v>0</v>
      </c>
      <c r="D188" s="88">
        <v>990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81792</v>
      </c>
      <c r="D189" s="95">
        <f>B189-C189</f>
        <v>42739.344588669992</v>
      </c>
      <c r="E189" s="96">
        <f>SUM(E47:E184)</f>
        <v>280997</v>
      </c>
      <c r="F189" s="97">
        <f>SUM(F14:F184)</f>
        <v>174430.36991348714</v>
      </c>
      <c r="G189" s="96">
        <f>SUM(G14:G185)</f>
        <v>5086</v>
      </c>
      <c r="H189" s="98">
        <f>D189+F189</f>
        <v>217169.71450215712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8">
      <c r="A192" s="168"/>
      <c r="B192" s="169" t="s">
        <v>257</v>
      </c>
      <c r="C192" s="170"/>
      <c r="D192" s="170"/>
      <c r="E192" s="170"/>
      <c r="F192" s="171" t="s">
        <v>258</v>
      </c>
      <c r="G192" s="170"/>
      <c r="H192" s="149"/>
    </row>
    <row r="193" spans="1:9" s="63" customFormat="1" ht="15">
      <c r="A193" s="172" t="s">
        <v>259</v>
      </c>
      <c r="B193" s="172" t="s">
        <v>260</v>
      </c>
      <c r="C193" s="172" t="s">
        <v>261</v>
      </c>
      <c r="D193" s="172" t="s">
        <v>262</v>
      </c>
      <c r="E193" s="167"/>
      <c r="F193" s="173" t="s">
        <v>263</v>
      </c>
      <c r="G193" s="173" t="s">
        <v>264</v>
      </c>
      <c r="H193" s="195"/>
    </row>
    <row r="194" spans="1:9" s="1" customFormat="1" ht="17.25">
      <c r="A194" s="174"/>
      <c r="B194" s="175"/>
      <c r="C194" s="175"/>
      <c r="D194" s="175"/>
      <c r="E194" s="167"/>
      <c r="F194" s="176"/>
      <c r="G194" s="176"/>
      <c r="H194" s="184"/>
      <c r="I194" s="63"/>
    </row>
    <row r="195" spans="1:9" s="29" customFormat="1" ht="17.25">
      <c r="A195" s="174" t="s">
        <v>266</v>
      </c>
      <c r="B195" s="175">
        <v>6000</v>
      </c>
      <c r="C195" s="175">
        <v>500</v>
      </c>
      <c r="D195" s="175">
        <f t="shared" ref="D195:D209" si="16">B195-C195</f>
        <v>5500</v>
      </c>
      <c r="E195" s="167"/>
      <c r="F195" s="176" t="s">
        <v>267</v>
      </c>
      <c r="G195" s="177">
        <f>B210</f>
        <v>124531.34458866999</v>
      </c>
      <c r="H195" s="184"/>
      <c r="I195" s="63"/>
    </row>
    <row r="196" spans="1:9" s="29" customFormat="1" ht="17.25">
      <c r="A196" s="174" t="s">
        <v>268</v>
      </c>
      <c r="B196" s="175">
        <f t="shared" ref="B196:B207" si="17">B195+B195*5%</f>
        <v>6300</v>
      </c>
      <c r="C196" s="175">
        <v>0</v>
      </c>
      <c r="D196" s="175">
        <f t="shared" si="16"/>
        <v>6300</v>
      </c>
      <c r="E196" s="167"/>
      <c r="F196" s="176" t="s">
        <v>269</v>
      </c>
      <c r="G196" s="177">
        <f>F189</f>
        <v>174430.36991348714</v>
      </c>
      <c r="H196" s="184"/>
      <c r="I196" s="2"/>
    </row>
    <row r="197" spans="1:9" s="29" customFormat="1" ht="17.25">
      <c r="A197" s="174" t="s">
        <v>270</v>
      </c>
      <c r="B197" s="175">
        <f t="shared" si="17"/>
        <v>6615</v>
      </c>
      <c r="C197" s="175">
        <v>0</v>
      </c>
      <c r="D197" s="175">
        <f t="shared" si="16"/>
        <v>6615</v>
      </c>
      <c r="E197" s="167"/>
      <c r="F197" s="178" t="s">
        <v>5</v>
      </c>
      <c r="G197" s="179">
        <f>G195+G196</f>
        <v>298961.71450215712</v>
      </c>
      <c r="H197" s="184"/>
      <c r="I197" s="2"/>
    </row>
    <row r="198" spans="1:9" s="29" customFormat="1" ht="30">
      <c r="A198" s="174" t="s">
        <v>271</v>
      </c>
      <c r="B198" s="175">
        <v>6948</v>
      </c>
      <c r="C198" s="175">
        <v>0</v>
      </c>
      <c r="D198" s="175">
        <f t="shared" si="16"/>
        <v>6948</v>
      </c>
      <c r="E198" s="167"/>
      <c r="F198" s="180" t="s">
        <v>272</v>
      </c>
      <c r="G198" s="177">
        <f>C210</f>
        <v>81792</v>
      </c>
      <c r="H198" s="184"/>
      <c r="I198" s="2"/>
    </row>
    <row r="199" spans="1:9" s="34" customFormat="1">
      <c r="A199" s="181" t="s">
        <v>273</v>
      </c>
      <c r="B199" s="175">
        <v>7296</v>
      </c>
      <c r="C199" s="175">
        <v>0</v>
      </c>
      <c r="D199" s="175">
        <f t="shared" si="16"/>
        <v>7296</v>
      </c>
      <c r="E199" s="167"/>
      <c r="F199" s="182" t="s">
        <v>274</v>
      </c>
      <c r="G199" s="183">
        <f>G197-G198</f>
        <v>217169.71450215712</v>
      </c>
      <c r="H199" s="184"/>
      <c r="I199" s="35"/>
    </row>
    <row r="200" spans="1:9" s="34" customFormat="1">
      <c r="A200" s="174" t="s">
        <v>275</v>
      </c>
      <c r="B200" s="175">
        <v>7658</v>
      </c>
      <c r="C200" s="175">
        <v>0</v>
      </c>
      <c r="D200" s="175">
        <f t="shared" si="16"/>
        <v>7658</v>
      </c>
      <c r="E200" s="167"/>
      <c r="F200" s="184"/>
      <c r="G200" s="185"/>
      <c r="H200" s="184"/>
      <c r="I200" s="35"/>
    </row>
    <row r="201" spans="1:9" s="34" customFormat="1">
      <c r="A201" s="174" t="s">
        <v>276</v>
      </c>
      <c r="B201" s="175">
        <f t="shared" si="17"/>
        <v>8040.9</v>
      </c>
      <c r="C201" s="175">
        <v>0</v>
      </c>
      <c r="D201" s="175">
        <f t="shared" si="16"/>
        <v>8040.9</v>
      </c>
      <c r="E201" s="167"/>
      <c r="F201" s="184"/>
      <c r="G201" s="185"/>
      <c r="H201" s="184"/>
      <c r="I201" s="35"/>
    </row>
    <row r="202" spans="1:9" s="34" customFormat="1">
      <c r="A202" s="174" t="s">
        <v>277</v>
      </c>
      <c r="B202" s="175">
        <v>8448</v>
      </c>
      <c r="C202" s="175">
        <v>0</v>
      </c>
      <c r="D202" s="175">
        <f t="shared" si="16"/>
        <v>8448</v>
      </c>
      <c r="E202" s="167"/>
      <c r="F202" s="184"/>
      <c r="G202" s="185"/>
      <c r="H202" s="184"/>
      <c r="I202" s="35"/>
    </row>
    <row r="203" spans="1:9" s="34" customFormat="1">
      <c r="A203" s="174" t="s">
        <v>278</v>
      </c>
      <c r="B203" s="175">
        <v>8865</v>
      </c>
      <c r="C203" s="175">
        <v>0</v>
      </c>
      <c r="D203" s="175">
        <f t="shared" si="16"/>
        <v>8865</v>
      </c>
      <c r="E203" s="167"/>
      <c r="F203" s="184"/>
      <c r="G203" s="185"/>
      <c r="H203" s="184"/>
      <c r="I203" s="35"/>
    </row>
    <row r="204" spans="1:9" s="34" customFormat="1">
      <c r="A204" s="174" t="s">
        <v>279</v>
      </c>
      <c r="B204" s="175">
        <v>9312</v>
      </c>
      <c r="C204" s="175">
        <v>0</v>
      </c>
      <c r="D204" s="175">
        <f t="shared" si="16"/>
        <v>9312</v>
      </c>
      <c r="E204" s="167"/>
      <c r="F204" s="184"/>
      <c r="G204" s="185"/>
      <c r="H204" s="184"/>
      <c r="I204" s="35"/>
    </row>
    <row r="205" spans="1:9" s="34" customFormat="1">
      <c r="A205" s="174" t="s">
        <v>280</v>
      </c>
      <c r="B205" s="175">
        <v>9768</v>
      </c>
      <c r="C205" s="175">
        <v>0</v>
      </c>
      <c r="D205" s="175">
        <f t="shared" si="16"/>
        <v>9768</v>
      </c>
      <c r="E205" s="167"/>
      <c r="F205" s="184"/>
      <c r="G205" s="185"/>
      <c r="H205" s="184"/>
      <c r="I205" s="35"/>
    </row>
    <row r="206" spans="1:9" s="34" customFormat="1">
      <c r="A206" s="186" t="s">
        <v>281</v>
      </c>
      <c r="B206" s="175">
        <v>10262</v>
      </c>
      <c r="C206" s="175">
        <v>15000</v>
      </c>
      <c r="D206" s="175">
        <f>B206-C206</f>
        <v>-4738</v>
      </c>
      <c r="E206" s="167"/>
      <c r="F206" s="184"/>
      <c r="G206" s="185"/>
      <c r="H206" s="184"/>
      <c r="I206" s="35"/>
    </row>
    <row r="207" spans="1:9" s="34" customFormat="1">
      <c r="A207" s="186" t="s">
        <v>282</v>
      </c>
      <c r="B207" s="175">
        <f t="shared" si="17"/>
        <v>10775.1</v>
      </c>
      <c r="C207" s="175">
        <v>66292</v>
      </c>
      <c r="D207" s="175">
        <f>B207-C207</f>
        <v>-55516.9</v>
      </c>
      <c r="E207" s="167"/>
      <c r="F207" s="184"/>
      <c r="G207" s="185"/>
      <c r="H207" s="184"/>
      <c r="I207" s="35"/>
    </row>
    <row r="208" spans="1:9" s="34" customFormat="1">
      <c r="A208" s="186" t="s">
        <v>283</v>
      </c>
      <c r="B208" s="175">
        <v>11314</v>
      </c>
      <c r="C208" s="175">
        <v>0</v>
      </c>
      <c r="D208" s="175">
        <f t="shared" si="16"/>
        <v>11314</v>
      </c>
      <c r="E208" s="167"/>
      <c r="F208" s="184"/>
      <c r="G208" s="185"/>
      <c r="H208" s="184"/>
      <c r="I208" s="35"/>
    </row>
    <row r="209" spans="1:9" s="34" customFormat="1" ht="57.75">
      <c r="A209" s="187" t="s">
        <v>285</v>
      </c>
      <c r="B209" s="188">
        <v>6930</v>
      </c>
      <c r="C209" s="175">
        <v>0</v>
      </c>
      <c r="D209" s="175">
        <f t="shared" si="16"/>
        <v>6930</v>
      </c>
      <c r="E209" s="167"/>
      <c r="F209" s="184"/>
      <c r="G209" s="185"/>
      <c r="H209" s="184"/>
      <c r="I209" s="35"/>
    </row>
    <row r="210" spans="1:9" s="34" customFormat="1">
      <c r="A210" s="182" t="s">
        <v>5</v>
      </c>
      <c r="B210" s="183">
        <f>B189</f>
        <v>124531.34458866999</v>
      </c>
      <c r="C210" s="183">
        <f>SUM(C194:C209)</f>
        <v>81792</v>
      </c>
      <c r="D210" s="182">
        <f>SUM(B210-C210)</f>
        <v>42739.344588669992</v>
      </c>
      <c r="E210" s="189"/>
      <c r="F210" s="190"/>
      <c r="G210" s="191"/>
      <c r="H210" s="190"/>
      <c r="I210" s="35"/>
    </row>
    <row r="211" spans="1:9" s="34" customFormat="1" ht="18.75">
      <c r="A211" s="152"/>
      <c r="B211" s="153"/>
      <c r="C211" s="153"/>
      <c r="D211" s="154"/>
      <c r="E211" s="155"/>
      <c r="F211" s="151"/>
      <c r="G211" s="156"/>
      <c r="H211" s="151"/>
      <c r="I211" s="35"/>
    </row>
    <row r="212" spans="1:9" s="34" customFormat="1" ht="18">
      <c r="A212" s="157"/>
      <c r="B212" s="157"/>
      <c r="C212" s="157"/>
      <c r="D212" s="157"/>
      <c r="E212" s="157"/>
      <c r="F212" s="158"/>
      <c r="G212" s="157"/>
      <c r="H212" s="158"/>
      <c r="I212" s="35"/>
    </row>
    <row r="213" spans="1:9" s="34" customFormat="1" ht="20.25">
      <c r="A213" s="159"/>
      <c r="B213" s="160"/>
      <c r="C213" s="161"/>
      <c r="D213" s="162"/>
      <c r="E213" s="163"/>
      <c r="F213" s="164"/>
      <c r="G213" s="163"/>
      <c r="H213" s="163"/>
      <c r="I213" s="35"/>
    </row>
    <row r="214" spans="1:9" s="34" customFormat="1" ht="18.75">
      <c r="A214" s="380" t="s">
        <v>167</v>
      </c>
      <c r="B214" s="380"/>
      <c r="C214" s="107"/>
      <c r="D214" s="107" t="s">
        <v>168</v>
      </c>
      <c r="E214" s="106"/>
      <c r="F214" s="165" t="s">
        <v>169</v>
      </c>
      <c r="G214" s="166"/>
      <c r="H214" s="145" t="s">
        <v>170</v>
      </c>
      <c r="I214" s="35"/>
    </row>
    <row r="215" spans="1:9" s="34" customFormat="1" ht="16.5">
      <c r="A215" s="17"/>
      <c r="B215" s="25"/>
      <c r="C215" s="25"/>
      <c r="D215" s="36"/>
      <c r="E215" s="37"/>
      <c r="F215" s="38"/>
      <c r="G215" s="39"/>
      <c r="H215" s="37"/>
      <c r="I215" s="35"/>
    </row>
    <row r="216" spans="1:9" s="34" customFormat="1" ht="16.5">
      <c r="A216" s="17"/>
      <c r="B216" s="25"/>
      <c r="C216" s="25"/>
      <c r="D216" s="36"/>
      <c r="E216" s="37"/>
      <c r="F216" s="38"/>
      <c r="G216" s="39"/>
      <c r="H216" s="37"/>
      <c r="I216" s="35"/>
    </row>
    <row r="217" spans="1:9" s="34" customFormat="1" ht="16.5">
      <c r="A217" s="17"/>
      <c r="B217" s="25"/>
      <c r="C217" s="25"/>
      <c r="D217" s="36"/>
      <c r="E217" s="37"/>
      <c r="F217" s="38"/>
      <c r="G217" s="39"/>
      <c r="H217" s="37"/>
      <c r="I217" s="35"/>
    </row>
    <row r="218" spans="1:9" s="34" customFormat="1" ht="16.5">
      <c r="A218" s="17"/>
      <c r="B218" s="25"/>
      <c r="C218" s="25"/>
      <c r="D218" s="36"/>
      <c r="E218" s="37"/>
      <c r="F218" s="38"/>
      <c r="G218" s="39"/>
      <c r="H218" s="37"/>
      <c r="I218" s="35"/>
    </row>
    <row r="219" spans="1:9" s="34" customFormat="1" ht="16.5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 ht="16.5">
      <c r="A220" s="40"/>
      <c r="B220" s="25"/>
      <c r="C220" s="25"/>
      <c r="D220" s="36"/>
      <c r="E220" s="37"/>
      <c r="F220" s="38"/>
      <c r="G220" s="41"/>
      <c r="H220" s="37"/>
      <c r="I220" s="35"/>
    </row>
    <row r="221" spans="1:9" s="34" customFormat="1" ht="16.5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 ht="16.5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 ht="16.5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 ht="16.5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 ht="16.5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 ht="16.5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24"/>
      <c r="B339" s="25"/>
      <c r="C339" s="25"/>
      <c r="D339" s="26"/>
      <c r="E339" s="24"/>
      <c r="F339" s="27"/>
      <c r="G339" s="24"/>
      <c r="H339" s="37"/>
      <c r="I339" s="35"/>
    </row>
    <row r="340" spans="1:9" s="34" customFormat="1" ht="16.5">
      <c r="A340" s="39"/>
      <c r="B340" s="43"/>
      <c r="C340" s="43"/>
      <c r="D340" s="43"/>
      <c r="E340" s="44"/>
      <c r="F340" s="377"/>
      <c r="G340" s="377"/>
      <c r="H340" s="16"/>
      <c r="I340" s="35"/>
    </row>
    <row r="341" spans="1:9" s="34" customFormat="1" ht="16.5">
      <c r="A341" s="39"/>
      <c r="B341" s="43"/>
      <c r="C341" s="43"/>
      <c r="D341" s="43"/>
      <c r="E341" s="44"/>
      <c r="F341" s="126"/>
      <c r="G341" s="126"/>
      <c r="H341" s="16"/>
      <c r="I341" s="35"/>
    </row>
    <row r="342" spans="1:9" s="34" customFormat="1" ht="16.5">
      <c r="A342" s="39"/>
      <c r="B342" s="43"/>
      <c r="C342" s="43"/>
      <c r="D342" s="43"/>
      <c r="E342" s="44"/>
      <c r="F342" s="126"/>
      <c r="G342" s="126"/>
      <c r="H342" s="16"/>
      <c r="I342" s="35"/>
    </row>
    <row r="343" spans="1:9" s="34" customFormat="1" ht="16.5">
      <c r="A343" s="39"/>
      <c r="B343" s="43"/>
      <c r="C343" s="43"/>
      <c r="D343" s="43"/>
      <c r="E343" s="44"/>
      <c r="F343" s="126"/>
      <c r="G343" s="126"/>
      <c r="H343" s="16"/>
      <c r="I343" s="35"/>
    </row>
    <row r="344" spans="1:9" s="34" customFormat="1" ht="20.25">
      <c r="A344" s="118"/>
      <c r="B344" s="28"/>
      <c r="C344" s="31"/>
      <c r="D344" s="28"/>
      <c r="E344" s="29"/>
      <c r="F344" s="29"/>
      <c r="G344" s="30"/>
      <c r="H344" s="30"/>
      <c r="I344" s="35"/>
    </row>
    <row r="345" spans="1:9" s="34" customFormat="1" ht="16.5">
      <c r="A345" s="17"/>
      <c r="B345" s="45"/>
      <c r="C345" s="45"/>
      <c r="D345" s="45"/>
      <c r="F345" s="46"/>
      <c r="I345" s="35"/>
    </row>
    <row r="346" spans="1:9" s="34" customFormat="1">
      <c r="A346" s="378"/>
      <c r="B346" s="378"/>
      <c r="C346" s="378"/>
      <c r="D346" s="378"/>
      <c r="E346" s="378"/>
      <c r="F346" s="378"/>
      <c r="G346" s="378"/>
      <c r="H346" s="378"/>
      <c r="I346" s="35"/>
    </row>
    <row r="347" spans="1:9" s="34" customFormat="1">
      <c r="A347" s="379"/>
      <c r="B347" s="379"/>
      <c r="C347" s="379"/>
      <c r="D347" s="379"/>
      <c r="E347" s="379"/>
      <c r="F347" s="379"/>
      <c r="G347" s="379"/>
      <c r="H347" s="379"/>
      <c r="I347" s="35"/>
    </row>
    <row r="348" spans="1:9" s="34" customFormat="1">
      <c r="A348" s="119"/>
      <c r="B348" s="48"/>
      <c r="C348" s="48"/>
      <c r="D348" s="20"/>
      <c r="E348" s="49"/>
      <c r="F348" s="49"/>
      <c r="G348" s="49"/>
      <c r="H348" s="49"/>
      <c r="I348" s="35"/>
    </row>
    <row r="349" spans="1:9" s="34" customFormat="1">
      <c r="A349" s="127"/>
      <c r="B349" s="20"/>
      <c r="C349" s="20"/>
      <c r="D349" s="20"/>
      <c r="E349" s="103"/>
      <c r="F349" s="103"/>
      <c r="G349" s="103"/>
      <c r="H349" s="103"/>
      <c r="I349" s="35"/>
    </row>
    <row r="350" spans="1:9" s="34" customFormat="1">
      <c r="A350" s="128"/>
      <c r="B350" s="50"/>
      <c r="C350" s="50"/>
      <c r="D350" s="50"/>
      <c r="E350" s="128"/>
      <c r="F350" s="50"/>
      <c r="G350" s="128"/>
      <c r="H350" s="128"/>
      <c r="I350" s="35"/>
    </row>
    <row r="351" spans="1:9" s="34" customFormat="1">
      <c r="A351" s="376"/>
      <c r="B351" s="376"/>
      <c r="C351" s="376"/>
      <c r="D351" s="376"/>
      <c r="E351" s="376"/>
      <c r="F351" s="376"/>
      <c r="G351" s="376"/>
      <c r="H351" s="376"/>
      <c r="I351" s="35"/>
    </row>
    <row r="352" spans="1:9" s="34" customFormat="1" ht="17.25">
      <c r="A352" s="51"/>
      <c r="B352" s="52"/>
      <c r="C352" s="52"/>
      <c r="D352" s="52"/>
      <c r="E352" s="53"/>
      <c r="F352" s="52"/>
      <c r="G352" s="54"/>
      <c r="H352" s="53"/>
      <c r="I352" s="35"/>
    </row>
    <row r="353" spans="1:9" s="34" customFormat="1" ht="17.25">
      <c r="A353" s="51"/>
      <c r="B353" s="52"/>
      <c r="C353" s="52"/>
      <c r="D353" s="52"/>
      <c r="E353" s="53"/>
      <c r="F353" s="52"/>
      <c r="G353" s="54"/>
      <c r="H353" s="53"/>
      <c r="I353" s="35"/>
    </row>
    <row r="354" spans="1:9" s="34" customFormat="1" ht="17.25">
      <c r="A354" s="51"/>
      <c r="B354" s="52"/>
      <c r="C354" s="52"/>
      <c r="D354" s="52"/>
      <c r="E354" s="53"/>
      <c r="F354" s="52"/>
      <c r="G354" s="54"/>
      <c r="H354" s="53"/>
      <c r="I354" s="35"/>
    </row>
    <row r="355" spans="1:9" s="34" customFormat="1" ht="17.25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 ht="17.25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 ht="17.25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 ht="17.25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 ht="17.25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 ht="17.25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 ht="17.25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 ht="17.25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5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2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2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2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 ht="17.25">
      <c r="A415" s="51"/>
      <c r="B415" s="56"/>
      <c r="C415" s="52"/>
      <c r="D415" s="52"/>
      <c r="E415" s="53"/>
      <c r="F415" s="52"/>
      <c r="G415" s="2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 ht="17.25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7"/>
      <c r="B440" s="58"/>
      <c r="C440" s="58"/>
      <c r="D440" s="59"/>
      <c r="E440" s="57"/>
      <c r="F440" s="58"/>
      <c r="G440" s="57"/>
      <c r="H440" s="57"/>
      <c r="I440" s="35"/>
    </row>
    <row r="441" spans="1:9" s="34" customFormat="1" ht="17.25">
      <c r="A441" s="2"/>
      <c r="B441" s="31"/>
      <c r="C441" s="31"/>
      <c r="D441" s="31"/>
      <c r="E441" s="29"/>
      <c r="F441" s="31"/>
      <c r="G441" s="29"/>
      <c r="H441" s="29"/>
      <c r="I441" s="35"/>
    </row>
    <row r="442" spans="1:9" s="34" customFormat="1" ht="17.25">
      <c r="A442" s="2"/>
      <c r="B442" s="31"/>
      <c r="C442" s="31"/>
      <c r="D442" s="31"/>
      <c r="E442" s="61"/>
      <c r="F442" s="33"/>
      <c r="G442" s="29"/>
      <c r="H442" s="29"/>
      <c r="I442" s="35"/>
    </row>
    <row r="443" spans="1:9" s="34" customFormat="1" ht="17.25">
      <c r="A443" s="2"/>
      <c r="B443" s="31"/>
      <c r="C443" s="31"/>
      <c r="D443" s="31"/>
      <c r="E443" s="32"/>
      <c r="F443" s="33"/>
      <c r="G443" s="29"/>
      <c r="H443" s="29"/>
      <c r="I443" s="35"/>
    </row>
    <row r="444" spans="1:9" s="34" customFormat="1" ht="17.25">
      <c r="A444" s="2"/>
      <c r="B444" s="31"/>
      <c r="C444" s="31"/>
      <c r="D444" s="31"/>
      <c r="E444" s="32"/>
      <c r="F444" s="33"/>
      <c r="G444" s="29"/>
      <c r="H444" s="29"/>
      <c r="I444" s="35"/>
    </row>
    <row r="445" spans="1:9" s="34" customFormat="1">
      <c r="A445" s="35"/>
      <c r="B445" s="45"/>
      <c r="C445" s="45"/>
      <c r="D445" s="45"/>
      <c r="F445" s="46"/>
      <c r="I445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0:G340"/>
    <mergeCell ref="A346:H346"/>
    <mergeCell ref="A347:H347"/>
    <mergeCell ref="A351:H351"/>
    <mergeCell ref="A214:B214"/>
  </mergeCells>
  <pageMargins left="0.7" right="0.7" top="0.55000000000000004" bottom="0.69" header="0.3" footer="0.3"/>
  <pageSetup paperSize="5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49"/>
  <sheetViews>
    <sheetView topLeftCell="A187" workbookViewId="0">
      <selection activeCell="A210" sqref="A210"/>
    </sheetView>
  </sheetViews>
  <sheetFormatPr defaultColWidth="10.5703125" defaultRowHeight="15.75"/>
  <cols>
    <col min="1" max="1" width="13.28515625" style="15" customWidth="1"/>
    <col min="2" max="2" width="12.140625" style="22" customWidth="1"/>
    <col min="3" max="3" width="14.7109375" style="22" customWidth="1"/>
    <col min="4" max="4" width="13.28515625" style="22" customWidth="1"/>
    <col min="5" max="5" width="10.7109375" style="14" customWidth="1"/>
    <col min="6" max="6" width="16.42578125" style="18" customWidth="1"/>
    <col min="7" max="7" width="10.28515625" style="14" customWidth="1"/>
    <col min="8" max="8" width="20.85546875" style="14" customWidth="1"/>
    <col min="9" max="9" width="22.140625" style="15" customWidth="1"/>
    <col min="10" max="16384" width="10.5703125" style="14"/>
  </cols>
  <sheetData>
    <row r="1" spans="1:9" s="4" customFormat="1" ht="18" customHeight="1">
      <c r="A1" s="364" t="s">
        <v>239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23.25" customHeight="1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 customHeight="1">
      <c r="B3" s="362" t="s">
        <v>1</v>
      </c>
      <c r="C3" s="362"/>
      <c r="D3" s="367" t="s">
        <v>245</v>
      </c>
      <c r="E3" s="368"/>
      <c r="F3" s="368"/>
      <c r="G3" s="369"/>
      <c r="H3" s="103"/>
    </row>
    <row r="4" spans="1:9" s="4" customFormat="1" ht="35.25" customHeight="1">
      <c r="B4" s="365" t="s">
        <v>163</v>
      </c>
      <c r="C4" s="366"/>
      <c r="D4" s="412">
        <v>38869</v>
      </c>
      <c r="E4" s="413"/>
      <c r="F4" s="413"/>
      <c r="G4" s="414"/>
      <c r="H4" s="103"/>
    </row>
    <row r="5" spans="1:9" s="4" customFormat="1" ht="18">
      <c r="B5" s="362" t="s">
        <v>164</v>
      </c>
      <c r="C5" s="362"/>
      <c r="D5" s="373">
        <v>546</v>
      </c>
      <c r="E5" s="374"/>
      <c r="F5" s="374"/>
      <c r="G5" s="375"/>
      <c r="H5" s="103"/>
    </row>
    <row r="6" spans="1:9" s="4" customFormat="1" ht="18">
      <c r="B6" s="362" t="s">
        <v>2</v>
      </c>
      <c r="C6" s="362"/>
      <c r="D6" s="373" t="s">
        <v>3</v>
      </c>
      <c r="E6" s="374"/>
      <c r="F6" s="374"/>
      <c r="G6" s="375"/>
      <c r="H6" s="103"/>
    </row>
    <row r="7" spans="1:9" s="4" customFormat="1" ht="32.25" customHeight="1">
      <c r="B7" s="362" t="s">
        <v>0</v>
      </c>
      <c r="C7" s="362"/>
      <c r="D7" s="359" t="s">
        <v>9</v>
      </c>
      <c r="E7" s="360"/>
      <c r="F7" s="360"/>
      <c r="G7" s="361"/>
      <c r="H7" s="103"/>
    </row>
    <row r="8" spans="1:9" s="4" customFormat="1" ht="33" customHeight="1">
      <c r="B8" s="363" t="s">
        <v>4</v>
      </c>
      <c r="C8" s="363"/>
      <c r="D8" s="381" t="s">
        <v>165</v>
      </c>
      <c r="E8" s="382"/>
      <c r="F8" s="382"/>
      <c r="G8" s="383"/>
      <c r="H8" s="103"/>
    </row>
    <row r="9" spans="1:9" s="4" customFormat="1" ht="33" customHeight="1">
      <c r="B9" s="363" t="s">
        <v>10</v>
      </c>
      <c r="C9" s="363"/>
      <c r="D9" s="384">
        <v>0.05</v>
      </c>
      <c r="E9" s="385"/>
      <c r="F9" s="385"/>
      <c r="G9" s="386"/>
      <c r="H9" s="103"/>
    </row>
    <row r="10" spans="1:9" s="4" customFormat="1" ht="18">
      <c r="B10" s="362" t="s">
        <v>8</v>
      </c>
      <c r="C10" s="362"/>
      <c r="D10" s="373">
        <v>500</v>
      </c>
      <c r="E10" s="374"/>
      <c r="F10" s="374"/>
      <c r="G10" s="375"/>
      <c r="H10" s="103"/>
    </row>
    <row r="11" spans="1:9" s="4" customFormat="1" ht="22.5" customHeight="1">
      <c r="B11" s="362" t="s">
        <v>6</v>
      </c>
      <c r="C11" s="362"/>
      <c r="D11" s="367" t="s">
        <v>7</v>
      </c>
      <c r="E11" s="368"/>
      <c r="F11" s="368"/>
      <c r="G11" s="369"/>
      <c r="H11" s="103"/>
    </row>
    <row r="12" spans="1:9" s="4" customFormat="1" ht="22.5" customHeight="1" thickBot="1">
      <c r="B12" s="140"/>
      <c r="C12" s="140"/>
      <c r="D12" s="141"/>
      <c r="E12" s="142"/>
      <c r="F12" s="142"/>
      <c r="G12" s="143"/>
      <c r="H12" s="103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7.2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G190</f>
        <v>5015</v>
      </c>
      <c r="F14" s="74">
        <f>D14*E14*H14</f>
        <v>0</v>
      </c>
      <c r="G14" s="71">
        <v>27</v>
      </c>
      <c r="H14" s="75">
        <f t="shared" ref="H14:H59" si="1">0.24/365</f>
        <v>6.5753424657534248E-4</v>
      </c>
      <c r="I14" s="76" t="s">
        <v>240</v>
      </c>
    </row>
    <row r="15" spans="1:9" s="1" customFormat="1" ht="17.2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4988</v>
      </c>
      <c r="F15" s="74">
        <f t="shared" ref="F15:F77" si="3">(D15*E15*H15)</f>
        <v>1639.8904109589041</v>
      </c>
      <c r="G15" s="71">
        <v>30</v>
      </c>
      <c r="H15" s="75">
        <f t="shared" si="1"/>
        <v>6.5753424657534248E-4</v>
      </c>
      <c r="I15" s="76"/>
    </row>
    <row r="16" spans="1:9" s="1" customFormat="1" ht="17.2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4958</v>
      </c>
      <c r="F16" s="74">
        <f t="shared" si="3"/>
        <v>1630.027397260274</v>
      </c>
      <c r="G16" s="78">
        <v>31</v>
      </c>
      <c r="H16" s="75">
        <f t="shared" si="1"/>
        <v>6.5753424657534248E-4</v>
      </c>
      <c r="I16" s="76"/>
    </row>
    <row r="17" spans="1:9" s="1" customFormat="1" ht="17.2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4927</v>
      </c>
      <c r="F17" s="74">
        <f t="shared" si="3"/>
        <v>1619.8356164383563</v>
      </c>
      <c r="G17" s="71">
        <v>30</v>
      </c>
      <c r="H17" s="75">
        <f t="shared" si="1"/>
        <v>6.5753424657534248E-4</v>
      </c>
      <c r="I17" s="76"/>
    </row>
    <row r="18" spans="1:9" s="1" customFormat="1" ht="17.2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4897</v>
      </c>
      <c r="F18" s="74">
        <f t="shared" si="3"/>
        <v>1609.972602739726</v>
      </c>
      <c r="G18" s="71">
        <v>31</v>
      </c>
      <c r="H18" s="75">
        <f t="shared" si="1"/>
        <v>6.5753424657534248E-4</v>
      </c>
      <c r="I18" s="79"/>
    </row>
    <row r="19" spans="1:9" s="1" customFormat="1" ht="17.2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4866</v>
      </c>
      <c r="F19" s="74">
        <f t="shared" si="3"/>
        <v>1599.7808219178082</v>
      </c>
      <c r="G19" s="71">
        <v>30</v>
      </c>
      <c r="H19" s="75">
        <f t="shared" si="1"/>
        <v>6.5753424657534248E-4</v>
      </c>
      <c r="I19" s="79"/>
    </row>
    <row r="20" spans="1:9" s="1" customFormat="1" ht="17.2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4836</v>
      </c>
      <c r="F20" s="74">
        <f t="shared" si="3"/>
        <v>1589.9178082191781</v>
      </c>
      <c r="G20" s="71">
        <v>31</v>
      </c>
      <c r="H20" s="75">
        <f t="shared" si="1"/>
        <v>6.5753424657534248E-4</v>
      </c>
      <c r="I20" s="79"/>
    </row>
    <row r="21" spans="1:9" s="1" customFormat="1" ht="17.2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4805</v>
      </c>
      <c r="F21" s="74">
        <f t="shared" si="3"/>
        <v>1579.7260273972604</v>
      </c>
      <c r="G21" s="71">
        <v>31</v>
      </c>
      <c r="H21" s="75">
        <f t="shared" si="1"/>
        <v>6.5753424657534248E-4</v>
      </c>
      <c r="I21" s="79"/>
    </row>
    <row r="22" spans="1:9" s="1" customFormat="1" ht="17.2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4774</v>
      </c>
      <c r="F22" s="74">
        <f t="shared" si="3"/>
        <v>1569.5342465753424</v>
      </c>
      <c r="G22" s="71">
        <v>28</v>
      </c>
      <c r="H22" s="75">
        <f t="shared" si="1"/>
        <v>6.5753424657534248E-4</v>
      </c>
      <c r="I22" s="79"/>
    </row>
    <row r="23" spans="1:9" s="1" customFormat="1" ht="17.2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4746</v>
      </c>
      <c r="F23" s="74">
        <f t="shared" si="3"/>
        <v>1560.3287671232877</v>
      </c>
      <c r="G23" s="71">
        <v>31</v>
      </c>
      <c r="H23" s="75">
        <f t="shared" si="1"/>
        <v>6.5753424657534248E-4</v>
      </c>
      <c r="I23" s="79"/>
    </row>
    <row r="24" spans="1:9" s="1" customFormat="1" ht="17.2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4715</v>
      </c>
      <c r="F24" s="74">
        <f t="shared" si="3"/>
        <v>1550.1369863013699</v>
      </c>
      <c r="G24" s="71">
        <v>30</v>
      </c>
      <c r="H24" s="75">
        <f t="shared" si="1"/>
        <v>6.5753424657534248E-4</v>
      </c>
      <c r="I24" s="79"/>
    </row>
    <row r="25" spans="1:9" s="1" customFormat="1" ht="17.2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4685</v>
      </c>
      <c r="F25" s="74">
        <f t="shared" si="3"/>
        <v>1540.2739726027398</v>
      </c>
      <c r="G25" s="71">
        <v>31</v>
      </c>
      <c r="H25" s="75">
        <f t="shared" si="1"/>
        <v>6.5753424657534248E-4</v>
      </c>
      <c r="I25" s="79"/>
    </row>
    <row r="26" spans="1:9" s="1" customFormat="1" ht="17.2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4654</v>
      </c>
      <c r="F26" s="74">
        <f t="shared" si="3"/>
        <v>1606.5863013698631</v>
      </c>
      <c r="G26" s="71">
        <v>30</v>
      </c>
      <c r="H26" s="75">
        <f t="shared" si="1"/>
        <v>6.5753424657534248E-4</v>
      </c>
      <c r="I26" s="79"/>
    </row>
    <row r="27" spans="1:9" s="1" customFormat="1" ht="17.2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4624</v>
      </c>
      <c r="F27" s="74">
        <f t="shared" si="3"/>
        <v>1596.2301369863014</v>
      </c>
      <c r="G27" s="71">
        <v>31</v>
      </c>
      <c r="H27" s="75">
        <f t="shared" si="1"/>
        <v>6.5753424657534248E-4</v>
      </c>
      <c r="I27" s="79"/>
    </row>
    <row r="28" spans="1:9" s="1" customFormat="1" ht="17.2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4593</v>
      </c>
      <c r="F28" s="74">
        <f t="shared" si="3"/>
        <v>1585.5287671232877</v>
      </c>
      <c r="G28" s="71">
        <v>31</v>
      </c>
      <c r="H28" s="75">
        <f t="shared" si="1"/>
        <v>6.5753424657534248E-4</v>
      </c>
      <c r="I28" s="79"/>
    </row>
    <row r="29" spans="1:9" s="1" customFormat="1" ht="17.2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4562</v>
      </c>
      <c r="F29" s="74">
        <f t="shared" si="3"/>
        <v>1574.827397260274</v>
      </c>
      <c r="G29" s="71">
        <v>30</v>
      </c>
      <c r="H29" s="75">
        <f t="shared" si="1"/>
        <v>6.5753424657534248E-4</v>
      </c>
      <c r="I29" s="79"/>
    </row>
    <row r="30" spans="1:9" s="1" customFormat="1" ht="17.2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4532</v>
      </c>
      <c r="F30" s="74">
        <f t="shared" si="3"/>
        <v>1564.4712328767123</v>
      </c>
      <c r="G30" s="71">
        <v>31</v>
      </c>
      <c r="H30" s="75">
        <f t="shared" si="1"/>
        <v>6.5753424657534248E-4</v>
      </c>
      <c r="I30" s="79"/>
    </row>
    <row r="31" spans="1:9" s="1" customFormat="1" ht="17.2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4501</v>
      </c>
      <c r="F31" s="74">
        <f t="shared" si="3"/>
        <v>1553.7698630136986</v>
      </c>
      <c r="G31" s="71">
        <v>30</v>
      </c>
      <c r="H31" s="75">
        <f t="shared" si="1"/>
        <v>6.5753424657534248E-4</v>
      </c>
      <c r="I31" s="79"/>
    </row>
    <row r="32" spans="1:9" s="1" customFormat="1" ht="17.2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4471</v>
      </c>
      <c r="F32" s="74">
        <f t="shared" si="3"/>
        <v>1543.4136986301371</v>
      </c>
      <c r="G32" s="71">
        <v>31</v>
      </c>
      <c r="H32" s="75">
        <f t="shared" si="1"/>
        <v>6.5753424657534248E-4</v>
      </c>
      <c r="I32" s="79"/>
    </row>
    <row r="33" spans="1:10" s="1" customFormat="1" ht="17.2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4440</v>
      </c>
      <c r="F33" s="74">
        <f t="shared" si="3"/>
        <v>1532.7123287671234</v>
      </c>
      <c r="G33" s="71">
        <v>31</v>
      </c>
      <c r="H33" s="75">
        <f t="shared" si="1"/>
        <v>6.5753424657534248E-4</v>
      </c>
      <c r="I33" s="79"/>
    </row>
    <row r="34" spans="1:10" s="1" customFormat="1" ht="17.2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4409</v>
      </c>
      <c r="F34" s="74">
        <f t="shared" si="3"/>
        <v>1522.0109589041097</v>
      </c>
      <c r="G34" s="71">
        <v>29</v>
      </c>
      <c r="H34" s="75">
        <f t="shared" si="1"/>
        <v>6.5753424657534248E-4</v>
      </c>
      <c r="I34" s="79"/>
    </row>
    <row r="35" spans="1:10" s="1" customFormat="1" ht="17.2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4380</v>
      </c>
      <c r="F35" s="74">
        <f t="shared" si="3"/>
        <v>1512</v>
      </c>
      <c r="G35" s="71">
        <v>31</v>
      </c>
      <c r="H35" s="75">
        <f t="shared" si="1"/>
        <v>6.5753424657534248E-4</v>
      </c>
      <c r="I35" s="79"/>
    </row>
    <row r="36" spans="1:10" s="1" customFormat="1" ht="17.2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4349</v>
      </c>
      <c r="F36" s="74">
        <f t="shared" si="3"/>
        <v>1501.2986301369863</v>
      </c>
      <c r="G36" s="71">
        <v>30</v>
      </c>
      <c r="H36" s="75">
        <f t="shared" si="1"/>
        <v>6.5753424657534248E-4</v>
      </c>
      <c r="I36" s="79"/>
    </row>
    <row r="37" spans="1:10" s="1" customFormat="1" ht="17.2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4319</v>
      </c>
      <c r="F37" s="74">
        <f t="shared" si="3"/>
        <v>1490.9424657534246</v>
      </c>
      <c r="G37" s="71">
        <v>31</v>
      </c>
      <c r="H37" s="75">
        <f t="shared" si="1"/>
        <v>6.5753424657534248E-4</v>
      </c>
      <c r="I37" s="79"/>
    </row>
    <row r="38" spans="1:10" s="1" customFormat="1" ht="17.2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4288</v>
      </c>
      <c r="F38" s="74">
        <f t="shared" si="3"/>
        <v>1554.2531506849316</v>
      </c>
      <c r="G38" s="71">
        <v>30</v>
      </c>
      <c r="H38" s="75">
        <f t="shared" si="1"/>
        <v>6.5753424657534248E-4</v>
      </c>
      <c r="I38" s="79"/>
    </row>
    <row r="39" spans="1:10" s="1" customFormat="1" ht="17.2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4258</v>
      </c>
      <c r="F39" s="74">
        <f t="shared" si="3"/>
        <v>1543.3791780821919</v>
      </c>
      <c r="G39" s="71">
        <v>31</v>
      </c>
      <c r="H39" s="75">
        <f t="shared" si="1"/>
        <v>6.5753424657534248E-4</v>
      </c>
      <c r="I39" s="79"/>
    </row>
    <row r="40" spans="1:10" s="1" customFormat="1" ht="17.2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4227</v>
      </c>
      <c r="F40" s="74">
        <f t="shared" si="3"/>
        <v>1532.1427397260275</v>
      </c>
      <c r="G40" s="71">
        <v>31</v>
      </c>
      <c r="H40" s="75">
        <f t="shared" si="1"/>
        <v>6.5753424657534248E-4</v>
      </c>
      <c r="I40" s="79"/>
    </row>
    <row r="41" spans="1:10" s="1" customFormat="1" ht="17.2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4196</v>
      </c>
      <c r="F41" s="74">
        <f t="shared" si="3"/>
        <v>1520.9063013698631</v>
      </c>
      <c r="G41" s="71">
        <v>30</v>
      </c>
      <c r="H41" s="75">
        <f t="shared" si="1"/>
        <v>6.5753424657534248E-4</v>
      </c>
      <c r="I41" s="79"/>
    </row>
    <row r="42" spans="1:10" s="1" customFormat="1" ht="17.2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4166</v>
      </c>
      <c r="F42" s="74">
        <f t="shared" si="3"/>
        <v>1510.0323287671233</v>
      </c>
      <c r="G42" s="71">
        <v>31</v>
      </c>
      <c r="H42" s="75">
        <f t="shared" si="1"/>
        <v>6.5753424657534248E-4</v>
      </c>
      <c r="I42" s="79"/>
    </row>
    <row r="43" spans="1:10" s="1" customFormat="1" ht="17.2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4135</v>
      </c>
      <c r="F43" s="74">
        <f t="shared" si="3"/>
        <v>1498.7958904109589</v>
      </c>
      <c r="G43" s="71">
        <v>30</v>
      </c>
      <c r="H43" s="75">
        <f t="shared" si="1"/>
        <v>6.5753424657534248E-4</v>
      </c>
      <c r="I43" s="79"/>
    </row>
    <row r="44" spans="1:10" s="1" customFormat="1" ht="17.2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4105</v>
      </c>
      <c r="F44" s="74">
        <f t="shared" si="3"/>
        <v>1487.9219178082192</v>
      </c>
      <c r="G44" s="71">
        <v>31</v>
      </c>
      <c r="H44" s="75">
        <f t="shared" si="1"/>
        <v>6.5753424657534248E-4</v>
      </c>
      <c r="I44" s="79"/>
    </row>
    <row r="45" spans="1:10" s="1" customFormat="1" ht="17.2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4074</v>
      </c>
      <c r="F45" s="74">
        <f t="shared" si="3"/>
        <v>1476.6854794520548</v>
      </c>
      <c r="G45" s="71">
        <v>31</v>
      </c>
      <c r="H45" s="75">
        <f t="shared" si="1"/>
        <v>6.5753424657534248E-4</v>
      </c>
      <c r="I45" s="79"/>
    </row>
    <row r="46" spans="1:10" s="1" customFormat="1" ht="17.2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4043</v>
      </c>
      <c r="F46" s="74">
        <f t="shared" si="3"/>
        <v>1465.4490410958904</v>
      </c>
      <c r="G46" s="73">
        <v>28</v>
      </c>
      <c r="H46" s="75">
        <f t="shared" si="1"/>
        <v>6.5753424657534248E-4</v>
      </c>
      <c r="I46" s="79"/>
    </row>
    <row r="47" spans="1:10" s="1" customFormat="1" ht="17.2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4015</v>
      </c>
      <c r="F47" s="74">
        <f t="shared" si="3"/>
        <v>1455.3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7.2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3984</v>
      </c>
      <c r="F48" s="74">
        <f t="shared" si="3"/>
        <v>1444.0635616438356</v>
      </c>
      <c r="G48" s="80">
        <v>30</v>
      </c>
      <c r="H48" s="75">
        <f t="shared" si="1"/>
        <v>6.5753424657534248E-4</v>
      </c>
      <c r="I48" s="81"/>
    </row>
    <row r="49" spans="1:12" s="1" customFormat="1" ht="17.2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3954</v>
      </c>
      <c r="F49" s="74">
        <f t="shared" si="3"/>
        <v>1433.189589041096</v>
      </c>
      <c r="G49" s="80">
        <v>31</v>
      </c>
      <c r="H49" s="75">
        <f t="shared" si="1"/>
        <v>6.5753424657534248E-4</v>
      </c>
      <c r="I49" s="81"/>
    </row>
    <row r="50" spans="1:12" s="1" customFormat="1" ht="17.2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3923</v>
      </c>
      <c r="F50" s="74">
        <f t="shared" si="3"/>
        <v>1493.5344657534247</v>
      </c>
      <c r="G50" s="80">
        <v>30</v>
      </c>
      <c r="H50" s="75">
        <f t="shared" si="1"/>
        <v>6.5753424657534248E-4</v>
      </c>
      <c r="I50" s="81"/>
    </row>
    <row r="51" spans="1:12" s="1" customFormat="1" ht="17.2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3893</v>
      </c>
      <c r="F51" s="74">
        <f t="shared" si="3"/>
        <v>1482.1130958904109</v>
      </c>
      <c r="G51" s="80">
        <v>31</v>
      </c>
      <c r="H51" s="75">
        <f t="shared" si="1"/>
        <v>6.5753424657534248E-4</v>
      </c>
      <c r="I51" s="81"/>
    </row>
    <row r="52" spans="1:12" s="1" customFormat="1" ht="17.2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3862</v>
      </c>
      <c r="F52" s="74">
        <f t="shared" si="3"/>
        <v>1470.3110136986302</v>
      </c>
      <c r="G52" s="80">
        <v>31</v>
      </c>
      <c r="H52" s="75">
        <f t="shared" si="1"/>
        <v>6.5753424657534248E-4</v>
      </c>
      <c r="I52" s="81"/>
    </row>
    <row r="53" spans="1:12" s="1" customFormat="1" ht="17.2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3831</v>
      </c>
      <c r="F53" s="74">
        <f t="shared" si="3"/>
        <v>1458.5089315068494</v>
      </c>
      <c r="G53" s="80">
        <v>30</v>
      </c>
      <c r="H53" s="75">
        <f t="shared" si="1"/>
        <v>6.5753424657534248E-4</v>
      </c>
      <c r="I53" s="81"/>
    </row>
    <row r="54" spans="1:12" s="1" customFormat="1" ht="17.2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3801</v>
      </c>
      <c r="F54" s="74">
        <f t="shared" si="3"/>
        <v>1447.0875616438357</v>
      </c>
      <c r="G54" s="80">
        <v>31</v>
      </c>
      <c r="H54" s="75">
        <f t="shared" si="1"/>
        <v>6.5753424657534248E-4</v>
      </c>
      <c r="I54" s="81"/>
    </row>
    <row r="55" spans="1:12" s="1" customFormat="1" ht="17.2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3770</v>
      </c>
      <c r="F55" s="74">
        <f t="shared" si="3"/>
        <v>1435.2854794520549</v>
      </c>
      <c r="G55" s="80">
        <v>30</v>
      </c>
      <c r="H55" s="75">
        <f t="shared" si="1"/>
        <v>6.5753424657534248E-4</v>
      </c>
      <c r="I55" s="81"/>
    </row>
    <row r="56" spans="1:12" s="1" customFormat="1" ht="17.2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3740</v>
      </c>
      <c r="F56" s="74">
        <f t="shared" si="3"/>
        <v>1423.8641095890412</v>
      </c>
      <c r="G56" s="80">
        <v>31</v>
      </c>
      <c r="H56" s="75">
        <f t="shared" si="1"/>
        <v>6.5753424657534248E-4</v>
      </c>
      <c r="I56" s="81"/>
    </row>
    <row r="57" spans="1:12" s="1" customFormat="1" ht="17.2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3709</v>
      </c>
      <c r="F57" s="74">
        <f t="shared" si="3"/>
        <v>1412.0620273972604</v>
      </c>
      <c r="G57" s="80">
        <v>31</v>
      </c>
      <c r="H57" s="75">
        <f t="shared" si="1"/>
        <v>6.5753424657534248E-4</v>
      </c>
      <c r="I57" s="81"/>
    </row>
    <row r="58" spans="1:12" s="1" customFormat="1" ht="17.2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3678</v>
      </c>
      <c r="F58" s="74">
        <f t="shared" si="3"/>
        <v>1400.2599452054794</v>
      </c>
      <c r="G58" s="80">
        <v>28</v>
      </c>
      <c r="H58" s="75">
        <f t="shared" si="1"/>
        <v>6.5753424657534248E-4</v>
      </c>
      <c r="I58" s="81"/>
    </row>
    <row r="59" spans="1:12" s="1" customFormat="1" ht="17.2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3650</v>
      </c>
      <c r="F59" s="74">
        <f t="shared" si="3"/>
        <v>1389.6000000000001</v>
      </c>
      <c r="G59" s="80">
        <v>31</v>
      </c>
      <c r="H59" s="75">
        <f t="shared" si="1"/>
        <v>6.5753424657534248E-4</v>
      </c>
      <c r="I59" s="81"/>
    </row>
    <row r="60" spans="1:12" s="1" customFormat="1" ht="17.2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3619</v>
      </c>
      <c r="F60" s="74">
        <f t="shared" si="3"/>
        <v>1377.7979178082192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7.2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3589</v>
      </c>
      <c r="F61" s="74">
        <f t="shared" si="3"/>
        <v>1366.3765479452056</v>
      </c>
      <c r="G61" s="80">
        <v>31</v>
      </c>
      <c r="H61" s="75">
        <f t="shared" si="4"/>
        <v>6.5753424657534248E-4</v>
      </c>
      <c r="I61" s="81"/>
    </row>
    <row r="62" spans="1:12" s="1" customFormat="1" ht="17.2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3558</v>
      </c>
      <c r="F62" s="74">
        <f t="shared" si="3"/>
        <v>1422.4201643835618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3528</v>
      </c>
      <c r="F63" s="74">
        <f t="shared" si="3"/>
        <v>1410.4267397260273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3497</v>
      </c>
      <c r="F64" s="74">
        <f t="shared" si="3"/>
        <v>1398.0335342465753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3466</v>
      </c>
      <c r="F65" s="74">
        <f t="shared" si="3"/>
        <v>1385.6403287671233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3436</v>
      </c>
      <c r="F66" s="74">
        <f t="shared" si="3"/>
        <v>1373.6469041095891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3405</v>
      </c>
      <c r="F67" s="74">
        <f t="shared" si="3"/>
        <v>1361.253698630137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3375</v>
      </c>
      <c r="F68" s="74">
        <f t="shared" si="3"/>
        <v>1349.2602739726028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3344</v>
      </c>
      <c r="F69" s="74">
        <f t="shared" si="3"/>
        <v>1336.8670684931508</v>
      </c>
      <c r="G69" s="80">
        <v>31</v>
      </c>
      <c r="H69" s="75">
        <f t="shared" si="4"/>
        <v>6.5753424657534248E-4</v>
      </c>
      <c r="I69" s="81"/>
    </row>
    <row r="70" spans="1:9" s="1" customFormat="1" ht="17.2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3313</v>
      </c>
      <c r="F70" s="74">
        <f t="shared" si="3"/>
        <v>1324.4738630136987</v>
      </c>
      <c r="G70" s="80">
        <v>28</v>
      </c>
      <c r="H70" s="75">
        <f t="shared" si="4"/>
        <v>6.5753424657534248E-4</v>
      </c>
      <c r="I70" s="81"/>
    </row>
    <row r="71" spans="1:9" s="1" customFormat="1" ht="17.2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3285</v>
      </c>
      <c r="F71" s="74">
        <f t="shared" si="3"/>
        <v>1313.28</v>
      </c>
      <c r="G71" s="80">
        <v>31</v>
      </c>
      <c r="H71" s="75">
        <f t="shared" si="4"/>
        <v>6.5753424657534248E-4</v>
      </c>
      <c r="I71" s="81"/>
    </row>
    <row r="72" spans="1:9" s="1" customFormat="1" ht="17.2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3254</v>
      </c>
      <c r="F72" s="74">
        <f t="shared" si="3"/>
        <v>1300.8867945205479</v>
      </c>
      <c r="G72" s="80">
        <v>30</v>
      </c>
      <c r="H72" s="75">
        <f t="shared" si="4"/>
        <v>6.5753424657534248E-4</v>
      </c>
      <c r="I72" s="81"/>
    </row>
    <row r="73" spans="1:9" s="1" customFormat="1" ht="17.2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3224</v>
      </c>
      <c r="F73" s="74">
        <f t="shared" si="3"/>
        <v>1288.8933698630137</v>
      </c>
      <c r="G73" s="80">
        <v>31</v>
      </c>
      <c r="H73" s="75">
        <f t="shared" si="4"/>
        <v>6.5753424657534248E-4</v>
      </c>
      <c r="I73" s="81"/>
    </row>
    <row r="74" spans="1:9" s="1" customFormat="1" ht="17.2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3193</v>
      </c>
      <c r="F74" s="74">
        <f t="shared" si="3"/>
        <v>1339.7809410616437</v>
      </c>
      <c r="G74" s="80">
        <v>30</v>
      </c>
      <c r="H74" s="75">
        <f t="shared" si="4"/>
        <v>6.5753424657534248E-4</v>
      </c>
      <c r="I74" s="81"/>
    </row>
    <row r="75" spans="1:9" s="1" customFormat="1" ht="17.2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3163</v>
      </c>
      <c r="F75" s="74">
        <f t="shared" si="3"/>
        <v>1327.1929585273972</v>
      </c>
      <c r="G75" s="80">
        <v>31</v>
      </c>
      <c r="H75" s="75">
        <f t="shared" si="4"/>
        <v>6.5753424657534248E-4</v>
      </c>
      <c r="I75" s="81"/>
    </row>
    <row r="76" spans="1:9" s="1" customFormat="1" ht="17.2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3132</v>
      </c>
      <c r="F76" s="74">
        <f t="shared" si="3"/>
        <v>1314.1853765753424</v>
      </c>
      <c r="G76" s="80">
        <v>31</v>
      </c>
      <c r="H76" s="75">
        <f t="shared" si="4"/>
        <v>6.5753424657534248E-4</v>
      </c>
      <c r="I76" s="81"/>
    </row>
    <row r="77" spans="1:9" s="1" customFormat="1" ht="17.25">
      <c r="A77" s="114">
        <v>40787</v>
      </c>
      <c r="B77" s="70">
        <v>638.14078124999992</v>
      </c>
      <c r="C77" s="85">
        <v>0</v>
      </c>
      <c r="D77" s="72">
        <f t="shared" ref="D77:D140" si="5">B77-C77</f>
        <v>638.14078124999992</v>
      </c>
      <c r="E77" s="73">
        <f t="shared" si="2"/>
        <v>3101</v>
      </c>
      <c r="F77" s="74">
        <f t="shared" si="3"/>
        <v>1301.1777946232876</v>
      </c>
      <c r="G77" s="80">
        <v>30</v>
      </c>
      <c r="H77" s="75">
        <f t="shared" si="4"/>
        <v>6.5753424657534248E-4</v>
      </c>
      <c r="I77" s="81"/>
    </row>
    <row r="78" spans="1:9" s="1" customFormat="1" ht="17.2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1" si="6">E77-G77</f>
        <v>3071</v>
      </c>
      <c r="F78" s="74">
        <f t="shared" ref="F78:F141" si="7">(D78*E78*H78)</f>
        <v>1288.5898120890408</v>
      </c>
      <c r="G78" s="80">
        <v>31</v>
      </c>
      <c r="H78" s="75">
        <f t="shared" si="4"/>
        <v>6.5753424657534248E-4</v>
      </c>
      <c r="I78" s="81"/>
    </row>
    <row r="79" spans="1:9" s="1" customFormat="1" ht="17.2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3040</v>
      </c>
      <c r="F79" s="74">
        <f t="shared" si="7"/>
        <v>1275.5822301369863</v>
      </c>
      <c r="G79" s="80">
        <v>30</v>
      </c>
      <c r="H79" s="75">
        <f t="shared" si="4"/>
        <v>6.5753424657534248E-4</v>
      </c>
      <c r="I79" s="81"/>
    </row>
    <row r="80" spans="1:9" s="1" customFormat="1" ht="17.2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3010</v>
      </c>
      <c r="F80" s="74">
        <f t="shared" si="7"/>
        <v>1262.9942476027395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2979</v>
      </c>
      <c r="F81" s="74">
        <f t="shared" si="7"/>
        <v>1249.9866656506849</v>
      </c>
      <c r="G81" s="80">
        <v>31</v>
      </c>
      <c r="H81" s="75">
        <f t="shared" si="4"/>
        <v>6.5753424657534248E-4</v>
      </c>
      <c r="I81" s="81"/>
    </row>
    <row r="82" spans="1:9" s="1" customFormat="1" ht="17.2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2948</v>
      </c>
      <c r="F82" s="74">
        <f t="shared" si="7"/>
        <v>1236.9790836986301</v>
      </c>
      <c r="G82" s="80">
        <v>29</v>
      </c>
      <c r="H82" s="75">
        <f t="shared" si="4"/>
        <v>6.5753424657534248E-4</v>
      </c>
      <c r="I82" s="81"/>
    </row>
    <row r="83" spans="1:9" s="1" customFormat="1" ht="17.2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2919</v>
      </c>
      <c r="F83" s="74">
        <f t="shared" si="7"/>
        <v>1224.8107005821917</v>
      </c>
      <c r="G83" s="80">
        <v>31</v>
      </c>
      <c r="H83" s="75">
        <f t="shared" si="4"/>
        <v>6.5753424657534248E-4</v>
      </c>
      <c r="I83" s="81"/>
    </row>
    <row r="84" spans="1:9" s="1" customFormat="1" ht="17.2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2888</v>
      </c>
      <c r="F84" s="74">
        <f t="shared" si="7"/>
        <v>1211.8031186301369</v>
      </c>
      <c r="G84" s="80">
        <v>30</v>
      </c>
      <c r="H84" s="75">
        <f t="shared" si="4"/>
        <v>6.5753424657534248E-4</v>
      </c>
      <c r="I84" s="81"/>
    </row>
    <row r="85" spans="1:9" s="1" customFormat="1" ht="17.2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2858</v>
      </c>
      <c r="F85" s="74">
        <f t="shared" si="7"/>
        <v>1199.2151360958903</v>
      </c>
      <c r="G85" s="80">
        <v>31</v>
      </c>
      <c r="H85" s="75">
        <f t="shared" si="4"/>
        <v>6.5753424657534248E-4</v>
      </c>
      <c r="I85" s="81"/>
    </row>
    <row r="86" spans="1:9" s="1" customFormat="1" ht="17.2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2827</v>
      </c>
      <c r="F86" s="74">
        <f t="shared" si="7"/>
        <v>1245.5179318510272</v>
      </c>
      <c r="G86" s="80">
        <v>30</v>
      </c>
      <c r="H86" s="75">
        <f t="shared" si="4"/>
        <v>6.5753424657534248E-4</v>
      </c>
      <c r="I86" s="81"/>
    </row>
    <row r="87" spans="1:9" s="1" customFormat="1" ht="17.2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2797</v>
      </c>
      <c r="F87" s="74">
        <f t="shared" si="7"/>
        <v>1232.3005501900682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2766</v>
      </c>
      <c r="F88" s="74">
        <f t="shared" si="7"/>
        <v>1218.6425891404108</v>
      </c>
      <c r="G88" s="80">
        <v>31</v>
      </c>
      <c r="H88" s="75">
        <f t="shared" si="4"/>
        <v>6.5753424657534248E-4</v>
      </c>
      <c r="I88" s="81"/>
    </row>
    <row r="89" spans="1:9" s="1" customFormat="1" ht="17.2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2735</v>
      </c>
      <c r="F89" s="74">
        <f t="shared" si="7"/>
        <v>1204.9846280907534</v>
      </c>
      <c r="G89" s="80">
        <v>30</v>
      </c>
      <c r="H89" s="75">
        <f t="shared" si="4"/>
        <v>6.5753424657534248E-4</v>
      </c>
      <c r="I89" s="81"/>
    </row>
    <row r="90" spans="1:9" s="1" customFormat="1" ht="17.2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2705</v>
      </c>
      <c r="F90" s="74">
        <f t="shared" si="7"/>
        <v>1191.7672464297943</v>
      </c>
      <c r="G90" s="80">
        <v>31</v>
      </c>
      <c r="H90" s="75">
        <f t="shared" si="4"/>
        <v>6.5753424657534248E-4</v>
      </c>
      <c r="I90" s="81"/>
    </row>
    <row r="91" spans="1:9" s="1" customFormat="1" ht="17.2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2674</v>
      </c>
      <c r="F91" s="74">
        <f t="shared" si="7"/>
        <v>1178.1092853801367</v>
      </c>
      <c r="G91" s="80">
        <v>30</v>
      </c>
      <c r="H91" s="75">
        <f t="shared" si="4"/>
        <v>6.5753424657534248E-4</v>
      </c>
      <c r="I91" s="81"/>
    </row>
    <row r="92" spans="1:9" s="1" customFormat="1" ht="17.2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2644</v>
      </c>
      <c r="F92" s="74">
        <f t="shared" si="7"/>
        <v>1164.8919037191779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2613</v>
      </c>
      <c r="F93" s="74">
        <f t="shared" si="7"/>
        <v>1151.2339426695203</v>
      </c>
      <c r="G93" s="80">
        <v>31</v>
      </c>
      <c r="H93" s="75">
        <f t="shared" si="4"/>
        <v>6.5753424657534248E-4</v>
      </c>
      <c r="I93" s="81"/>
    </row>
    <row r="94" spans="1:9" s="1" customFormat="1" ht="17.2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2582</v>
      </c>
      <c r="F94" s="74">
        <f t="shared" si="7"/>
        <v>1137.5759816198629</v>
      </c>
      <c r="G94" s="80">
        <v>28</v>
      </c>
      <c r="H94" s="75">
        <f t="shared" si="4"/>
        <v>6.5753424657534248E-4</v>
      </c>
      <c r="I94" s="81"/>
    </row>
    <row r="95" spans="1:9" s="1" customFormat="1" ht="17.2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2554</v>
      </c>
      <c r="F95" s="74">
        <f t="shared" si="7"/>
        <v>1125.2397587363012</v>
      </c>
      <c r="G95" s="80">
        <v>31</v>
      </c>
      <c r="H95" s="75">
        <f t="shared" si="4"/>
        <v>6.5753424657534248E-4</v>
      </c>
      <c r="I95" s="81"/>
    </row>
    <row r="96" spans="1:9" s="1" customFormat="1" ht="17.2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2523</v>
      </c>
      <c r="F96" s="74">
        <f t="shared" si="7"/>
        <v>1111.5817976866438</v>
      </c>
      <c r="G96" s="80">
        <v>30</v>
      </c>
      <c r="H96" s="75">
        <f t="shared" si="4"/>
        <v>6.5753424657534248E-4</v>
      </c>
      <c r="I96" s="81"/>
    </row>
    <row r="97" spans="1:9" s="1" customFormat="1" ht="17.2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2493</v>
      </c>
      <c r="F97" s="74">
        <f t="shared" si="7"/>
        <v>1098.3644160256847</v>
      </c>
      <c r="G97" s="80">
        <v>31</v>
      </c>
      <c r="H97" s="75">
        <f t="shared" si="4"/>
        <v>6.5753424657534248E-4</v>
      </c>
      <c r="I97" s="81"/>
    </row>
    <row r="98" spans="1:9" s="1" customFormat="1" ht="17.2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2462</v>
      </c>
      <c r="F98" s="74">
        <f t="shared" si="7"/>
        <v>1139.6699178082192</v>
      </c>
      <c r="G98" s="80">
        <v>30</v>
      </c>
      <c r="H98" s="75">
        <f t="shared" si="4"/>
        <v>6.5753424657534248E-4</v>
      </c>
      <c r="I98" s="81"/>
    </row>
    <row r="99" spans="1:9" s="1" customFormat="1" ht="17.2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2432</v>
      </c>
      <c r="F99" s="74">
        <f t="shared" si="7"/>
        <v>1125.7827945205479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2401</v>
      </c>
      <c r="F100" s="74">
        <f t="shared" si="7"/>
        <v>1111.4327671232877</v>
      </c>
      <c r="G100" s="80">
        <v>31</v>
      </c>
      <c r="H100" s="75">
        <f t="shared" si="4"/>
        <v>6.5753424657534248E-4</v>
      </c>
      <c r="I100" s="81"/>
    </row>
    <row r="101" spans="1:9" s="1" customFormat="1" ht="17.2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2370</v>
      </c>
      <c r="F101" s="74">
        <f t="shared" si="7"/>
        <v>1097.0827397260275</v>
      </c>
      <c r="G101" s="80">
        <v>30</v>
      </c>
      <c r="H101" s="75">
        <f t="shared" si="4"/>
        <v>6.5753424657534248E-4</v>
      </c>
      <c r="I101" s="81"/>
    </row>
    <row r="102" spans="1:9" s="1" customFormat="1" ht="17.2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2340</v>
      </c>
      <c r="F102" s="74">
        <f t="shared" si="7"/>
        <v>1083.1956164383562</v>
      </c>
      <c r="G102" s="80">
        <v>31</v>
      </c>
      <c r="H102" s="75">
        <f t="shared" si="4"/>
        <v>6.5753424657534248E-4</v>
      </c>
      <c r="I102" s="81"/>
    </row>
    <row r="103" spans="1:9" s="1" customFormat="1" ht="17.2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2309</v>
      </c>
      <c r="F103" s="74">
        <f t="shared" si="7"/>
        <v>1068.845589041096</v>
      </c>
      <c r="G103" s="87">
        <v>30</v>
      </c>
      <c r="H103" s="75">
        <f t="shared" si="4"/>
        <v>6.5753424657534248E-4</v>
      </c>
      <c r="I103" s="81"/>
    </row>
    <row r="104" spans="1:9" s="1" customFormat="1" ht="17.2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2279</v>
      </c>
      <c r="F104" s="74">
        <f t="shared" si="7"/>
        <v>1054.9584657534247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2248</v>
      </c>
      <c r="F105" s="74">
        <f t="shared" si="7"/>
        <v>1040.6084383561645</v>
      </c>
      <c r="G105" s="80">
        <v>31</v>
      </c>
      <c r="H105" s="75">
        <f t="shared" si="4"/>
        <v>6.5753424657534248E-4</v>
      </c>
      <c r="I105" s="81"/>
    </row>
    <row r="106" spans="1:9" s="1" customFormat="1" ht="17.2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2217</v>
      </c>
      <c r="F106" s="74">
        <f t="shared" si="7"/>
        <v>1026.2584109589041</v>
      </c>
      <c r="G106" s="80">
        <v>28</v>
      </c>
      <c r="H106" s="75">
        <f t="shared" si="4"/>
        <v>6.5753424657534248E-4</v>
      </c>
      <c r="I106" s="81"/>
    </row>
    <row r="107" spans="1:9" s="1" customFormat="1" ht="17.2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2189</v>
      </c>
      <c r="F107" s="74">
        <f t="shared" si="7"/>
        <v>1013.297095890411</v>
      </c>
      <c r="G107" s="80">
        <v>31</v>
      </c>
      <c r="H107" s="75">
        <f t="shared" si="4"/>
        <v>6.5753424657534248E-4</v>
      </c>
      <c r="I107" s="81"/>
    </row>
    <row r="108" spans="1:9" s="1" customFormat="1" ht="17.2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2158</v>
      </c>
      <c r="F108" s="74">
        <f t="shared" si="7"/>
        <v>998.94706849315071</v>
      </c>
      <c r="G108" s="80">
        <v>30</v>
      </c>
      <c r="H108" s="75">
        <f t="shared" si="4"/>
        <v>6.5753424657534248E-4</v>
      </c>
      <c r="I108" s="81"/>
    </row>
    <row r="109" spans="1:9" s="1" customFormat="1" ht="17.2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2128</v>
      </c>
      <c r="F109" s="74">
        <f t="shared" si="7"/>
        <v>985.05994520547949</v>
      </c>
      <c r="G109" s="80">
        <v>31</v>
      </c>
      <c r="H109" s="75">
        <f t="shared" si="4"/>
        <v>6.5753424657534248E-4</v>
      </c>
      <c r="I109" s="81"/>
    </row>
    <row r="110" spans="1:9" s="1" customFormat="1" ht="17.2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2097</v>
      </c>
      <c r="F110" s="74">
        <f t="shared" si="7"/>
        <v>1018.5942133563825</v>
      </c>
      <c r="G110" s="80">
        <v>30</v>
      </c>
      <c r="H110" s="75">
        <f t="shared" si="4"/>
        <v>6.5753424657534248E-4</v>
      </c>
      <c r="I110" s="81"/>
    </row>
    <row r="111" spans="1:9" s="1" customFormat="1" ht="17.2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2067</v>
      </c>
      <c r="F111" s="74">
        <f t="shared" si="7"/>
        <v>1004.0220500751753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2036</v>
      </c>
      <c r="F112" s="74">
        <f t="shared" si="7"/>
        <v>988.96414801792798</v>
      </c>
      <c r="G112" s="80">
        <v>31</v>
      </c>
      <c r="H112" s="75">
        <f t="shared" si="4"/>
        <v>6.5753424657534248E-4</v>
      </c>
      <c r="I112" s="81"/>
    </row>
    <row r="113" spans="1:9" s="1" customFormat="1" ht="17.2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2005</v>
      </c>
      <c r="F113" s="74">
        <f t="shared" si="7"/>
        <v>973.90624596068039</v>
      </c>
      <c r="G113" s="80">
        <v>30</v>
      </c>
      <c r="H113" s="75">
        <f t="shared" si="4"/>
        <v>6.5753424657534248E-4</v>
      </c>
      <c r="I113" s="81"/>
    </row>
    <row r="114" spans="1:9" s="1" customFormat="1" ht="17.2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1975</v>
      </c>
      <c r="F114" s="74">
        <f t="shared" si="7"/>
        <v>959.33408267947334</v>
      </c>
      <c r="G114" s="80">
        <v>31</v>
      </c>
      <c r="H114" s="75">
        <f t="shared" si="4"/>
        <v>6.5753424657534248E-4</v>
      </c>
      <c r="I114" s="81"/>
    </row>
    <row r="115" spans="1:9" s="1" customFormat="1" ht="17.2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1944</v>
      </c>
      <c r="F115" s="74">
        <f t="shared" si="7"/>
        <v>944.27618062222587</v>
      </c>
      <c r="G115" s="80">
        <v>30</v>
      </c>
      <c r="H115" s="75">
        <f t="shared" si="4"/>
        <v>6.5753424657534248E-4</v>
      </c>
      <c r="I115" s="81"/>
    </row>
    <row r="116" spans="1:9" s="1" customFormat="1" ht="17.2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1914</v>
      </c>
      <c r="F116" s="74">
        <f t="shared" si="7"/>
        <v>929.70401734101858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1883</v>
      </c>
      <c r="F117" s="74">
        <f t="shared" si="7"/>
        <v>914.64611528377122</v>
      </c>
      <c r="G117" s="80">
        <v>31</v>
      </c>
      <c r="H117" s="75">
        <f t="shared" si="4"/>
        <v>6.5753424657534248E-4</v>
      </c>
      <c r="I117" s="81"/>
    </row>
    <row r="118" spans="1:9" s="1" customFormat="1" ht="17.2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1852</v>
      </c>
      <c r="F118" s="74">
        <f t="shared" si="7"/>
        <v>899.58821322652386</v>
      </c>
      <c r="G118" s="80">
        <v>28</v>
      </c>
      <c r="H118" s="75">
        <f t="shared" si="4"/>
        <v>6.5753424657534248E-4</v>
      </c>
      <c r="I118" s="81"/>
    </row>
    <row r="119" spans="1:9" s="1" customFormat="1" ht="17.2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1824</v>
      </c>
      <c r="F119" s="74">
        <f t="shared" si="7"/>
        <v>885.98752749739708</v>
      </c>
      <c r="G119" s="80">
        <v>31</v>
      </c>
      <c r="H119" s="75">
        <f t="shared" si="4"/>
        <v>6.5753424657534248E-4</v>
      </c>
      <c r="I119" s="81"/>
    </row>
    <row r="120" spans="1:9" s="1" customFormat="1" ht="17.2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1793</v>
      </c>
      <c r="F120" s="74">
        <f t="shared" si="7"/>
        <v>870.92962544014961</v>
      </c>
      <c r="G120" s="80">
        <v>30</v>
      </c>
      <c r="H120" s="75">
        <f t="shared" si="4"/>
        <v>6.5753424657534248E-4</v>
      </c>
      <c r="I120" s="81"/>
    </row>
    <row r="121" spans="1:9" s="1" customFormat="1" ht="17.2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1763</v>
      </c>
      <c r="F121" s="74">
        <f t="shared" si="7"/>
        <v>856.35746215894255</v>
      </c>
      <c r="G121" s="80">
        <v>31</v>
      </c>
      <c r="H121" s="75">
        <f t="shared" si="4"/>
        <v>6.5753424657534248E-4</v>
      </c>
      <c r="I121" s="81"/>
    </row>
    <row r="122" spans="1:9" s="1" customFormat="1" ht="17.2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1732</v>
      </c>
      <c r="F122" s="74">
        <f t="shared" si="7"/>
        <v>883.74706849315066</v>
      </c>
      <c r="G122" s="80">
        <v>30</v>
      </c>
      <c r="H122" s="75">
        <f t="shared" si="4"/>
        <v>6.5753424657534248E-4</v>
      </c>
      <c r="I122" s="81"/>
    </row>
    <row r="123" spans="1:9" s="1" customFormat="1" ht="17.2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1702</v>
      </c>
      <c r="F123" s="74">
        <f t="shared" si="7"/>
        <v>868.43967123287678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1671</v>
      </c>
      <c r="F124" s="74">
        <f t="shared" si="7"/>
        <v>852.62202739726035</v>
      </c>
      <c r="G124" s="80">
        <v>31</v>
      </c>
      <c r="H124" s="75">
        <f t="shared" ref="H124:H135" si="8">0.24/365</f>
        <v>6.5753424657534248E-4</v>
      </c>
      <c r="I124" s="81"/>
    </row>
    <row r="125" spans="1:9" s="1" customFormat="1" ht="17.2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1640</v>
      </c>
      <c r="F125" s="74">
        <f t="shared" si="7"/>
        <v>836.80438356164382</v>
      </c>
      <c r="G125" s="80">
        <v>30</v>
      </c>
      <c r="H125" s="75">
        <f t="shared" si="8"/>
        <v>6.5753424657534248E-4</v>
      </c>
      <c r="I125" s="81"/>
    </row>
    <row r="126" spans="1:9" s="1" customFormat="1" ht="17.2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1610</v>
      </c>
      <c r="F126" s="74">
        <f t="shared" si="7"/>
        <v>821.49698630136993</v>
      </c>
      <c r="G126" s="80">
        <v>31</v>
      </c>
      <c r="H126" s="75">
        <f t="shared" si="8"/>
        <v>6.5753424657534248E-4</v>
      </c>
      <c r="I126" s="81"/>
    </row>
    <row r="127" spans="1:9" s="1" customFormat="1" ht="17.2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1579</v>
      </c>
      <c r="F127" s="74">
        <f t="shared" si="7"/>
        <v>805.67934246575339</v>
      </c>
      <c r="G127" s="80">
        <v>30</v>
      </c>
      <c r="H127" s="75">
        <f t="shared" si="8"/>
        <v>6.5753424657534248E-4</v>
      </c>
      <c r="I127" s="81"/>
    </row>
    <row r="128" spans="1:9" s="1" customFormat="1" ht="17.2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1549</v>
      </c>
      <c r="F128" s="74">
        <f t="shared" si="7"/>
        <v>790.37194520547951</v>
      </c>
      <c r="G128" s="80">
        <v>31</v>
      </c>
      <c r="H128" s="75">
        <f t="shared" si="8"/>
        <v>6.5753424657534248E-4</v>
      </c>
      <c r="I128" s="81"/>
    </row>
    <row r="129" spans="1:10" s="1" customFormat="1" ht="17.2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1518</v>
      </c>
      <c r="F129" s="74">
        <f t="shared" si="7"/>
        <v>774.55430136986308</v>
      </c>
      <c r="G129" s="80">
        <v>31</v>
      </c>
      <c r="H129" s="75">
        <f t="shared" si="8"/>
        <v>6.5753424657534248E-4</v>
      </c>
      <c r="I129" s="81"/>
    </row>
    <row r="130" spans="1:10" s="1" customFormat="1" ht="17.2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1487</v>
      </c>
      <c r="F130" s="74">
        <f t="shared" si="7"/>
        <v>758.73665753424655</v>
      </c>
      <c r="G130" s="80">
        <v>29</v>
      </c>
      <c r="H130" s="75">
        <f t="shared" si="8"/>
        <v>6.5753424657534248E-4</v>
      </c>
      <c r="I130" s="81"/>
    </row>
    <row r="131" spans="1:10" s="1" customFormat="1" ht="17.2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1458</v>
      </c>
      <c r="F131" s="74">
        <f t="shared" si="7"/>
        <v>743.93950684931508</v>
      </c>
      <c r="G131" s="80">
        <v>31</v>
      </c>
      <c r="H131" s="75">
        <f t="shared" si="8"/>
        <v>6.5753424657534248E-4</v>
      </c>
      <c r="I131" s="81"/>
    </row>
    <row r="132" spans="1:10" s="1" customFormat="1" ht="18" thickBot="1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1427</v>
      </c>
      <c r="F132" s="74">
        <f t="shared" si="7"/>
        <v>728.12186301369866</v>
      </c>
      <c r="G132" s="80">
        <v>30</v>
      </c>
      <c r="H132" s="75">
        <f t="shared" si="8"/>
        <v>6.5753424657534248E-4</v>
      </c>
      <c r="I132" s="81"/>
    </row>
    <row r="133" spans="1:10" s="113" customFormat="1" ht="33" customHeight="1">
      <c r="A133" s="229" t="s">
        <v>151</v>
      </c>
      <c r="B133" s="311" t="s">
        <v>152</v>
      </c>
      <c r="C133" s="230" t="s">
        <v>153</v>
      </c>
      <c r="D133" s="230" t="s">
        <v>154</v>
      </c>
      <c r="E133" s="231" t="s">
        <v>155</v>
      </c>
      <c r="F133" s="230" t="s">
        <v>157</v>
      </c>
      <c r="G133" s="231" t="s">
        <v>11</v>
      </c>
      <c r="H133" s="232" t="s">
        <v>156</v>
      </c>
      <c r="I133" s="233" t="s">
        <v>162</v>
      </c>
      <c r="J133" s="299"/>
    </row>
    <row r="134" spans="1:10" s="1" customFormat="1" ht="17.25">
      <c r="A134" s="254">
        <v>42491</v>
      </c>
      <c r="B134" s="235">
        <v>776</v>
      </c>
      <c r="C134" s="253">
        <v>0</v>
      </c>
      <c r="D134" s="237">
        <f t="shared" si="5"/>
        <v>776</v>
      </c>
      <c r="E134" s="238">
        <f>E132-G132</f>
        <v>1397</v>
      </c>
      <c r="F134" s="239">
        <f t="shared" si="7"/>
        <v>712.81446575342466</v>
      </c>
      <c r="G134" s="246">
        <v>31</v>
      </c>
      <c r="H134" s="240">
        <f t="shared" si="8"/>
        <v>6.5753424657534248E-4</v>
      </c>
      <c r="I134" s="247"/>
    </row>
    <row r="135" spans="1:10" s="1" customFormat="1" ht="17.25">
      <c r="A135" s="254">
        <v>42522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 t="shared" si="6"/>
        <v>1366</v>
      </c>
      <c r="F135" s="239">
        <f t="shared" si="7"/>
        <v>731.5298827982416</v>
      </c>
      <c r="G135" s="246">
        <v>30</v>
      </c>
      <c r="H135" s="240">
        <f t="shared" si="8"/>
        <v>6.5753424657534248E-4</v>
      </c>
      <c r="I135" s="247"/>
    </row>
    <row r="136" spans="1:10" s="1" customFormat="1" ht="17.25">
      <c r="A136" s="254">
        <v>42552</v>
      </c>
      <c r="B136" s="235">
        <v>814</v>
      </c>
      <c r="C136" s="253">
        <v>0</v>
      </c>
      <c r="D136" s="237">
        <f t="shared" si="5"/>
        <v>814</v>
      </c>
      <c r="E136" s="238">
        <f>E135-G135</f>
        <v>1336</v>
      </c>
      <c r="F136" s="239">
        <f t="shared" si="7"/>
        <v>715.0711232876713</v>
      </c>
      <c r="G136" s="246">
        <v>31</v>
      </c>
      <c r="H136" s="240">
        <f t="shared" ref="H136:H189" si="9">0.24/365</f>
        <v>6.5753424657534248E-4</v>
      </c>
      <c r="I136" s="247"/>
    </row>
    <row r="137" spans="1:10" s="1" customFormat="1" ht="17.25">
      <c r="A137" s="254">
        <v>42583</v>
      </c>
      <c r="B137" s="235">
        <v>814</v>
      </c>
      <c r="C137" s="253">
        <v>0</v>
      </c>
      <c r="D137" s="237">
        <f t="shared" si="5"/>
        <v>814</v>
      </c>
      <c r="E137" s="238">
        <f t="shared" si="6"/>
        <v>1305</v>
      </c>
      <c r="F137" s="239">
        <f t="shared" si="7"/>
        <v>698.47890410958905</v>
      </c>
      <c r="G137" s="246">
        <v>31</v>
      </c>
      <c r="H137" s="240">
        <f t="shared" si="9"/>
        <v>6.5753424657534248E-4</v>
      </c>
      <c r="I137" s="247"/>
    </row>
    <row r="138" spans="1:10" s="1" customFormat="1" ht="17.25">
      <c r="A138" s="254">
        <v>42614</v>
      </c>
      <c r="B138" s="235">
        <v>814</v>
      </c>
      <c r="C138" s="253">
        <v>0</v>
      </c>
      <c r="D138" s="237">
        <f t="shared" si="5"/>
        <v>814</v>
      </c>
      <c r="E138" s="238">
        <f t="shared" si="6"/>
        <v>1274</v>
      </c>
      <c r="F138" s="239">
        <f t="shared" si="7"/>
        <v>681.88668493150692</v>
      </c>
      <c r="G138" s="246">
        <v>30</v>
      </c>
      <c r="H138" s="240">
        <f t="shared" si="9"/>
        <v>6.5753424657534248E-4</v>
      </c>
      <c r="I138" s="247"/>
    </row>
    <row r="139" spans="1:10" s="1" customFormat="1" ht="17.25">
      <c r="A139" s="254">
        <v>42644</v>
      </c>
      <c r="B139" s="235">
        <v>814</v>
      </c>
      <c r="C139" s="253">
        <v>0</v>
      </c>
      <c r="D139" s="237">
        <f t="shared" si="5"/>
        <v>814</v>
      </c>
      <c r="E139" s="238">
        <f t="shared" si="6"/>
        <v>1244</v>
      </c>
      <c r="F139" s="239">
        <f t="shared" si="7"/>
        <v>665.82969863013705</v>
      </c>
      <c r="G139" s="246">
        <v>31</v>
      </c>
      <c r="H139" s="240">
        <f t="shared" si="9"/>
        <v>6.5753424657534248E-4</v>
      </c>
      <c r="I139" s="247"/>
    </row>
    <row r="140" spans="1:10" s="1" customFormat="1" ht="17.25">
      <c r="A140" s="254">
        <v>42675</v>
      </c>
      <c r="B140" s="235">
        <v>814</v>
      </c>
      <c r="C140" s="253">
        <v>0</v>
      </c>
      <c r="D140" s="237">
        <f t="shared" si="5"/>
        <v>814</v>
      </c>
      <c r="E140" s="238">
        <f t="shared" si="6"/>
        <v>1213</v>
      </c>
      <c r="F140" s="239">
        <f t="shared" si="7"/>
        <v>649.2374794520548</v>
      </c>
      <c r="G140" s="246">
        <v>30</v>
      </c>
      <c r="H140" s="240">
        <f t="shared" si="9"/>
        <v>6.5753424657534248E-4</v>
      </c>
      <c r="I140" s="247"/>
    </row>
    <row r="141" spans="1:10" s="1" customFormat="1" ht="17.25">
      <c r="A141" s="254">
        <v>42705</v>
      </c>
      <c r="B141" s="235">
        <v>814</v>
      </c>
      <c r="C141" s="253">
        <v>0</v>
      </c>
      <c r="D141" s="256">
        <f t="shared" ref="D141:D147" si="10">B141-C141</f>
        <v>814</v>
      </c>
      <c r="E141" s="238">
        <f t="shared" si="6"/>
        <v>1183</v>
      </c>
      <c r="F141" s="239">
        <f t="shared" si="7"/>
        <v>633.18049315068492</v>
      </c>
      <c r="G141" s="246">
        <v>31</v>
      </c>
      <c r="H141" s="240">
        <f t="shared" si="9"/>
        <v>6.5753424657534248E-4</v>
      </c>
      <c r="I141" s="247"/>
    </row>
    <row r="142" spans="1:10" s="1" customFormat="1" ht="17.25">
      <c r="A142" s="254">
        <v>42736</v>
      </c>
      <c r="B142" s="235">
        <v>814</v>
      </c>
      <c r="C142" s="253">
        <v>0</v>
      </c>
      <c r="D142" s="256">
        <f t="shared" si="10"/>
        <v>814</v>
      </c>
      <c r="E142" s="238">
        <f t="shared" ref="E142:E189" si="11">E141-G141</f>
        <v>1152</v>
      </c>
      <c r="F142" s="239">
        <f t="shared" ref="F142:F189" si="12">(D142*E142*H142)</f>
        <v>616.58827397260279</v>
      </c>
      <c r="G142" s="246">
        <v>31</v>
      </c>
      <c r="H142" s="240">
        <f t="shared" si="9"/>
        <v>6.5753424657534248E-4</v>
      </c>
      <c r="I142" s="247"/>
    </row>
    <row r="143" spans="1:10" s="1" customFormat="1" ht="17.25">
      <c r="A143" s="254">
        <v>42767</v>
      </c>
      <c r="B143" s="235">
        <v>814</v>
      </c>
      <c r="C143" s="253">
        <v>0</v>
      </c>
      <c r="D143" s="237">
        <f t="shared" si="10"/>
        <v>814</v>
      </c>
      <c r="E143" s="238">
        <f t="shared" si="11"/>
        <v>1121</v>
      </c>
      <c r="F143" s="239">
        <f t="shared" si="12"/>
        <v>599.99605479452055</v>
      </c>
      <c r="G143" s="246">
        <v>28</v>
      </c>
      <c r="H143" s="240">
        <f t="shared" si="9"/>
        <v>6.5753424657534248E-4</v>
      </c>
      <c r="I143" s="247"/>
    </row>
    <row r="144" spans="1:10" s="1" customFormat="1" ht="17.25">
      <c r="A144" s="254">
        <v>42795</v>
      </c>
      <c r="B144" s="235">
        <v>814</v>
      </c>
      <c r="C144" s="253">
        <v>0</v>
      </c>
      <c r="D144" s="237">
        <f t="shared" si="10"/>
        <v>814</v>
      </c>
      <c r="E144" s="238">
        <f t="shared" si="11"/>
        <v>1093</v>
      </c>
      <c r="F144" s="239">
        <f t="shared" si="12"/>
        <v>585.00953424657541</v>
      </c>
      <c r="G144" s="246">
        <v>31</v>
      </c>
      <c r="H144" s="240">
        <f t="shared" si="9"/>
        <v>6.5753424657534248E-4</v>
      </c>
      <c r="I144" s="247"/>
    </row>
    <row r="145" spans="1:9" s="1" customFormat="1" ht="17.25">
      <c r="A145" s="254">
        <v>42826</v>
      </c>
      <c r="B145" s="235">
        <v>814</v>
      </c>
      <c r="C145" s="253">
        <v>0</v>
      </c>
      <c r="D145" s="256">
        <f t="shared" si="10"/>
        <v>814</v>
      </c>
      <c r="E145" s="238">
        <f t="shared" si="11"/>
        <v>1062</v>
      </c>
      <c r="F145" s="239">
        <f t="shared" si="12"/>
        <v>568.41731506849317</v>
      </c>
      <c r="G145" s="246">
        <v>30</v>
      </c>
      <c r="H145" s="240">
        <f t="shared" si="9"/>
        <v>6.5753424657534248E-4</v>
      </c>
      <c r="I145" s="247"/>
    </row>
    <row r="146" spans="1:9" s="1" customFormat="1" ht="17.25">
      <c r="A146" s="254">
        <v>42856</v>
      </c>
      <c r="B146" s="235">
        <v>814</v>
      </c>
      <c r="C146" s="253">
        <v>0</v>
      </c>
      <c r="D146" s="256">
        <f t="shared" si="10"/>
        <v>814</v>
      </c>
      <c r="E146" s="238">
        <f t="shared" si="11"/>
        <v>1032</v>
      </c>
      <c r="F146" s="239">
        <f t="shared" si="12"/>
        <v>552.36032876712329</v>
      </c>
      <c r="G146" s="246">
        <v>31</v>
      </c>
      <c r="H146" s="240">
        <f t="shared" si="9"/>
        <v>6.5753424657534248E-4</v>
      </c>
      <c r="I146" s="247"/>
    </row>
    <row r="147" spans="1:9" s="1" customFormat="1" ht="17.25">
      <c r="A147" s="254">
        <v>42887</v>
      </c>
      <c r="B147" s="235">
        <v>855.16967905815659</v>
      </c>
      <c r="C147" s="253">
        <v>0</v>
      </c>
      <c r="D147" s="256">
        <f t="shared" si="10"/>
        <v>855.16967905815659</v>
      </c>
      <c r="E147" s="238">
        <f t="shared" si="11"/>
        <v>1001</v>
      </c>
      <c r="F147" s="239">
        <f t="shared" si="12"/>
        <v>562.86565396419599</v>
      </c>
      <c r="G147" s="246">
        <v>30</v>
      </c>
      <c r="H147" s="240">
        <f t="shared" si="9"/>
        <v>6.5753424657534248E-4</v>
      </c>
      <c r="I147" s="247"/>
    </row>
    <row r="148" spans="1:9" s="1" customFormat="1" ht="17.25">
      <c r="A148" s="254">
        <v>42917</v>
      </c>
      <c r="B148" s="235">
        <v>855.16967905815659</v>
      </c>
      <c r="C148" s="253">
        <v>0</v>
      </c>
      <c r="D148" s="256">
        <f>B148-C148</f>
        <v>855.16967905815659</v>
      </c>
      <c r="E148" s="238">
        <f t="shared" si="11"/>
        <v>971</v>
      </c>
      <c r="F148" s="239">
        <f t="shared" si="12"/>
        <v>545.99655344578855</v>
      </c>
      <c r="G148" s="246">
        <v>31</v>
      </c>
      <c r="H148" s="240">
        <f t="shared" si="9"/>
        <v>6.5753424657534248E-4</v>
      </c>
      <c r="I148" s="247"/>
    </row>
    <row r="149" spans="1:9" s="1" customFormat="1" ht="17.25">
      <c r="A149" s="254">
        <v>42948</v>
      </c>
      <c r="B149" s="235">
        <v>855.16967905815659</v>
      </c>
      <c r="C149" s="253">
        <v>0</v>
      </c>
      <c r="D149" s="256">
        <f>B149-C149</f>
        <v>855.16967905815659</v>
      </c>
      <c r="E149" s="238">
        <f t="shared" si="11"/>
        <v>940</v>
      </c>
      <c r="F149" s="239">
        <f t="shared" si="12"/>
        <v>528.56514957676745</v>
      </c>
      <c r="G149" s="246">
        <v>31</v>
      </c>
      <c r="H149" s="240">
        <f t="shared" si="9"/>
        <v>6.5753424657534248E-4</v>
      </c>
      <c r="I149" s="247"/>
    </row>
    <row r="150" spans="1:9" s="1" customFormat="1" ht="17.25">
      <c r="A150" s="254">
        <v>42979</v>
      </c>
      <c r="B150" s="235">
        <v>855.16967905815659</v>
      </c>
      <c r="C150" s="253">
        <v>0</v>
      </c>
      <c r="D150" s="256">
        <f t="shared" ref="D150:D153" si="13">B150-C150</f>
        <v>855.16967905815659</v>
      </c>
      <c r="E150" s="238">
        <f t="shared" si="11"/>
        <v>909</v>
      </c>
      <c r="F150" s="239">
        <f t="shared" si="12"/>
        <v>511.13374570774641</v>
      </c>
      <c r="G150" s="246">
        <v>30</v>
      </c>
      <c r="H150" s="240">
        <f t="shared" si="9"/>
        <v>6.5753424657534248E-4</v>
      </c>
      <c r="I150" s="247"/>
    </row>
    <row r="151" spans="1:9" s="1" customFormat="1" ht="17.25">
      <c r="A151" s="254">
        <v>43009</v>
      </c>
      <c r="B151" s="235">
        <v>855.16967905815659</v>
      </c>
      <c r="C151" s="253">
        <v>0</v>
      </c>
      <c r="D151" s="256">
        <f t="shared" si="13"/>
        <v>855.16967905815659</v>
      </c>
      <c r="E151" s="238">
        <f t="shared" si="11"/>
        <v>879</v>
      </c>
      <c r="F151" s="239">
        <f t="shared" si="12"/>
        <v>494.26464518933892</v>
      </c>
      <c r="G151" s="246">
        <v>31</v>
      </c>
      <c r="H151" s="240">
        <f t="shared" si="9"/>
        <v>6.5753424657534248E-4</v>
      </c>
      <c r="I151" s="247"/>
    </row>
    <row r="152" spans="1:9" s="1" customFormat="1" ht="17.25">
      <c r="A152" s="254">
        <v>43040</v>
      </c>
      <c r="B152" s="235">
        <v>855.16967905815659</v>
      </c>
      <c r="C152" s="253">
        <v>0</v>
      </c>
      <c r="D152" s="256">
        <f t="shared" si="13"/>
        <v>855.16967905815659</v>
      </c>
      <c r="E152" s="238">
        <f t="shared" si="11"/>
        <v>848</v>
      </c>
      <c r="F152" s="239">
        <f t="shared" si="12"/>
        <v>476.83324132031788</v>
      </c>
      <c r="G152" s="246">
        <v>30</v>
      </c>
      <c r="H152" s="240">
        <f t="shared" si="9"/>
        <v>6.5753424657534248E-4</v>
      </c>
      <c r="I152" s="247"/>
    </row>
    <row r="153" spans="1:9" s="1" customFormat="1" ht="17.25">
      <c r="A153" s="254">
        <v>43070</v>
      </c>
      <c r="B153" s="235">
        <v>855.16967905815659</v>
      </c>
      <c r="C153" s="253">
        <v>0</v>
      </c>
      <c r="D153" s="256">
        <f t="shared" si="13"/>
        <v>855.16967905815659</v>
      </c>
      <c r="E153" s="238">
        <f t="shared" si="11"/>
        <v>818</v>
      </c>
      <c r="F153" s="239">
        <f t="shared" si="12"/>
        <v>459.96414080191039</v>
      </c>
      <c r="G153" s="246">
        <v>31</v>
      </c>
      <c r="H153" s="240">
        <f t="shared" si="9"/>
        <v>6.5753424657534248E-4</v>
      </c>
      <c r="I153" s="247"/>
    </row>
    <row r="154" spans="1:9" s="1" customFormat="1" ht="17.25">
      <c r="A154" s="254">
        <v>43101</v>
      </c>
      <c r="B154" s="235">
        <v>855.16967905815659</v>
      </c>
      <c r="C154" s="253">
        <v>0</v>
      </c>
      <c r="D154" s="256">
        <f>B154-C154</f>
        <v>855.16967905815659</v>
      </c>
      <c r="E154" s="238">
        <f t="shared" si="11"/>
        <v>787</v>
      </c>
      <c r="F154" s="239">
        <f t="shared" si="12"/>
        <v>442.53273693288935</v>
      </c>
      <c r="G154" s="246">
        <v>31</v>
      </c>
      <c r="H154" s="240">
        <f t="shared" si="9"/>
        <v>6.5753424657534248E-4</v>
      </c>
      <c r="I154" s="247"/>
    </row>
    <row r="155" spans="1:9" s="1" customFormat="1" ht="17.25">
      <c r="A155" s="254">
        <v>43132</v>
      </c>
      <c r="B155" s="235">
        <v>855.16967905815659</v>
      </c>
      <c r="C155" s="253">
        <v>0</v>
      </c>
      <c r="D155" s="256">
        <f>B155-C155</f>
        <v>855.16967905815659</v>
      </c>
      <c r="E155" s="238">
        <f t="shared" si="11"/>
        <v>756</v>
      </c>
      <c r="F155" s="239">
        <f t="shared" si="12"/>
        <v>425.10133306386831</v>
      </c>
      <c r="G155" s="246">
        <v>28</v>
      </c>
      <c r="H155" s="240">
        <f t="shared" si="9"/>
        <v>6.5753424657534248E-4</v>
      </c>
      <c r="I155" s="247"/>
    </row>
    <row r="156" spans="1:9" s="1" customFormat="1" ht="17.25">
      <c r="A156" s="254">
        <v>43160</v>
      </c>
      <c r="B156" s="235">
        <v>855.16967905815659</v>
      </c>
      <c r="C156" s="253">
        <v>0</v>
      </c>
      <c r="D156" s="256">
        <f t="shared" ref="D156:D184" si="14">B156-C156</f>
        <v>855.16967905815659</v>
      </c>
      <c r="E156" s="238">
        <f t="shared" si="11"/>
        <v>728</v>
      </c>
      <c r="F156" s="239">
        <f t="shared" si="12"/>
        <v>409.35683924668803</v>
      </c>
      <c r="G156" s="246">
        <v>31</v>
      </c>
      <c r="H156" s="240">
        <f t="shared" si="9"/>
        <v>6.5753424657534248E-4</v>
      </c>
      <c r="I156" s="247"/>
    </row>
    <row r="157" spans="1:9" s="1" customFormat="1" ht="17.25">
      <c r="A157" s="254">
        <v>43191</v>
      </c>
      <c r="B157" s="235">
        <v>855.16967905815659</v>
      </c>
      <c r="C157" s="253">
        <v>0</v>
      </c>
      <c r="D157" s="256">
        <f t="shared" si="14"/>
        <v>855.16967905815659</v>
      </c>
      <c r="E157" s="238">
        <f t="shared" si="11"/>
        <v>697</v>
      </c>
      <c r="F157" s="239">
        <f t="shared" si="12"/>
        <v>391.92543537766693</v>
      </c>
      <c r="G157" s="246">
        <v>30</v>
      </c>
      <c r="H157" s="240">
        <f t="shared" si="9"/>
        <v>6.5753424657534248E-4</v>
      </c>
      <c r="I157" s="244"/>
    </row>
    <row r="158" spans="1:9" s="1" customFormat="1" ht="17.25">
      <c r="A158" s="254">
        <v>43221</v>
      </c>
      <c r="B158" s="235">
        <v>855.16967905815659</v>
      </c>
      <c r="C158" s="257">
        <v>15000</v>
      </c>
      <c r="D158" s="256">
        <f t="shared" si="14"/>
        <v>-14144.830320941843</v>
      </c>
      <c r="E158" s="238">
        <f t="shared" si="11"/>
        <v>667</v>
      </c>
      <c r="F158" s="239"/>
      <c r="G158" s="236">
        <v>17</v>
      </c>
      <c r="H158" s="240">
        <f t="shared" si="9"/>
        <v>6.5753424657534248E-4</v>
      </c>
      <c r="I158" s="309" t="s">
        <v>253</v>
      </c>
    </row>
    <row r="159" spans="1:9" s="1" customFormat="1" ht="17.25">
      <c r="A159" s="254">
        <v>43252</v>
      </c>
      <c r="B159" s="235">
        <v>897.92816301106438</v>
      </c>
      <c r="C159" s="257">
        <v>0</v>
      </c>
      <c r="D159" s="256">
        <f t="shared" si="14"/>
        <v>897.92816301106438</v>
      </c>
      <c r="E159" s="238">
        <f t="shared" si="11"/>
        <v>650</v>
      </c>
      <c r="F159" s="239">
        <f t="shared" si="12"/>
        <v>383.77203679376998</v>
      </c>
      <c r="G159" s="236">
        <v>30</v>
      </c>
      <c r="H159" s="240">
        <f t="shared" si="9"/>
        <v>6.5753424657534248E-4</v>
      </c>
      <c r="I159" s="309"/>
    </row>
    <row r="160" spans="1:9" s="1" customFormat="1" ht="37.5" customHeight="1">
      <c r="A160" s="254">
        <v>43282</v>
      </c>
      <c r="B160" s="235">
        <v>897.92816301106438</v>
      </c>
      <c r="C160" s="258">
        <v>30000</v>
      </c>
      <c r="D160" s="256">
        <f t="shared" si="14"/>
        <v>-29102.071836988936</v>
      </c>
      <c r="E160" s="238">
        <f t="shared" si="11"/>
        <v>620</v>
      </c>
      <c r="F160" s="239"/>
      <c r="G160" s="259">
        <v>0</v>
      </c>
      <c r="H160" s="240">
        <f t="shared" si="9"/>
        <v>6.5753424657534248E-4</v>
      </c>
      <c r="I160" s="310" t="s">
        <v>241</v>
      </c>
    </row>
    <row r="161" spans="1:9" s="1" customFormat="1" ht="17.25">
      <c r="A161" s="254">
        <v>43313</v>
      </c>
      <c r="B161" s="235">
        <v>897.92816301106438</v>
      </c>
      <c r="C161" s="258">
        <v>0</v>
      </c>
      <c r="D161" s="256">
        <f t="shared" si="14"/>
        <v>897.92816301106438</v>
      </c>
      <c r="E161" s="238">
        <f t="shared" si="11"/>
        <v>620</v>
      </c>
      <c r="F161" s="239">
        <f t="shared" si="12"/>
        <v>366.05948124944211</v>
      </c>
      <c r="G161" s="259">
        <v>31</v>
      </c>
      <c r="H161" s="240">
        <f t="shared" si="9"/>
        <v>6.5753424657534248E-4</v>
      </c>
      <c r="I161" s="310"/>
    </row>
    <row r="162" spans="1:9" s="1" customFormat="1" ht="36.75" customHeight="1">
      <c r="A162" s="254">
        <v>43344</v>
      </c>
      <c r="B162" s="235">
        <v>897.92816301106438</v>
      </c>
      <c r="C162" s="258">
        <v>30000</v>
      </c>
      <c r="D162" s="256">
        <f t="shared" si="14"/>
        <v>-29102.071836988936</v>
      </c>
      <c r="E162" s="238">
        <f>E161-G161</f>
        <v>589</v>
      </c>
      <c r="F162" s="239"/>
      <c r="G162" s="259">
        <v>0</v>
      </c>
      <c r="H162" s="240">
        <f t="shared" si="9"/>
        <v>6.5753424657534248E-4</v>
      </c>
      <c r="I162" s="310" t="s">
        <v>252</v>
      </c>
    </row>
    <row r="163" spans="1:9" s="1" customFormat="1" ht="17.25">
      <c r="A163" s="254">
        <v>43374</v>
      </c>
      <c r="B163" s="235">
        <v>897.92816301106438</v>
      </c>
      <c r="C163" s="257">
        <v>0</v>
      </c>
      <c r="D163" s="256">
        <f t="shared" si="14"/>
        <v>897.92816301106438</v>
      </c>
      <c r="E163" s="238">
        <f t="shared" si="11"/>
        <v>589</v>
      </c>
      <c r="F163" s="239">
        <f t="shared" si="12"/>
        <v>347.75650718697005</v>
      </c>
      <c r="G163" s="236">
        <v>31</v>
      </c>
      <c r="H163" s="240">
        <f t="shared" si="9"/>
        <v>6.5753424657534248E-4</v>
      </c>
      <c r="I163" s="309"/>
    </row>
    <row r="164" spans="1:9" s="1" customFormat="1" ht="17.25">
      <c r="A164" s="254">
        <v>43405</v>
      </c>
      <c r="B164" s="235">
        <v>897.92816301106438</v>
      </c>
      <c r="C164" s="257">
        <v>0</v>
      </c>
      <c r="D164" s="256">
        <f t="shared" si="14"/>
        <v>897.92816301106438</v>
      </c>
      <c r="E164" s="238">
        <f t="shared" si="11"/>
        <v>558</v>
      </c>
      <c r="F164" s="239">
        <f t="shared" si="12"/>
        <v>329.45353312449794</v>
      </c>
      <c r="G164" s="236">
        <v>30</v>
      </c>
      <c r="H164" s="240">
        <f t="shared" si="9"/>
        <v>6.5753424657534248E-4</v>
      </c>
      <c r="I164" s="309"/>
    </row>
    <row r="165" spans="1:9" s="1" customFormat="1" ht="17.25">
      <c r="A165" s="254">
        <v>43435</v>
      </c>
      <c r="B165" s="235">
        <v>898</v>
      </c>
      <c r="C165" s="257">
        <v>0</v>
      </c>
      <c r="D165" s="256">
        <f t="shared" si="14"/>
        <v>898</v>
      </c>
      <c r="E165" s="238">
        <f t="shared" si="11"/>
        <v>528</v>
      </c>
      <c r="F165" s="239">
        <f t="shared" si="12"/>
        <v>311.76591780821917</v>
      </c>
      <c r="G165" s="236">
        <v>31</v>
      </c>
      <c r="H165" s="240">
        <f t="shared" si="9"/>
        <v>6.5753424657534248E-4</v>
      </c>
      <c r="I165" s="309"/>
    </row>
    <row r="166" spans="1:9" s="1" customFormat="1" ht="17.25">
      <c r="A166" s="254">
        <v>43466</v>
      </c>
      <c r="B166" s="235">
        <v>897.92816301106438</v>
      </c>
      <c r="C166" s="257">
        <v>0</v>
      </c>
      <c r="D166" s="256">
        <f t="shared" si="14"/>
        <v>897.92816301106438</v>
      </c>
      <c r="E166" s="238">
        <f t="shared" si="11"/>
        <v>497</v>
      </c>
      <c r="F166" s="239">
        <f t="shared" si="12"/>
        <v>293.43800351769795</v>
      </c>
      <c r="G166" s="236">
        <v>31</v>
      </c>
      <c r="H166" s="240">
        <f t="shared" si="9"/>
        <v>6.5753424657534248E-4</v>
      </c>
      <c r="I166" s="309"/>
    </row>
    <row r="167" spans="1:9" s="1" customFormat="1" ht="17.25">
      <c r="A167" s="254">
        <v>43497</v>
      </c>
      <c r="B167" s="235">
        <v>897.92816301106438</v>
      </c>
      <c r="C167" s="258">
        <v>15000</v>
      </c>
      <c r="D167" s="256">
        <f t="shared" si="14"/>
        <v>-14102.071836988936</v>
      </c>
      <c r="E167" s="238">
        <f t="shared" si="11"/>
        <v>466</v>
      </c>
      <c r="F167" s="239"/>
      <c r="G167" s="259">
        <v>10</v>
      </c>
      <c r="H167" s="240">
        <f t="shared" si="9"/>
        <v>6.5753424657534248E-4</v>
      </c>
      <c r="I167" s="309" t="s">
        <v>287</v>
      </c>
    </row>
    <row r="168" spans="1:9" s="1" customFormat="1" ht="17.25">
      <c r="A168" s="254">
        <v>43525</v>
      </c>
      <c r="B168" s="235">
        <v>897.92816301106438</v>
      </c>
      <c r="C168" s="257">
        <v>1796</v>
      </c>
      <c r="D168" s="256">
        <f t="shared" si="14"/>
        <v>-898.07183698893562</v>
      </c>
      <c r="E168" s="238">
        <f t="shared" si="11"/>
        <v>456</v>
      </c>
      <c r="F168" s="239"/>
      <c r="G168" s="236">
        <v>0</v>
      </c>
      <c r="H168" s="240">
        <f t="shared" si="9"/>
        <v>6.5753424657534248E-4</v>
      </c>
      <c r="I168" s="309" t="s">
        <v>242</v>
      </c>
    </row>
    <row r="169" spans="1:9" s="1" customFormat="1" ht="17.25">
      <c r="A169" s="254">
        <v>43556</v>
      </c>
      <c r="B169" s="235">
        <v>897.92816301106438</v>
      </c>
      <c r="C169" s="257">
        <v>0</v>
      </c>
      <c r="D169" s="256">
        <f t="shared" si="14"/>
        <v>897.92816301106438</v>
      </c>
      <c r="E169" s="238">
        <f t="shared" si="11"/>
        <v>456</v>
      </c>
      <c r="F169" s="239">
        <f t="shared" si="12"/>
        <v>269.23084427378325</v>
      </c>
      <c r="G169" s="236">
        <v>30</v>
      </c>
      <c r="H169" s="240">
        <f t="shared" si="9"/>
        <v>6.5753424657534248E-4</v>
      </c>
      <c r="I169" s="309"/>
    </row>
    <row r="170" spans="1:9" s="1" customFormat="1" ht="17.25">
      <c r="A170" s="254">
        <v>43586</v>
      </c>
      <c r="B170" s="235">
        <v>897.92816301106438</v>
      </c>
      <c r="C170" s="257">
        <v>0</v>
      </c>
      <c r="D170" s="256">
        <f t="shared" si="14"/>
        <v>897.92816301106438</v>
      </c>
      <c r="E170" s="238">
        <f t="shared" si="11"/>
        <v>426</v>
      </c>
      <c r="F170" s="239">
        <f t="shared" si="12"/>
        <v>251.51828872945541</v>
      </c>
      <c r="G170" s="236">
        <v>31</v>
      </c>
      <c r="H170" s="240">
        <f t="shared" si="9"/>
        <v>6.5753424657534248E-4</v>
      </c>
      <c r="I170" s="309"/>
    </row>
    <row r="171" spans="1:9" s="1" customFormat="1" ht="17.25">
      <c r="A171" s="254">
        <v>43617</v>
      </c>
      <c r="B171" s="235">
        <v>942.82457116161765</v>
      </c>
      <c r="C171" s="257">
        <v>0</v>
      </c>
      <c r="D171" s="256">
        <f t="shared" si="14"/>
        <v>942.82457116161765</v>
      </c>
      <c r="E171" s="238">
        <f t="shared" si="11"/>
        <v>395</v>
      </c>
      <c r="F171" s="239">
        <f t="shared" si="12"/>
        <v>244.87608040033248</v>
      </c>
      <c r="G171" s="236">
        <v>30</v>
      </c>
      <c r="H171" s="240">
        <f t="shared" si="9"/>
        <v>6.5753424657534248E-4</v>
      </c>
      <c r="I171" s="309"/>
    </row>
    <row r="172" spans="1:9" s="1" customFormat="1" ht="17.25">
      <c r="A172" s="254">
        <v>43647</v>
      </c>
      <c r="B172" s="235">
        <v>942.82457116161765</v>
      </c>
      <c r="C172" s="257">
        <v>3637</v>
      </c>
      <c r="D172" s="256">
        <f t="shared" si="14"/>
        <v>-2694.1754288383822</v>
      </c>
      <c r="E172" s="238">
        <f t="shared" si="11"/>
        <v>365</v>
      </c>
      <c r="F172" s="239"/>
      <c r="G172" s="236">
        <v>0</v>
      </c>
      <c r="H172" s="240">
        <f t="shared" si="9"/>
        <v>6.5753424657534248E-4</v>
      </c>
      <c r="I172" s="309" t="s">
        <v>243</v>
      </c>
    </row>
    <row r="173" spans="1:9" s="1" customFormat="1" ht="17.25">
      <c r="A173" s="254">
        <v>43678</v>
      </c>
      <c r="B173" s="235">
        <v>942.82457116161765</v>
      </c>
      <c r="C173" s="257">
        <v>0</v>
      </c>
      <c r="D173" s="256">
        <f t="shared" si="14"/>
        <v>942.82457116161765</v>
      </c>
      <c r="E173" s="238">
        <f t="shared" si="11"/>
        <v>365</v>
      </c>
      <c r="F173" s="239">
        <f t="shared" si="12"/>
        <v>226.27789707878824</v>
      </c>
      <c r="G173" s="236">
        <v>31</v>
      </c>
      <c r="H173" s="240">
        <f t="shared" si="9"/>
        <v>6.5753424657534248E-4</v>
      </c>
      <c r="I173" s="241"/>
    </row>
    <row r="174" spans="1:9" s="1" customFormat="1" ht="17.25">
      <c r="A174" s="254">
        <v>43709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 t="shared" si="11"/>
        <v>334</v>
      </c>
      <c r="F174" s="239">
        <f t="shared" si="12"/>
        <v>207.05977431319255</v>
      </c>
      <c r="G174" s="236">
        <v>30</v>
      </c>
      <c r="H174" s="240">
        <f t="shared" si="9"/>
        <v>6.5753424657534248E-4</v>
      </c>
      <c r="I174" s="247"/>
    </row>
    <row r="175" spans="1:9" s="1" customFormat="1" ht="17.25">
      <c r="A175" s="254">
        <v>43739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1"/>
        <v>304</v>
      </c>
      <c r="F175" s="239">
        <f t="shared" si="12"/>
        <v>188.46159099164828</v>
      </c>
      <c r="G175" s="236">
        <v>31</v>
      </c>
      <c r="H175" s="240">
        <f t="shared" si="9"/>
        <v>6.5753424657534248E-4</v>
      </c>
      <c r="I175" s="247"/>
    </row>
    <row r="176" spans="1:9" s="1" customFormat="1" ht="17.25">
      <c r="A176" s="254">
        <v>43770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1"/>
        <v>273</v>
      </c>
      <c r="F176" s="239">
        <f t="shared" si="12"/>
        <v>169.24346822605258</v>
      </c>
      <c r="G176" s="236">
        <v>30</v>
      </c>
      <c r="H176" s="240">
        <f t="shared" si="9"/>
        <v>6.5753424657534248E-4</v>
      </c>
      <c r="I176" s="247"/>
    </row>
    <row r="177" spans="1:10" s="1" customFormat="1" ht="17.25">
      <c r="A177" s="254">
        <v>43800</v>
      </c>
      <c r="B177" s="235">
        <v>942.82457116161765</v>
      </c>
      <c r="C177" s="257">
        <v>5613</v>
      </c>
      <c r="D177" s="256">
        <f t="shared" si="14"/>
        <v>-4670.1754288383827</v>
      </c>
      <c r="E177" s="238">
        <f t="shared" si="11"/>
        <v>243</v>
      </c>
      <c r="F177" s="239"/>
      <c r="G177" s="236">
        <v>30</v>
      </c>
      <c r="H177" s="240">
        <f t="shared" si="9"/>
        <v>6.5753424657534248E-4</v>
      </c>
      <c r="I177" s="247" t="s">
        <v>244</v>
      </c>
    </row>
    <row r="178" spans="1:10" s="1" customFormat="1" ht="17.25">
      <c r="A178" s="254">
        <v>43831</v>
      </c>
      <c r="B178" s="235">
        <v>942.82457116161765</v>
      </c>
      <c r="C178" s="257">
        <v>0</v>
      </c>
      <c r="D178" s="256">
        <f t="shared" si="14"/>
        <v>942.82457116161765</v>
      </c>
      <c r="E178" s="238">
        <f t="shared" si="11"/>
        <v>213</v>
      </c>
      <c r="F178" s="239">
        <f t="shared" si="12"/>
        <v>132.0471015829641</v>
      </c>
      <c r="G178" s="246">
        <v>31</v>
      </c>
      <c r="H178" s="240">
        <f t="shared" si="9"/>
        <v>6.5753424657534248E-4</v>
      </c>
      <c r="I178" s="247"/>
    </row>
    <row r="179" spans="1:10" s="1" customFormat="1" ht="17.25">
      <c r="A179" s="254">
        <v>43862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1"/>
        <v>182</v>
      </c>
      <c r="F179" s="239">
        <f t="shared" si="12"/>
        <v>112.82897881736838</v>
      </c>
      <c r="G179" s="246">
        <v>29</v>
      </c>
      <c r="H179" s="240">
        <f t="shared" si="9"/>
        <v>6.5753424657534248E-4</v>
      </c>
      <c r="I179" s="247"/>
    </row>
    <row r="180" spans="1:10" s="1" customFormat="1" ht="17.25">
      <c r="A180" s="254">
        <v>43891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1"/>
        <v>153</v>
      </c>
      <c r="F180" s="239">
        <f t="shared" si="12"/>
        <v>94.850734939875622</v>
      </c>
      <c r="G180" s="246">
        <v>31</v>
      </c>
      <c r="H180" s="240">
        <f t="shared" si="9"/>
        <v>6.5753424657534248E-4</v>
      </c>
      <c r="I180" s="247"/>
    </row>
    <row r="181" spans="1:10" s="1" customFormat="1" ht="17.25">
      <c r="A181" s="254">
        <v>43922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1"/>
        <v>122</v>
      </c>
      <c r="F181" s="239">
        <f t="shared" si="12"/>
        <v>75.632612174279899</v>
      </c>
      <c r="G181" s="246">
        <v>30</v>
      </c>
      <c r="H181" s="240">
        <f t="shared" si="9"/>
        <v>6.5753424657534248E-4</v>
      </c>
      <c r="I181" s="247"/>
    </row>
    <row r="182" spans="1:10" s="1" customFormat="1" ht="17.25">
      <c r="A182" s="254">
        <v>43952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1"/>
        <v>92</v>
      </c>
      <c r="F182" s="239">
        <f t="shared" si="12"/>
        <v>57.034428852735665</v>
      </c>
      <c r="G182" s="246">
        <v>31</v>
      </c>
      <c r="H182" s="240">
        <f t="shared" si="9"/>
        <v>6.5753424657534248E-4</v>
      </c>
      <c r="I182" s="247"/>
    </row>
    <row r="183" spans="1:10" s="1" customFormat="1" ht="17.25">
      <c r="A183" s="254">
        <v>43983</v>
      </c>
      <c r="B183" s="235">
        <v>989.96579971969857</v>
      </c>
      <c r="C183" s="257">
        <v>0</v>
      </c>
      <c r="D183" s="256">
        <f t="shared" si="14"/>
        <v>989.96579971969857</v>
      </c>
      <c r="E183" s="238">
        <f t="shared" si="11"/>
        <v>61</v>
      </c>
      <c r="F183" s="239">
        <f t="shared" si="12"/>
        <v>39.707121391496948</v>
      </c>
      <c r="G183" s="246">
        <v>30</v>
      </c>
      <c r="H183" s="240">
        <f t="shared" si="9"/>
        <v>6.5753424657534248E-4</v>
      </c>
      <c r="I183" s="247"/>
    </row>
    <row r="184" spans="1:10" s="1" customFormat="1" ht="17.25">
      <c r="A184" s="254">
        <v>44013</v>
      </c>
      <c r="B184" s="235">
        <v>989.96579971969857</v>
      </c>
      <c r="C184" s="257"/>
      <c r="D184" s="256">
        <f t="shared" si="14"/>
        <v>989.96579971969857</v>
      </c>
      <c r="E184" s="238">
        <f t="shared" si="11"/>
        <v>31</v>
      </c>
      <c r="F184" s="239">
        <f t="shared" si="12"/>
        <v>20.179028903875501</v>
      </c>
      <c r="G184" s="246">
        <v>31</v>
      </c>
      <c r="H184" s="240">
        <f t="shared" si="9"/>
        <v>6.5753424657534248E-4</v>
      </c>
      <c r="I184" s="247"/>
    </row>
    <row r="185" spans="1:10" s="1" customFormat="1" ht="17.25">
      <c r="A185" s="261" t="s">
        <v>150</v>
      </c>
      <c r="B185" s="235">
        <v>989.96579971969857</v>
      </c>
      <c r="C185" s="257"/>
      <c r="D185" s="256">
        <f>B185-C185</f>
        <v>989.96579971969857</v>
      </c>
      <c r="E185" s="238">
        <f t="shared" si="11"/>
        <v>0</v>
      </c>
      <c r="F185" s="239">
        <f t="shared" si="12"/>
        <v>0</v>
      </c>
      <c r="G185" s="246">
        <v>0</v>
      </c>
      <c r="H185" s="240">
        <f t="shared" si="9"/>
        <v>6.5753424657534248E-4</v>
      </c>
      <c r="I185" s="247"/>
    </row>
    <row r="186" spans="1:10" s="1" customFormat="1" ht="17.25">
      <c r="A186" s="261" t="s">
        <v>158</v>
      </c>
      <c r="B186" s="235">
        <v>989.96579971969857</v>
      </c>
      <c r="C186" s="257"/>
      <c r="D186" s="256">
        <f>B186-C186</f>
        <v>989.96579971969857</v>
      </c>
      <c r="E186" s="238">
        <f t="shared" si="11"/>
        <v>0</v>
      </c>
      <c r="F186" s="239">
        <f t="shared" si="12"/>
        <v>0</v>
      </c>
      <c r="G186" s="255">
        <v>0</v>
      </c>
      <c r="H186" s="240">
        <f t="shared" si="9"/>
        <v>6.5753424657534248E-4</v>
      </c>
      <c r="I186" s="247"/>
    </row>
    <row r="187" spans="1:10" s="1" customFormat="1" ht="17.25">
      <c r="A187" s="261" t="s">
        <v>159</v>
      </c>
      <c r="B187" s="235">
        <v>989.96579971969857</v>
      </c>
      <c r="C187" s="257"/>
      <c r="D187" s="256">
        <f t="shared" ref="D187:D189" si="15">B187-C187</f>
        <v>989.96579971969857</v>
      </c>
      <c r="E187" s="238">
        <f t="shared" si="11"/>
        <v>0</v>
      </c>
      <c r="F187" s="239">
        <f t="shared" si="12"/>
        <v>0</v>
      </c>
      <c r="G187" s="255">
        <v>0</v>
      </c>
      <c r="H187" s="240">
        <f t="shared" si="9"/>
        <v>6.5753424657534248E-4</v>
      </c>
      <c r="I187" s="247"/>
    </row>
    <row r="188" spans="1:10" s="1" customFormat="1" ht="17.25">
      <c r="A188" s="261" t="s">
        <v>160</v>
      </c>
      <c r="B188" s="235">
        <v>989.96579971969857</v>
      </c>
      <c r="C188" s="257"/>
      <c r="D188" s="256">
        <f t="shared" si="15"/>
        <v>989.96579971969857</v>
      </c>
      <c r="E188" s="238">
        <f t="shared" si="11"/>
        <v>0</v>
      </c>
      <c r="F188" s="239">
        <f t="shared" si="12"/>
        <v>0</v>
      </c>
      <c r="G188" s="255">
        <v>0</v>
      </c>
      <c r="H188" s="240">
        <f t="shared" si="9"/>
        <v>6.5753424657534248E-4</v>
      </c>
      <c r="I188" s="247"/>
    </row>
    <row r="189" spans="1:10" s="1" customFormat="1" ht="17.25">
      <c r="A189" s="261" t="s">
        <v>161</v>
      </c>
      <c r="B189" s="235">
        <v>989.96579971969857</v>
      </c>
      <c r="C189" s="257"/>
      <c r="D189" s="256">
        <f t="shared" si="15"/>
        <v>989.96579971969857</v>
      </c>
      <c r="E189" s="238">
        <f t="shared" si="11"/>
        <v>0</v>
      </c>
      <c r="F189" s="239">
        <f t="shared" si="12"/>
        <v>0</v>
      </c>
      <c r="G189" s="255">
        <v>0</v>
      </c>
      <c r="H189" s="240">
        <f t="shared" si="9"/>
        <v>6.5753424657534248E-4</v>
      </c>
      <c r="I189" s="247"/>
    </row>
    <row r="190" spans="1:10" s="3" customFormat="1" ht="16.5" thickBot="1">
      <c r="A190" s="262" t="s">
        <v>5</v>
      </c>
      <c r="B190" s="263">
        <f>SUM(B14:B189)</f>
        <v>124531.34458866999</v>
      </c>
      <c r="C190" s="263">
        <f>SUM(C14:C189)</f>
        <v>101546</v>
      </c>
      <c r="D190" s="264">
        <f>B190-C190</f>
        <v>22985.344588669992</v>
      </c>
      <c r="E190" s="265">
        <f>SUM(E47:E185)</f>
        <v>269344</v>
      </c>
      <c r="F190" s="266">
        <f>SUM(F14:F185)</f>
        <v>167345.8231772139</v>
      </c>
      <c r="G190" s="265">
        <f>SUM(G14:G186)</f>
        <v>5015</v>
      </c>
      <c r="H190" s="267">
        <f>D190+F190</f>
        <v>190331.1677658839</v>
      </c>
      <c r="I190" s="268"/>
    </row>
    <row r="191" spans="1:10" s="63" customFormat="1">
      <c r="A191" s="294"/>
      <c r="B191" s="200"/>
      <c r="C191" s="200"/>
      <c r="D191" s="200"/>
      <c r="E191" s="200"/>
      <c r="F191" s="200"/>
      <c r="G191" s="200"/>
      <c r="H191" s="200"/>
      <c r="I191" s="200"/>
      <c r="J191" s="200"/>
    </row>
    <row r="192" spans="1:10" s="63" customFormat="1">
      <c r="A192" s="294"/>
      <c r="B192" s="200"/>
      <c r="C192" s="200"/>
      <c r="D192" s="200"/>
      <c r="E192" s="200"/>
      <c r="F192" s="200"/>
      <c r="G192" s="200"/>
      <c r="H192" s="200"/>
      <c r="I192" s="200"/>
      <c r="J192" s="200"/>
    </row>
    <row r="193" spans="1:10" s="63" customFormat="1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201"/>
      <c r="I193" s="200"/>
      <c r="J193" s="200"/>
    </row>
    <row r="194" spans="1:10" s="63" customFormat="1">
      <c r="A194" s="202" t="s">
        <v>259</v>
      </c>
      <c r="B194" s="202" t="s">
        <v>260</v>
      </c>
      <c r="C194" s="202" t="s">
        <v>261</v>
      </c>
      <c r="D194" s="202" t="s">
        <v>262</v>
      </c>
      <c r="E194" s="170"/>
      <c r="F194" s="203" t="s">
        <v>263</v>
      </c>
      <c r="G194" s="203" t="s">
        <v>264</v>
      </c>
      <c r="H194" s="204"/>
      <c r="I194" s="200"/>
      <c r="J194" s="200"/>
    </row>
    <row r="195" spans="1:10" s="1" customFormat="1" ht="17.25">
      <c r="A195" s="205"/>
      <c r="B195" s="206"/>
      <c r="C195" s="206"/>
      <c r="D195" s="206"/>
      <c r="E195" s="170"/>
      <c r="F195" s="207"/>
      <c r="G195" s="207"/>
      <c r="H195" s="201"/>
      <c r="I195" s="200"/>
    </row>
    <row r="196" spans="1:10" s="29" customFormat="1" ht="17.100000000000001" customHeight="1">
      <c r="A196" s="205" t="s">
        <v>266</v>
      </c>
      <c r="B196" s="206">
        <v>6000</v>
      </c>
      <c r="C196" s="206">
        <v>500</v>
      </c>
      <c r="D196" s="206">
        <f t="shared" ref="D196:D210" si="16">B196-C196</f>
        <v>5500</v>
      </c>
      <c r="E196" s="170"/>
      <c r="F196" s="207" t="s">
        <v>267</v>
      </c>
      <c r="G196" s="208">
        <f>B211</f>
        <v>124531.34458866999</v>
      </c>
      <c r="H196" s="201"/>
      <c r="I196" s="200"/>
    </row>
    <row r="197" spans="1:10" s="29" customFormat="1" ht="17.100000000000001" customHeight="1">
      <c r="A197" s="205" t="s">
        <v>268</v>
      </c>
      <c r="B197" s="206">
        <f t="shared" ref="B197:B208" si="17">B196+B196*5%</f>
        <v>6300</v>
      </c>
      <c r="C197" s="206">
        <v>0</v>
      </c>
      <c r="D197" s="206">
        <f t="shared" si="16"/>
        <v>6300</v>
      </c>
      <c r="E197" s="170"/>
      <c r="F197" s="207" t="s">
        <v>269</v>
      </c>
      <c r="G197" s="208">
        <f>F190</f>
        <v>167345.8231772139</v>
      </c>
      <c r="H197" s="201"/>
      <c r="I197" s="270"/>
    </row>
    <row r="198" spans="1:10" s="29" customFormat="1" ht="17.100000000000001" customHeight="1">
      <c r="A198" s="205" t="s">
        <v>270</v>
      </c>
      <c r="B198" s="206">
        <f t="shared" si="17"/>
        <v>6615</v>
      </c>
      <c r="C198" s="206">
        <v>0</v>
      </c>
      <c r="D198" s="206">
        <f t="shared" si="16"/>
        <v>6615</v>
      </c>
      <c r="E198" s="170"/>
      <c r="F198" s="209" t="s">
        <v>5</v>
      </c>
      <c r="G198" s="210">
        <f>G196+G197</f>
        <v>291877.1677658839</v>
      </c>
      <c r="H198" s="201"/>
      <c r="I198" s="270"/>
    </row>
    <row r="199" spans="1:10" s="29" customFormat="1" ht="17.100000000000001" customHeight="1">
      <c r="A199" s="205" t="s">
        <v>271</v>
      </c>
      <c r="B199" s="206">
        <v>6948</v>
      </c>
      <c r="C199" s="206">
        <v>0</v>
      </c>
      <c r="D199" s="206">
        <f t="shared" si="16"/>
        <v>6948</v>
      </c>
      <c r="E199" s="170"/>
      <c r="F199" s="300" t="s">
        <v>272</v>
      </c>
      <c r="G199" s="208">
        <f>C211</f>
        <v>101546</v>
      </c>
      <c r="H199" s="201"/>
      <c r="I199" s="270"/>
    </row>
    <row r="200" spans="1:10" s="34" customFormat="1" ht="17.100000000000001" customHeight="1">
      <c r="A200" s="301" t="s">
        <v>273</v>
      </c>
      <c r="B200" s="206">
        <v>7296</v>
      </c>
      <c r="C200" s="206">
        <v>0</v>
      </c>
      <c r="D200" s="206">
        <f t="shared" si="16"/>
        <v>7296</v>
      </c>
      <c r="E200" s="170"/>
      <c r="F200" s="212" t="s">
        <v>274</v>
      </c>
      <c r="G200" s="213">
        <f>G198-G199</f>
        <v>190331.1677658839</v>
      </c>
      <c r="H200" s="201"/>
      <c r="I200" s="270"/>
    </row>
    <row r="201" spans="1:10" s="34" customFormat="1" ht="17.100000000000001" customHeight="1">
      <c r="A201" s="205" t="s">
        <v>275</v>
      </c>
      <c r="B201" s="206">
        <v>7658</v>
      </c>
      <c r="C201" s="206">
        <v>0</v>
      </c>
      <c r="D201" s="206">
        <f t="shared" si="16"/>
        <v>7658</v>
      </c>
      <c r="E201" s="170"/>
      <c r="F201" s="201"/>
      <c r="G201" s="214"/>
      <c r="H201" s="201"/>
      <c r="I201" s="270"/>
    </row>
    <row r="202" spans="1:10" s="34" customFormat="1" ht="17.100000000000001" customHeight="1">
      <c r="A202" s="205" t="s">
        <v>276</v>
      </c>
      <c r="B202" s="206">
        <f t="shared" si="17"/>
        <v>8040.9</v>
      </c>
      <c r="C202" s="206">
        <v>0</v>
      </c>
      <c r="D202" s="206">
        <f t="shared" si="16"/>
        <v>8040.9</v>
      </c>
      <c r="E202" s="170"/>
      <c r="F202" s="201"/>
      <c r="G202" s="214"/>
      <c r="H202" s="201"/>
      <c r="I202" s="270"/>
    </row>
    <row r="203" spans="1:10" s="34" customFormat="1" ht="17.100000000000001" customHeight="1">
      <c r="A203" s="205" t="s">
        <v>277</v>
      </c>
      <c r="B203" s="206">
        <v>8448</v>
      </c>
      <c r="C203" s="206">
        <v>0</v>
      </c>
      <c r="D203" s="206">
        <f t="shared" si="16"/>
        <v>8448</v>
      </c>
      <c r="E203" s="170"/>
      <c r="F203" s="201"/>
      <c r="G203" s="214"/>
      <c r="H203" s="201"/>
      <c r="I203" s="270"/>
    </row>
    <row r="204" spans="1:10" s="34" customFormat="1" ht="17.100000000000001" customHeight="1">
      <c r="A204" s="205" t="s">
        <v>278</v>
      </c>
      <c r="B204" s="206">
        <v>8865</v>
      </c>
      <c r="C204" s="206">
        <v>0</v>
      </c>
      <c r="D204" s="206">
        <f t="shared" si="16"/>
        <v>8865</v>
      </c>
      <c r="E204" s="170"/>
      <c r="F204" s="201"/>
      <c r="G204" s="214"/>
      <c r="H204" s="201"/>
      <c r="I204" s="270"/>
    </row>
    <row r="205" spans="1:10" s="34" customFormat="1" ht="17.100000000000001" customHeight="1">
      <c r="A205" s="205" t="s">
        <v>279</v>
      </c>
      <c r="B205" s="206">
        <v>9312</v>
      </c>
      <c r="C205" s="206">
        <v>0</v>
      </c>
      <c r="D205" s="206">
        <f t="shared" si="16"/>
        <v>9312</v>
      </c>
      <c r="E205" s="170"/>
      <c r="F205" s="201"/>
      <c r="G205" s="214"/>
      <c r="H205" s="201"/>
      <c r="I205" s="270"/>
    </row>
    <row r="206" spans="1:10" s="34" customFormat="1" ht="17.100000000000001" customHeight="1">
      <c r="A206" s="205" t="s">
        <v>280</v>
      </c>
      <c r="B206" s="206">
        <v>9768</v>
      </c>
      <c r="C206" s="206">
        <v>0</v>
      </c>
      <c r="D206" s="206">
        <f t="shared" si="16"/>
        <v>9768</v>
      </c>
      <c r="E206" s="170"/>
      <c r="F206" s="201"/>
      <c r="G206" s="214"/>
      <c r="H206" s="201"/>
      <c r="I206" s="270"/>
    </row>
    <row r="207" spans="1:10" s="34" customFormat="1" ht="17.100000000000001" customHeight="1">
      <c r="A207" s="215" t="s">
        <v>281</v>
      </c>
      <c r="B207" s="206">
        <v>10262</v>
      </c>
      <c r="C207" s="206">
        <v>15000</v>
      </c>
      <c r="D207" s="206">
        <f>B207-C207</f>
        <v>-4738</v>
      </c>
      <c r="E207" s="170"/>
      <c r="F207" s="201"/>
      <c r="G207" s="214"/>
      <c r="H207" s="201"/>
      <c r="I207" s="270"/>
    </row>
    <row r="208" spans="1:10" s="34" customFormat="1" ht="17.100000000000001" customHeight="1">
      <c r="A208" s="215" t="s">
        <v>282</v>
      </c>
      <c r="B208" s="206">
        <f t="shared" si="17"/>
        <v>10775.1</v>
      </c>
      <c r="C208" s="206">
        <v>76796</v>
      </c>
      <c r="D208" s="206">
        <f>B208-C208</f>
        <v>-66020.899999999994</v>
      </c>
      <c r="E208" s="170"/>
      <c r="F208" s="201"/>
      <c r="G208" s="214"/>
      <c r="H208" s="201"/>
      <c r="I208" s="270"/>
    </row>
    <row r="209" spans="1:9" s="34" customFormat="1" ht="17.100000000000001" customHeight="1">
      <c r="A209" s="215" t="s">
        <v>283</v>
      </c>
      <c r="B209" s="206">
        <v>11314</v>
      </c>
      <c r="C209" s="206">
        <v>9250</v>
      </c>
      <c r="D209" s="206">
        <f t="shared" si="16"/>
        <v>2064</v>
      </c>
      <c r="E209" s="170"/>
      <c r="F209" s="201"/>
      <c r="G209" s="214"/>
      <c r="H209" s="201"/>
      <c r="I209" s="270"/>
    </row>
    <row r="210" spans="1:9" s="34" customFormat="1" ht="56.25" customHeight="1">
      <c r="A210" s="216" t="s">
        <v>285</v>
      </c>
      <c r="B210" s="235">
        <v>6930</v>
      </c>
      <c r="C210" s="206">
        <v>0</v>
      </c>
      <c r="D210" s="206">
        <f t="shared" si="16"/>
        <v>6930</v>
      </c>
      <c r="E210" s="170"/>
      <c r="F210" s="201"/>
      <c r="G210" s="214"/>
      <c r="H210" s="201"/>
      <c r="I210" s="270"/>
    </row>
    <row r="211" spans="1:9" s="34" customFormat="1">
      <c r="A211" s="212" t="s">
        <v>5</v>
      </c>
      <c r="B211" s="213">
        <f>B190</f>
        <v>124531.34458866999</v>
      </c>
      <c r="C211" s="213">
        <f>SUM(C195:C210)</f>
        <v>101546</v>
      </c>
      <c r="D211" s="212">
        <f>SUM(B211-C211)</f>
        <v>22985.344588669992</v>
      </c>
      <c r="E211" s="217"/>
      <c r="F211" s="218"/>
      <c r="G211" s="219"/>
      <c r="H211" s="218"/>
      <c r="I211" s="270"/>
    </row>
    <row r="212" spans="1:9" s="34" customFormat="1">
      <c r="A212" s="302"/>
      <c r="B212" s="303"/>
      <c r="C212" s="303"/>
      <c r="D212" s="304"/>
      <c r="E212" s="217"/>
      <c r="F212" s="218"/>
      <c r="G212" s="219"/>
      <c r="H212" s="218"/>
      <c r="I212" s="270"/>
    </row>
    <row r="213" spans="1:9" s="34" customFormat="1">
      <c r="A213" s="302"/>
      <c r="B213" s="303"/>
      <c r="C213" s="303"/>
      <c r="D213" s="304"/>
      <c r="E213" s="217"/>
      <c r="F213" s="218"/>
      <c r="G213" s="219"/>
      <c r="H213" s="218"/>
      <c r="I213" s="270"/>
    </row>
    <row r="214" spans="1:9" s="34" customFormat="1">
      <c r="A214" s="302"/>
      <c r="B214" s="303"/>
      <c r="C214" s="303"/>
      <c r="D214" s="304"/>
      <c r="E214" s="217"/>
      <c r="F214" s="218"/>
      <c r="G214" s="219"/>
      <c r="H214" s="218"/>
      <c r="I214" s="270"/>
    </row>
    <row r="215" spans="1:9" s="34" customFormat="1">
      <c r="A215" s="302"/>
      <c r="B215" s="303"/>
      <c r="C215" s="303"/>
      <c r="D215" s="304"/>
      <c r="E215" s="217"/>
      <c r="F215" s="218"/>
      <c r="G215" s="219"/>
      <c r="H215" s="218"/>
      <c r="I215" s="270"/>
    </row>
    <row r="216" spans="1:9" s="34" customFormat="1">
      <c r="A216" s="47"/>
      <c r="B216" s="47"/>
      <c r="C216" s="47"/>
      <c r="D216" s="47"/>
      <c r="E216" s="47"/>
      <c r="F216" s="119"/>
      <c r="G216" s="47"/>
      <c r="H216" s="119"/>
      <c r="I216" s="270"/>
    </row>
    <row r="217" spans="1:9" s="34" customFormat="1">
      <c r="A217" s="271"/>
      <c r="B217" s="272"/>
      <c r="C217" s="273"/>
      <c r="D217" s="274"/>
      <c r="E217" s="275"/>
      <c r="F217" s="276"/>
      <c r="G217" s="275"/>
      <c r="H217" s="275"/>
      <c r="I217" s="270"/>
    </row>
    <row r="218" spans="1:9" s="34" customFormat="1">
      <c r="A218" s="333" t="s">
        <v>167</v>
      </c>
      <c r="B218" s="333"/>
      <c r="C218" s="224"/>
      <c r="D218" s="224" t="s">
        <v>168</v>
      </c>
      <c r="E218" s="200"/>
      <c r="F218" s="278" t="s">
        <v>169</v>
      </c>
      <c r="G218" s="269"/>
      <c r="H218" s="294" t="s">
        <v>170</v>
      </c>
      <c r="I218" s="270"/>
    </row>
    <row r="219" spans="1:9" s="34" customFormat="1">
      <c r="A219" s="271"/>
      <c r="B219" s="272"/>
      <c r="C219" s="272"/>
      <c r="D219" s="274"/>
      <c r="E219" s="275"/>
      <c r="F219" s="276"/>
      <c r="G219" s="270"/>
      <c r="H219" s="275"/>
      <c r="I219" s="270"/>
    </row>
    <row r="220" spans="1:9" s="34" customFormat="1" ht="17.25">
      <c r="A220" s="305"/>
      <c r="B220" s="306"/>
      <c r="C220" s="306"/>
      <c r="D220" s="307"/>
      <c r="E220" s="54"/>
      <c r="F220" s="308"/>
      <c r="G220" s="2"/>
      <c r="H220" s="54"/>
      <c r="I220" s="35"/>
    </row>
    <row r="221" spans="1:9" s="34" customFormat="1" ht="16.5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 ht="16.5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 ht="16.5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 ht="16.5">
      <c r="A224" s="40"/>
      <c r="B224" s="25"/>
      <c r="C224" s="25"/>
      <c r="D224" s="36"/>
      <c r="E224" s="37"/>
      <c r="F224" s="38"/>
      <c r="G224" s="41"/>
      <c r="H224" s="37"/>
      <c r="I224" s="35"/>
    </row>
    <row r="225" spans="1:9" s="34" customFormat="1" ht="16.5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 ht="16.5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 ht="16.5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 ht="16.5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 ht="16.5">
      <c r="A343" s="24"/>
      <c r="B343" s="25"/>
      <c r="C343" s="25"/>
      <c r="D343" s="26"/>
      <c r="E343" s="24"/>
      <c r="F343" s="27"/>
      <c r="G343" s="24"/>
      <c r="H343" s="37"/>
      <c r="I343" s="35"/>
    </row>
    <row r="344" spans="1:9" s="34" customFormat="1" ht="16.5">
      <c r="A344" s="39"/>
      <c r="B344" s="43"/>
      <c r="C344" s="43"/>
      <c r="D344" s="43"/>
      <c r="E344" s="44"/>
      <c r="F344" s="377"/>
      <c r="G344" s="377"/>
      <c r="H344" s="16"/>
      <c r="I344" s="35"/>
    </row>
    <row r="345" spans="1:9" s="34" customFormat="1" ht="16.5">
      <c r="A345" s="39"/>
      <c r="B345" s="43"/>
      <c r="C345" s="43"/>
      <c r="D345" s="43"/>
      <c r="E345" s="44"/>
      <c r="F345" s="132"/>
      <c r="G345" s="132"/>
      <c r="H345" s="16"/>
      <c r="I345" s="35"/>
    </row>
    <row r="346" spans="1:9" s="34" customFormat="1" ht="16.5">
      <c r="A346" s="39"/>
      <c r="B346" s="43"/>
      <c r="C346" s="43"/>
      <c r="D346" s="43"/>
      <c r="E346" s="44"/>
      <c r="F346" s="132"/>
      <c r="G346" s="132"/>
      <c r="H346" s="16"/>
      <c r="I346" s="35"/>
    </row>
    <row r="347" spans="1:9" s="34" customFormat="1" ht="16.5">
      <c r="A347" s="39"/>
      <c r="B347" s="43"/>
      <c r="C347" s="43"/>
      <c r="D347" s="43"/>
      <c r="E347" s="44"/>
      <c r="F347" s="132"/>
      <c r="G347" s="132"/>
      <c r="H347" s="16"/>
      <c r="I347" s="35"/>
    </row>
    <row r="348" spans="1:9" s="34" customFormat="1" ht="20.25">
      <c r="A348" s="118"/>
      <c r="B348" s="28"/>
      <c r="C348" s="31"/>
      <c r="D348" s="28"/>
      <c r="E348" s="29"/>
      <c r="F348" s="29"/>
      <c r="G348" s="30"/>
      <c r="H348" s="30"/>
      <c r="I348" s="35"/>
    </row>
    <row r="349" spans="1:9" s="34" customFormat="1" ht="16.5">
      <c r="A349" s="17"/>
      <c r="B349" s="45"/>
      <c r="C349" s="45"/>
      <c r="D349" s="45"/>
      <c r="F349" s="46"/>
      <c r="I349" s="35"/>
    </row>
    <row r="350" spans="1:9" s="34" customFormat="1">
      <c r="A350" s="378"/>
      <c r="B350" s="378"/>
      <c r="C350" s="378"/>
      <c r="D350" s="378"/>
      <c r="E350" s="378"/>
      <c r="F350" s="378"/>
      <c r="G350" s="378"/>
      <c r="H350" s="378"/>
      <c r="I350" s="35"/>
    </row>
    <row r="351" spans="1:9" s="34" customFormat="1">
      <c r="A351" s="379"/>
      <c r="B351" s="379"/>
      <c r="C351" s="379"/>
      <c r="D351" s="379"/>
      <c r="E351" s="379"/>
      <c r="F351" s="379"/>
      <c r="G351" s="379"/>
      <c r="H351" s="379"/>
      <c r="I351" s="35"/>
    </row>
    <row r="352" spans="1:9" s="34" customFormat="1">
      <c r="A352" s="119"/>
      <c r="B352" s="48"/>
      <c r="C352" s="48"/>
      <c r="D352" s="20"/>
      <c r="E352" s="49"/>
      <c r="F352" s="49"/>
      <c r="G352" s="49"/>
      <c r="H352" s="49"/>
      <c r="I352" s="35"/>
    </row>
    <row r="353" spans="1:9" s="34" customFormat="1">
      <c r="A353" s="133"/>
      <c r="B353" s="20"/>
      <c r="C353" s="20"/>
      <c r="D353" s="20"/>
      <c r="E353" s="103"/>
      <c r="F353" s="103"/>
      <c r="G353" s="103"/>
      <c r="H353" s="103"/>
      <c r="I353" s="35"/>
    </row>
    <row r="354" spans="1:9" s="34" customFormat="1">
      <c r="A354" s="134"/>
      <c r="B354" s="50"/>
      <c r="C354" s="50"/>
      <c r="D354" s="50"/>
      <c r="E354" s="134"/>
      <c r="F354" s="50"/>
      <c r="G354" s="134"/>
      <c r="H354" s="134"/>
      <c r="I354" s="35"/>
    </row>
    <row r="355" spans="1:9" s="34" customFormat="1">
      <c r="A355" s="376"/>
      <c r="B355" s="376"/>
      <c r="C355" s="376"/>
      <c r="D355" s="376"/>
      <c r="E355" s="376"/>
      <c r="F355" s="376"/>
      <c r="G355" s="376"/>
      <c r="H355" s="376"/>
      <c r="I355" s="35"/>
    </row>
    <row r="356" spans="1:9" s="34" customFormat="1" ht="17.25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 ht="17.25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 ht="17.25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 ht="17.25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 ht="17.25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 ht="17.25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 ht="17.25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5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 ht="17.25">
      <c r="A419" s="51"/>
      <c r="B419" s="56"/>
      <c r="C419" s="52"/>
      <c r="D419" s="52"/>
      <c r="E419" s="53"/>
      <c r="F419" s="52"/>
      <c r="G419" s="2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 ht="17.25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 ht="17.25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 ht="17.25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7"/>
      <c r="B444" s="58"/>
      <c r="C444" s="58"/>
      <c r="D444" s="59"/>
      <c r="E444" s="57"/>
      <c r="F444" s="58"/>
      <c r="G444" s="57"/>
      <c r="H444" s="57"/>
      <c r="I444" s="35"/>
    </row>
    <row r="445" spans="1:9" s="34" customFormat="1" ht="17.25">
      <c r="A445" s="2"/>
      <c r="B445" s="31"/>
      <c r="C445" s="31"/>
      <c r="D445" s="31"/>
      <c r="E445" s="29"/>
      <c r="F445" s="31"/>
      <c r="G445" s="29"/>
      <c r="H445" s="29"/>
      <c r="I445" s="35"/>
    </row>
    <row r="446" spans="1:9" s="34" customFormat="1" ht="17.25">
      <c r="A446" s="2"/>
      <c r="B446" s="31"/>
      <c r="C446" s="31"/>
      <c r="D446" s="31"/>
      <c r="E446" s="61"/>
      <c r="F446" s="33"/>
      <c r="G446" s="29"/>
      <c r="H446" s="29"/>
      <c r="I446" s="35"/>
    </row>
    <row r="447" spans="1:9" s="34" customFormat="1" ht="17.25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 ht="17.25">
      <c r="A448" s="2"/>
      <c r="B448" s="31"/>
      <c r="C448" s="31"/>
      <c r="D448" s="31"/>
      <c r="E448" s="32"/>
      <c r="F448" s="33"/>
      <c r="G448" s="29"/>
      <c r="H448" s="29"/>
      <c r="I448" s="35"/>
    </row>
    <row r="449" spans="1:9" s="34" customFormat="1">
      <c r="A449" s="35"/>
      <c r="B449" s="45"/>
      <c r="C449" s="45"/>
      <c r="D449" s="45"/>
      <c r="F449" s="46"/>
      <c r="I449" s="35"/>
    </row>
  </sheetData>
  <mergeCells count="24">
    <mergeCell ref="F344:G344"/>
    <mergeCell ref="A350:H350"/>
    <mergeCell ref="A351:H351"/>
    <mergeCell ref="A355:H355"/>
    <mergeCell ref="A218:B218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28000000000000003" right="0.19" top="0.47" bottom="0.48" header="0.71" footer="0.3"/>
  <pageSetup paperSize="5" scale="70" orientation="portrait" verticalDpi="300" r:id="rId1"/>
  <rowBreaks count="3" manualBreakCount="3">
    <brk id="132" max="16383" man="1"/>
    <brk id="190" max="16383" man="1"/>
    <brk id="21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L461"/>
  <sheetViews>
    <sheetView workbookViewId="0">
      <selection activeCell="C228" sqref="C228"/>
    </sheetView>
  </sheetViews>
  <sheetFormatPr defaultColWidth="10.5703125" defaultRowHeight="15.75"/>
  <cols>
    <col min="1" max="1" width="10" style="19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3.7109375" style="15" customWidth="1"/>
    <col min="10" max="16384" width="10.5703125" style="14"/>
  </cols>
  <sheetData>
    <row r="1" spans="1:9" s="4" customFormat="1" ht="18">
      <c r="A1" s="364" t="s">
        <v>205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18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>
      <c r="B3" s="394" t="s">
        <v>1</v>
      </c>
      <c r="C3" s="394"/>
      <c r="D3" s="398" t="s">
        <v>246</v>
      </c>
      <c r="E3" s="399"/>
      <c r="F3" s="399"/>
      <c r="G3" s="400"/>
      <c r="H3" s="103"/>
    </row>
    <row r="4" spans="1:9" s="4" customFormat="1" ht="48" customHeight="1">
      <c r="B4" s="407" t="s">
        <v>163</v>
      </c>
      <c r="C4" s="408"/>
      <c r="D4" s="421">
        <v>38534</v>
      </c>
      <c r="E4" s="422"/>
      <c r="F4" s="422"/>
      <c r="G4" s="423"/>
      <c r="H4" s="103"/>
    </row>
    <row r="5" spans="1:9" s="4" customFormat="1" ht="18.75">
      <c r="B5" s="394" t="s">
        <v>164</v>
      </c>
      <c r="C5" s="394"/>
      <c r="D5" s="395">
        <v>547</v>
      </c>
      <c r="E5" s="396"/>
      <c r="F5" s="396"/>
      <c r="G5" s="397"/>
      <c r="H5" s="103"/>
    </row>
    <row r="6" spans="1:9" s="4" customFormat="1" ht="18.75">
      <c r="B6" s="394" t="s">
        <v>2</v>
      </c>
      <c r="C6" s="394"/>
      <c r="D6" s="395" t="s">
        <v>3</v>
      </c>
      <c r="E6" s="396"/>
      <c r="F6" s="396"/>
      <c r="G6" s="397"/>
      <c r="H6" s="103"/>
    </row>
    <row r="7" spans="1:9" s="4" customFormat="1" ht="42.75" customHeight="1">
      <c r="B7" s="394" t="s">
        <v>0</v>
      </c>
      <c r="C7" s="394"/>
      <c r="D7" s="401" t="s">
        <v>9</v>
      </c>
      <c r="E7" s="402"/>
      <c r="F7" s="402"/>
      <c r="G7" s="403"/>
      <c r="H7" s="103"/>
    </row>
    <row r="8" spans="1:9" s="4" customFormat="1" ht="38.25" customHeight="1">
      <c r="B8" s="390" t="s">
        <v>4</v>
      </c>
      <c r="C8" s="390"/>
      <c r="D8" s="418" t="s">
        <v>165</v>
      </c>
      <c r="E8" s="419"/>
      <c r="F8" s="419"/>
      <c r="G8" s="420"/>
      <c r="H8" s="103"/>
    </row>
    <row r="9" spans="1:9" s="4" customFormat="1" ht="42" customHeight="1">
      <c r="B9" s="390" t="s">
        <v>10</v>
      </c>
      <c r="C9" s="390"/>
      <c r="D9" s="415">
        <v>0.05</v>
      </c>
      <c r="E9" s="416"/>
      <c r="F9" s="416"/>
      <c r="G9" s="417"/>
      <c r="H9" s="103"/>
    </row>
    <row r="10" spans="1:9" s="4" customFormat="1" ht="18.75">
      <c r="B10" s="394" t="s">
        <v>8</v>
      </c>
      <c r="C10" s="394"/>
      <c r="D10" s="395">
        <v>500</v>
      </c>
      <c r="E10" s="396"/>
      <c r="F10" s="396"/>
      <c r="G10" s="397"/>
      <c r="H10" s="103"/>
    </row>
    <row r="11" spans="1:9" s="4" customFormat="1" ht="46.5" customHeight="1">
      <c r="B11" s="394" t="s">
        <v>6</v>
      </c>
      <c r="C11" s="394"/>
      <c r="D11" s="398" t="s">
        <v>7</v>
      </c>
      <c r="E11" s="399"/>
      <c r="F11" s="399"/>
      <c r="G11" s="400"/>
      <c r="H11" s="103"/>
    </row>
    <row r="12" spans="1:9" s="4" customFormat="1" ht="18.75" thickBot="1">
      <c r="A12" s="5"/>
      <c r="B12" s="21"/>
      <c r="C12" s="23"/>
      <c r="D12" s="23"/>
      <c r="E12" s="6"/>
      <c r="F12" s="6"/>
      <c r="G12" s="6"/>
      <c r="H12" s="6"/>
    </row>
    <row r="13" spans="1:9" s="11" customFormat="1" ht="30">
      <c r="A13" s="7" t="s">
        <v>151</v>
      </c>
      <c r="B13" s="8" t="s">
        <v>152</v>
      </c>
      <c r="C13" s="8" t="s">
        <v>153</v>
      </c>
      <c r="D13" s="8" t="s">
        <v>154</v>
      </c>
      <c r="E13" s="9" t="s">
        <v>155</v>
      </c>
      <c r="F13" s="8" t="s">
        <v>157</v>
      </c>
      <c r="G13" s="9" t="s">
        <v>11</v>
      </c>
      <c r="H13" s="10" t="s">
        <v>156</v>
      </c>
      <c r="I13" s="64" t="s">
        <v>162</v>
      </c>
    </row>
    <row r="14" spans="1:9" s="1" customFormat="1" ht="17.25">
      <c r="A14" s="69" t="s">
        <v>166</v>
      </c>
      <c r="B14" s="70">
        <v>500</v>
      </c>
      <c r="C14" s="71">
        <v>0</v>
      </c>
      <c r="D14" s="72">
        <f>B14-C14</f>
        <v>500</v>
      </c>
      <c r="E14" s="73">
        <f>G201</f>
        <v>5198</v>
      </c>
      <c r="F14" s="74">
        <f>(D14*E14*H14)</f>
        <v>1708.9315068493152</v>
      </c>
      <c r="G14" s="71">
        <v>31</v>
      </c>
      <c r="H14" s="75">
        <f>0.24/365</f>
        <v>6.5753424657534248E-4</v>
      </c>
      <c r="I14" s="76"/>
    </row>
    <row r="15" spans="1:9" s="1" customFormat="1" ht="17.25">
      <c r="A15" s="77">
        <v>38565</v>
      </c>
      <c r="B15" s="70">
        <v>500</v>
      </c>
      <c r="C15" s="71">
        <v>0</v>
      </c>
      <c r="D15" s="72">
        <f t="shared" ref="D15:D77" si="0">B15-C15</f>
        <v>500</v>
      </c>
      <c r="E15" s="73">
        <f>E14-G14</f>
        <v>5167</v>
      </c>
      <c r="F15" s="74">
        <f t="shared" ref="F15:F78" si="1">(D15*E15*H15)</f>
        <v>1698.7397260273974</v>
      </c>
      <c r="G15" s="71">
        <v>31</v>
      </c>
      <c r="H15" s="75">
        <f t="shared" ref="H15:H70" si="2">0.24/365</f>
        <v>6.5753424657534248E-4</v>
      </c>
      <c r="I15" s="76"/>
    </row>
    <row r="16" spans="1:9" s="1" customFormat="1" ht="17.25">
      <c r="A16" s="77">
        <v>38596</v>
      </c>
      <c r="B16" s="70">
        <v>500</v>
      </c>
      <c r="C16" s="71">
        <v>0</v>
      </c>
      <c r="D16" s="72">
        <f t="shared" si="0"/>
        <v>500</v>
      </c>
      <c r="E16" s="73">
        <f t="shared" ref="E16:E78" si="3">E15-G15</f>
        <v>5136</v>
      </c>
      <c r="F16" s="74">
        <f t="shared" si="1"/>
        <v>1688.5479452054794</v>
      </c>
      <c r="G16" s="71">
        <v>30</v>
      </c>
      <c r="H16" s="75">
        <f t="shared" si="2"/>
        <v>6.5753424657534248E-4</v>
      </c>
      <c r="I16" s="76"/>
    </row>
    <row r="17" spans="1:9" s="1" customFormat="1" ht="17.25">
      <c r="A17" s="77">
        <v>38626</v>
      </c>
      <c r="B17" s="70">
        <v>500</v>
      </c>
      <c r="C17" s="71">
        <v>0</v>
      </c>
      <c r="D17" s="72">
        <f t="shared" si="0"/>
        <v>500</v>
      </c>
      <c r="E17" s="73">
        <f t="shared" si="3"/>
        <v>5106</v>
      </c>
      <c r="F17" s="74">
        <f t="shared" si="1"/>
        <v>1678.6849315068494</v>
      </c>
      <c r="G17" s="71">
        <v>31</v>
      </c>
      <c r="H17" s="75">
        <f t="shared" si="2"/>
        <v>6.5753424657534248E-4</v>
      </c>
      <c r="I17" s="76"/>
    </row>
    <row r="18" spans="1:9" s="1" customFormat="1" ht="17.25">
      <c r="A18" s="77">
        <v>38657</v>
      </c>
      <c r="B18" s="70">
        <v>500</v>
      </c>
      <c r="C18" s="71">
        <v>0</v>
      </c>
      <c r="D18" s="72">
        <f t="shared" si="0"/>
        <v>500</v>
      </c>
      <c r="E18" s="73">
        <f t="shared" si="3"/>
        <v>5075</v>
      </c>
      <c r="F18" s="74">
        <f t="shared" si="1"/>
        <v>1668.4931506849316</v>
      </c>
      <c r="G18" s="71">
        <v>30</v>
      </c>
      <c r="H18" s="75">
        <f t="shared" si="2"/>
        <v>6.5753424657534248E-4</v>
      </c>
      <c r="I18" s="76"/>
    </row>
    <row r="19" spans="1:9" s="1" customFormat="1" ht="17.25">
      <c r="A19" s="77">
        <v>38687</v>
      </c>
      <c r="B19" s="70">
        <v>500</v>
      </c>
      <c r="C19" s="71">
        <v>0</v>
      </c>
      <c r="D19" s="72">
        <f t="shared" si="0"/>
        <v>500</v>
      </c>
      <c r="E19" s="73">
        <f t="shared" si="3"/>
        <v>5045</v>
      </c>
      <c r="F19" s="74">
        <f t="shared" si="1"/>
        <v>1658.6301369863015</v>
      </c>
      <c r="G19" s="71">
        <v>31</v>
      </c>
      <c r="H19" s="75">
        <f t="shared" si="2"/>
        <v>6.5753424657534248E-4</v>
      </c>
      <c r="I19" s="76"/>
    </row>
    <row r="20" spans="1:9" s="1" customFormat="1" ht="17.25">
      <c r="A20" s="77">
        <v>38718</v>
      </c>
      <c r="B20" s="70">
        <v>500</v>
      </c>
      <c r="C20" s="71">
        <v>0</v>
      </c>
      <c r="D20" s="72">
        <f t="shared" si="0"/>
        <v>500</v>
      </c>
      <c r="E20" s="73">
        <f t="shared" si="3"/>
        <v>5014</v>
      </c>
      <c r="F20" s="74">
        <f t="shared" si="1"/>
        <v>1648.4383561643835</v>
      </c>
      <c r="G20" s="71">
        <v>31</v>
      </c>
      <c r="H20" s="75">
        <f t="shared" si="2"/>
        <v>6.5753424657534248E-4</v>
      </c>
      <c r="I20" s="76"/>
    </row>
    <row r="21" spans="1:9" s="1" customFormat="1" ht="17.25">
      <c r="A21" s="77">
        <v>38749</v>
      </c>
      <c r="B21" s="70">
        <v>500</v>
      </c>
      <c r="C21" s="71">
        <v>0</v>
      </c>
      <c r="D21" s="72">
        <f t="shared" si="0"/>
        <v>500</v>
      </c>
      <c r="E21" s="73">
        <f t="shared" si="3"/>
        <v>4983</v>
      </c>
      <c r="F21" s="74">
        <f t="shared" si="1"/>
        <v>1638.2465753424658</v>
      </c>
      <c r="G21" s="71">
        <v>28</v>
      </c>
      <c r="H21" s="75">
        <f t="shared" si="2"/>
        <v>6.5753424657534248E-4</v>
      </c>
      <c r="I21" s="76"/>
    </row>
    <row r="22" spans="1:9" s="1" customFormat="1" ht="17.25">
      <c r="A22" s="77">
        <v>38777</v>
      </c>
      <c r="B22" s="70">
        <v>500</v>
      </c>
      <c r="C22" s="71">
        <v>0</v>
      </c>
      <c r="D22" s="72">
        <f t="shared" si="0"/>
        <v>500</v>
      </c>
      <c r="E22" s="73">
        <f t="shared" si="3"/>
        <v>4955</v>
      </c>
      <c r="F22" s="74">
        <f t="shared" si="1"/>
        <v>1629.041095890411</v>
      </c>
      <c r="G22" s="71">
        <v>31</v>
      </c>
      <c r="H22" s="75">
        <f t="shared" si="2"/>
        <v>6.5753424657534248E-4</v>
      </c>
      <c r="I22" s="76"/>
    </row>
    <row r="23" spans="1:9" s="1" customFormat="1" ht="17.25">
      <c r="A23" s="77">
        <v>38808</v>
      </c>
      <c r="B23" s="70">
        <v>500</v>
      </c>
      <c r="C23" s="71">
        <v>0</v>
      </c>
      <c r="D23" s="72">
        <f t="shared" si="0"/>
        <v>500</v>
      </c>
      <c r="E23" s="73">
        <f t="shared" si="3"/>
        <v>4924</v>
      </c>
      <c r="F23" s="74">
        <f t="shared" si="1"/>
        <v>1618.8493150684933</v>
      </c>
      <c r="G23" s="71">
        <v>30</v>
      </c>
      <c r="H23" s="75">
        <f t="shared" si="2"/>
        <v>6.5753424657534248E-4</v>
      </c>
      <c r="I23" s="76"/>
    </row>
    <row r="24" spans="1:9" s="1" customFormat="1" ht="17.25">
      <c r="A24" s="77">
        <v>38838</v>
      </c>
      <c r="B24" s="70">
        <v>500</v>
      </c>
      <c r="C24" s="71">
        <v>0</v>
      </c>
      <c r="D24" s="72">
        <f t="shared" si="0"/>
        <v>500</v>
      </c>
      <c r="E24" s="73">
        <f t="shared" si="3"/>
        <v>4894</v>
      </c>
      <c r="F24" s="74">
        <f t="shared" si="1"/>
        <v>1608.986301369863</v>
      </c>
      <c r="G24" s="71">
        <v>31</v>
      </c>
      <c r="H24" s="75">
        <f t="shared" si="2"/>
        <v>6.5753424657534248E-4</v>
      </c>
      <c r="I24" s="76"/>
    </row>
    <row r="25" spans="1:9" s="1" customFormat="1" ht="17.25">
      <c r="A25" s="77">
        <v>38869</v>
      </c>
      <c r="B25" s="70">
        <v>500</v>
      </c>
      <c r="C25" s="71">
        <v>500</v>
      </c>
      <c r="D25" s="72">
        <f t="shared" si="0"/>
        <v>0</v>
      </c>
      <c r="E25" s="73">
        <f t="shared" si="3"/>
        <v>4863</v>
      </c>
      <c r="F25" s="74">
        <f t="shared" si="1"/>
        <v>0</v>
      </c>
      <c r="G25" s="71">
        <v>26</v>
      </c>
      <c r="H25" s="75">
        <f t="shared" si="2"/>
        <v>6.5753424657534248E-4</v>
      </c>
      <c r="I25" s="76" t="s">
        <v>206</v>
      </c>
    </row>
    <row r="26" spans="1:9" s="1" customFormat="1" ht="17.25">
      <c r="A26" s="77">
        <v>38899</v>
      </c>
      <c r="B26" s="70">
        <v>525</v>
      </c>
      <c r="C26" s="71">
        <v>500</v>
      </c>
      <c r="D26" s="72">
        <f t="shared" si="0"/>
        <v>25</v>
      </c>
      <c r="E26" s="73">
        <f t="shared" si="3"/>
        <v>4837</v>
      </c>
      <c r="F26" s="74">
        <f t="shared" si="1"/>
        <v>79.512328767123293</v>
      </c>
      <c r="G26" s="71">
        <v>0</v>
      </c>
      <c r="H26" s="75">
        <f t="shared" si="2"/>
        <v>6.5753424657534248E-4</v>
      </c>
      <c r="I26" s="76" t="s">
        <v>207</v>
      </c>
    </row>
    <row r="27" spans="1:9" s="1" customFormat="1" ht="17.25">
      <c r="A27" s="77">
        <v>38930</v>
      </c>
      <c r="B27" s="70">
        <v>525</v>
      </c>
      <c r="C27" s="71">
        <v>500</v>
      </c>
      <c r="D27" s="72">
        <f t="shared" si="0"/>
        <v>25</v>
      </c>
      <c r="E27" s="73">
        <f t="shared" si="3"/>
        <v>4837</v>
      </c>
      <c r="F27" s="74">
        <f t="shared" si="1"/>
        <v>79.512328767123293</v>
      </c>
      <c r="G27" s="78">
        <v>0</v>
      </c>
      <c r="H27" s="75">
        <f t="shared" si="2"/>
        <v>6.5753424657534248E-4</v>
      </c>
      <c r="I27" s="76" t="s">
        <v>208</v>
      </c>
    </row>
    <row r="28" spans="1:9" s="1" customFormat="1" ht="17.25">
      <c r="A28" s="77">
        <v>38961</v>
      </c>
      <c r="B28" s="70">
        <v>525</v>
      </c>
      <c r="C28" s="71">
        <v>500</v>
      </c>
      <c r="D28" s="72">
        <f t="shared" si="0"/>
        <v>25</v>
      </c>
      <c r="E28" s="73">
        <f t="shared" si="3"/>
        <v>4837</v>
      </c>
      <c r="F28" s="74">
        <f t="shared" si="1"/>
        <v>79.512328767123293</v>
      </c>
      <c r="G28" s="71">
        <v>10</v>
      </c>
      <c r="H28" s="75">
        <f t="shared" si="2"/>
        <v>6.5753424657534248E-4</v>
      </c>
      <c r="I28" s="76" t="s">
        <v>209</v>
      </c>
    </row>
    <row r="29" spans="1:9" s="1" customFormat="1" ht="17.25">
      <c r="A29" s="77">
        <v>38991</v>
      </c>
      <c r="B29" s="70">
        <v>525</v>
      </c>
      <c r="C29" s="71">
        <v>0</v>
      </c>
      <c r="D29" s="72">
        <f t="shared" si="0"/>
        <v>525</v>
      </c>
      <c r="E29" s="73">
        <f t="shared" si="3"/>
        <v>4827</v>
      </c>
      <c r="F29" s="74">
        <f t="shared" si="1"/>
        <v>1666.3068493150686</v>
      </c>
      <c r="G29" s="71">
        <v>31</v>
      </c>
      <c r="H29" s="75">
        <f t="shared" si="2"/>
        <v>6.5753424657534248E-4</v>
      </c>
      <c r="I29" s="79"/>
    </row>
    <row r="30" spans="1:9" s="1" customFormat="1" ht="17.25">
      <c r="A30" s="77">
        <v>39022</v>
      </c>
      <c r="B30" s="70">
        <v>525</v>
      </c>
      <c r="C30" s="71">
        <v>0</v>
      </c>
      <c r="D30" s="72">
        <f t="shared" si="0"/>
        <v>525</v>
      </c>
      <c r="E30" s="73">
        <f t="shared" si="3"/>
        <v>4796</v>
      </c>
      <c r="F30" s="74">
        <f t="shared" si="1"/>
        <v>1655.6054794520549</v>
      </c>
      <c r="G30" s="71">
        <v>30</v>
      </c>
      <c r="H30" s="75">
        <f t="shared" si="2"/>
        <v>6.5753424657534248E-4</v>
      </c>
      <c r="I30" s="79"/>
    </row>
    <row r="31" spans="1:9" s="1" customFormat="1" ht="17.25">
      <c r="A31" s="77">
        <v>39052</v>
      </c>
      <c r="B31" s="70">
        <v>525</v>
      </c>
      <c r="C31" s="71">
        <v>0</v>
      </c>
      <c r="D31" s="72">
        <f t="shared" si="0"/>
        <v>525</v>
      </c>
      <c r="E31" s="73">
        <f t="shared" si="3"/>
        <v>4766</v>
      </c>
      <c r="F31" s="74">
        <f t="shared" si="1"/>
        <v>1645.2493150684932</v>
      </c>
      <c r="G31" s="71">
        <v>31</v>
      </c>
      <c r="H31" s="75">
        <f t="shared" si="2"/>
        <v>6.5753424657534248E-4</v>
      </c>
      <c r="I31" s="79"/>
    </row>
    <row r="32" spans="1:9" s="1" customFormat="1" ht="17.25">
      <c r="A32" s="77">
        <v>39083</v>
      </c>
      <c r="B32" s="70">
        <v>525</v>
      </c>
      <c r="C32" s="71">
        <v>0</v>
      </c>
      <c r="D32" s="72">
        <f t="shared" si="0"/>
        <v>525</v>
      </c>
      <c r="E32" s="73">
        <f t="shared" si="3"/>
        <v>4735</v>
      </c>
      <c r="F32" s="74">
        <f t="shared" si="1"/>
        <v>1634.5479452054794</v>
      </c>
      <c r="G32" s="71">
        <v>31</v>
      </c>
      <c r="H32" s="75">
        <f t="shared" si="2"/>
        <v>6.5753424657534248E-4</v>
      </c>
      <c r="I32" s="79"/>
    </row>
    <row r="33" spans="1:9" s="1" customFormat="1" ht="17.25">
      <c r="A33" s="77">
        <v>39114</v>
      </c>
      <c r="B33" s="70">
        <v>525</v>
      </c>
      <c r="C33" s="71">
        <v>0</v>
      </c>
      <c r="D33" s="72">
        <f t="shared" si="0"/>
        <v>525</v>
      </c>
      <c r="E33" s="73">
        <f t="shared" si="3"/>
        <v>4704</v>
      </c>
      <c r="F33" s="74">
        <f t="shared" si="1"/>
        <v>1623.8465753424657</v>
      </c>
      <c r="G33" s="71">
        <v>28</v>
      </c>
      <c r="H33" s="75">
        <f t="shared" si="2"/>
        <v>6.5753424657534248E-4</v>
      </c>
      <c r="I33" s="79"/>
    </row>
    <row r="34" spans="1:9" s="1" customFormat="1" ht="17.25">
      <c r="A34" s="77">
        <v>39142</v>
      </c>
      <c r="B34" s="70">
        <v>525</v>
      </c>
      <c r="C34" s="71">
        <v>0</v>
      </c>
      <c r="D34" s="72">
        <f t="shared" si="0"/>
        <v>525</v>
      </c>
      <c r="E34" s="73">
        <f t="shared" si="3"/>
        <v>4676</v>
      </c>
      <c r="F34" s="74">
        <f t="shared" si="1"/>
        <v>1614.1808219178083</v>
      </c>
      <c r="G34" s="71">
        <v>31</v>
      </c>
      <c r="H34" s="75">
        <f t="shared" si="2"/>
        <v>6.5753424657534248E-4</v>
      </c>
      <c r="I34" s="79"/>
    </row>
    <row r="35" spans="1:9" s="1" customFormat="1" ht="17.25">
      <c r="A35" s="77">
        <v>39173</v>
      </c>
      <c r="B35" s="70">
        <v>525</v>
      </c>
      <c r="C35" s="71">
        <v>0</v>
      </c>
      <c r="D35" s="72">
        <f t="shared" si="0"/>
        <v>525</v>
      </c>
      <c r="E35" s="73">
        <f t="shared" si="3"/>
        <v>4645</v>
      </c>
      <c r="F35" s="74">
        <f t="shared" si="1"/>
        <v>1603.4794520547946</v>
      </c>
      <c r="G35" s="71">
        <v>30</v>
      </c>
      <c r="H35" s="75">
        <f t="shared" si="2"/>
        <v>6.5753424657534248E-4</v>
      </c>
      <c r="I35" s="79"/>
    </row>
    <row r="36" spans="1:9" s="1" customFormat="1" ht="17.25">
      <c r="A36" s="77">
        <v>39203</v>
      </c>
      <c r="B36" s="70">
        <v>525</v>
      </c>
      <c r="C36" s="71">
        <v>0</v>
      </c>
      <c r="D36" s="72">
        <f t="shared" si="0"/>
        <v>525</v>
      </c>
      <c r="E36" s="73">
        <f t="shared" si="3"/>
        <v>4615</v>
      </c>
      <c r="F36" s="74">
        <f t="shared" si="1"/>
        <v>1593.1232876712329</v>
      </c>
      <c r="G36" s="71">
        <v>31</v>
      </c>
      <c r="H36" s="75">
        <f t="shared" si="2"/>
        <v>6.5753424657534248E-4</v>
      </c>
      <c r="I36" s="79"/>
    </row>
    <row r="37" spans="1:9" s="1" customFormat="1" ht="17.25">
      <c r="A37" s="77">
        <v>39234</v>
      </c>
      <c r="B37" s="70">
        <v>525</v>
      </c>
      <c r="C37" s="71">
        <v>0</v>
      </c>
      <c r="D37" s="72">
        <f t="shared" si="0"/>
        <v>525</v>
      </c>
      <c r="E37" s="73">
        <f t="shared" si="3"/>
        <v>4584</v>
      </c>
      <c r="F37" s="74">
        <f t="shared" si="1"/>
        <v>1582.4219178082192</v>
      </c>
      <c r="G37" s="71">
        <v>30</v>
      </c>
      <c r="H37" s="75">
        <f t="shared" si="2"/>
        <v>6.5753424657534248E-4</v>
      </c>
      <c r="I37" s="79"/>
    </row>
    <row r="38" spans="1:9" s="1" customFormat="1" ht="17.25">
      <c r="A38" s="77">
        <v>39264</v>
      </c>
      <c r="B38" s="70">
        <v>551.25</v>
      </c>
      <c r="C38" s="71">
        <v>0</v>
      </c>
      <c r="D38" s="72">
        <f t="shared" si="0"/>
        <v>551.25</v>
      </c>
      <c r="E38" s="73">
        <f t="shared" si="3"/>
        <v>4554</v>
      </c>
      <c r="F38" s="74">
        <f t="shared" si="1"/>
        <v>1650.6690410958904</v>
      </c>
      <c r="G38" s="71">
        <v>31</v>
      </c>
      <c r="H38" s="75">
        <f t="shared" si="2"/>
        <v>6.5753424657534248E-4</v>
      </c>
      <c r="I38" s="79"/>
    </row>
    <row r="39" spans="1:9" s="1" customFormat="1" ht="17.25">
      <c r="A39" s="77">
        <v>39295</v>
      </c>
      <c r="B39" s="70">
        <v>551.25</v>
      </c>
      <c r="C39" s="71">
        <v>0</v>
      </c>
      <c r="D39" s="72">
        <f t="shared" si="0"/>
        <v>551.25</v>
      </c>
      <c r="E39" s="73">
        <f t="shared" si="3"/>
        <v>4523</v>
      </c>
      <c r="F39" s="74">
        <f t="shared" si="1"/>
        <v>1639.432602739726</v>
      </c>
      <c r="G39" s="71">
        <v>31</v>
      </c>
      <c r="H39" s="75">
        <f t="shared" si="2"/>
        <v>6.5753424657534248E-4</v>
      </c>
      <c r="I39" s="79"/>
    </row>
    <row r="40" spans="1:9" s="1" customFormat="1" ht="17.25">
      <c r="A40" s="77">
        <v>39326</v>
      </c>
      <c r="B40" s="70">
        <v>551.25</v>
      </c>
      <c r="C40" s="71">
        <v>0</v>
      </c>
      <c r="D40" s="72">
        <f t="shared" si="0"/>
        <v>551.25</v>
      </c>
      <c r="E40" s="73">
        <f t="shared" si="3"/>
        <v>4492</v>
      </c>
      <c r="F40" s="74">
        <f t="shared" si="1"/>
        <v>1628.1961643835616</v>
      </c>
      <c r="G40" s="71">
        <v>30</v>
      </c>
      <c r="H40" s="75">
        <f t="shared" si="2"/>
        <v>6.5753424657534248E-4</v>
      </c>
      <c r="I40" s="79"/>
    </row>
    <row r="41" spans="1:9" s="1" customFormat="1" ht="17.25">
      <c r="A41" s="77">
        <v>39356</v>
      </c>
      <c r="B41" s="70">
        <v>551.25</v>
      </c>
      <c r="C41" s="71">
        <v>0</v>
      </c>
      <c r="D41" s="72">
        <f t="shared" si="0"/>
        <v>551.25</v>
      </c>
      <c r="E41" s="73">
        <f t="shared" si="3"/>
        <v>4462</v>
      </c>
      <c r="F41" s="74">
        <f t="shared" si="1"/>
        <v>1617.3221917808219</v>
      </c>
      <c r="G41" s="71">
        <v>31</v>
      </c>
      <c r="H41" s="75">
        <f t="shared" si="2"/>
        <v>6.5753424657534248E-4</v>
      </c>
      <c r="I41" s="79"/>
    </row>
    <row r="42" spans="1:9" s="1" customFormat="1" ht="17.25">
      <c r="A42" s="77">
        <v>39387</v>
      </c>
      <c r="B42" s="70">
        <v>551.25</v>
      </c>
      <c r="C42" s="71">
        <v>0</v>
      </c>
      <c r="D42" s="72">
        <f t="shared" si="0"/>
        <v>551.25</v>
      </c>
      <c r="E42" s="73">
        <f t="shared" si="3"/>
        <v>4431</v>
      </c>
      <c r="F42" s="74">
        <f t="shared" si="1"/>
        <v>1606.0857534246575</v>
      </c>
      <c r="G42" s="71">
        <v>30</v>
      </c>
      <c r="H42" s="75">
        <f t="shared" si="2"/>
        <v>6.5753424657534248E-4</v>
      </c>
      <c r="I42" s="79"/>
    </row>
    <row r="43" spans="1:9" s="1" customFormat="1" ht="17.25">
      <c r="A43" s="77">
        <v>39417</v>
      </c>
      <c r="B43" s="70">
        <v>551.25</v>
      </c>
      <c r="C43" s="71">
        <v>0</v>
      </c>
      <c r="D43" s="72">
        <f t="shared" si="0"/>
        <v>551.25</v>
      </c>
      <c r="E43" s="73">
        <f t="shared" si="3"/>
        <v>4401</v>
      </c>
      <c r="F43" s="74">
        <f t="shared" si="1"/>
        <v>1595.211780821918</v>
      </c>
      <c r="G43" s="71">
        <v>31</v>
      </c>
      <c r="H43" s="75">
        <f t="shared" si="2"/>
        <v>6.5753424657534248E-4</v>
      </c>
      <c r="I43" s="79"/>
    </row>
    <row r="44" spans="1:9" s="1" customFormat="1" ht="17.25">
      <c r="A44" s="77">
        <v>39448</v>
      </c>
      <c r="B44" s="70">
        <v>551.25</v>
      </c>
      <c r="C44" s="71">
        <v>0</v>
      </c>
      <c r="D44" s="72">
        <f t="shared" si="0"/>
        <v>551.25</v>
      </c>
      <c r="E44" s="73">
        <f t="shared" si="3"/>
        <v>4370</v>
      </c>
      <c r="F44" s="74">
        <f t="shared" si="1"/>
        <v>1583.9753424657536</v>
      </c>
      <c r="G44" s="71">
        <v>31</v>
      </c>
      <c r="H44" s="75">
        <f t="shared" si="2"/>
        <v>6.5753424657534248E-4</v>
      </c>
      <c r="I44" s="79"/>
    </row>
    <row r="45" spans="1:9" s="1" customFormat="1" ht="17.25">
      <c r="A45" s="77">
        <v>39479</v>
      </c>
      <c r="B45" s="70">
        <v>551.25</v>
      </c>
      <c r="C45" s="71">
        <v>0</v>
      </c>
      <c r="D45" s="72">
        <f t="shared" si="0"/>
        <v>551.25</v>
      </c>
      <c r="E45" s="73">
        <f t="shared" si="3"/>
        <v>4339</v>
      </c>
      <c r="F45" s="74">
        <f t="shared" si="1"/>
        <v>1572.7389041095892</v>
      </c>
      <c r="G45" s="71">
        <v>29</v>
      </c>
      <c r="H45" s="75">
        <f t="shared" si="2"/>
        <v>6.5753424657534248E-4</v>
      </c>
      <c r="I45" s="79"/>
    </row>
    <row r="46" spans="1:9" s="1" customFormat="1" ht="17.25">
      <c r="A46" s="77">
        <v>39508</v>
      </c>
      <c r="B46" s="70">
        <v>551.25</v>
      </c>
      <c r="C46" s="71">
        <v>0</v>
      </c>
      <c r="D46" s="72">
        <f t="shared" si="0"/>
        <v>551.25</v>
      </c>
      <c r="E46" s="73">
        <f t="shared" si="3"/>
        <v>4310</v>
      </c>
      <c r="F46" s="74">
        <f t="shared" si="1"/>
        <v>1562.2273972602741</v>
      </c>
      <c r="G46" s="71">
        <v>31</v>
      </c>
      <c r="H46" s="75">
        <f t="shared" si="2"/>
        <v>6.5753424657534248E-4</v>
      </c>
      <c r="I46" s="79"/>
    </row>
    <row r="47" spans="1:9" s="1" customFormat="1" ht="17.25">
      <c r="A47" s="77">
        <v>39539</v>
      </c>
      <c r="B47" s="70">
        <v>551.25</v>
      </c>
      <c r="C47" s="71">
        <v>0</v>
      </c>
      <c r="D47" s="72">
        <f t="shared" si="0"/>
        <v>551.25</v>
      </c>
      <c r="E47" s="73">
        <f t="shared" si="3"/>
        <v>4279</v>
      </c>
      <c r="F47" s="74">
        <f t="shared" si="1"/>
        <v>1550.9909589041097</v>
      </c>
      <c r="G47" s="71">
        <v>30</v>
      </c>
      <c r="H47" s="75">
        <f t="shared" si="2"/>
        <v>6.5753424657534248E-4</v>
      </c>
      <c r="I47" s="79"/>
    </row>
    <row r="48" spans="1:9" s="1" customFormat="1" ht="17.25">
      <c r="A48" s="77">
        <v>39569</v>
      </c>
      <c r="B48" s="70">
        <v>551.25</v>
      </c>
      <c r="C48" s="71">
        <v>0</v>
      </c>
      <c r="D48" s="72">
        <f t="shared" si="0"/>
        <v>551.25</v>
      </c>
      <c r="E48" s="73">
        <f t="shared" si="3"/>
        <v>4249</v>
      </c>
      <c r="F48" s="74">
        <f t="shared" si="1"/>
        <v>1540.1169863013699</v>
      </c>
      <c r="G48" s="71">
        <v>31</v>
      </c>
      <c r="H48" s="75">
        <f t="shared" si="2"/>
        <v>6.5753424657534248E-4</v>
      </c>
      <c r="I48" s="79"/>
    </row>
    <row r="49" spans="1:10" s="1" customFormat="1" ht="17.25">
      <c r="A49" s="77">
        <v>39600</v>
      </c>
      <c r="B49" s="70">
        <v>551.25</v>
      </c>
      <c r="C49" s="71">
        <v>0</v>
      </c>
      <c r="D49" s="72">
        <f t="shared" si="0"/>
        <v>551.25</v>
      </c>
      <c r="E49" s="73">
        <f t="shared" si="3"/>
        <v>4218</v>
      </c>
      <c r="F49" s="74">
        <f t="shared" si="1"/>
        <v>1528.8805479452055</v>
      </c>
      <c r="G49" s="71">
        <v>30</v>
      </c>
      <c r="H49" s="75">
        <f t="shared" si="2"/>
        <v>6.5753424657534248E-4</v>
      </c>
      <c r="I49" s="79"/>
    </row>
    <row r="50" spans="1:10" s="1" customFormat="1" ht="17.25">
      <c r="A50" s="77">
        <v>39630</v>
      </c>
      <c r="B50" s="70">
        <v>578.8125</v>
      </c>
      <c r="C50" s="71">
        <v>0</v>
      </c>
      <c r="D50" s="72">
        <f t="shared" si="0"/>
        <v>578.8125</v>
      </c>
      <c r="E50" s="73">
        <f t="shared" si="3"/>
        <v>4188</v>
      </c>
      <c r="F50" s="74">
        <f t="shared" si="1"/>
        <v>1593.906904109589</v>
      </c>
      <c r="G50" s="71">
        <v>31</v>
      </c>
      <c r="H50" s="75">
        <f t="shared" si="2"/>
        <v>6.5753424657534248E-4</v>
      </c>
      <c r="I50" s="79"/>
    </row>
    <row r="51" spans="1:10" s="1" customFormat="1" ht="17.25">
      <c r="A51" s="77">
        <v>39661</v>
      </c>
      <c r="B51" s="70">
        <v>578.8125</v>
      </c>
      <c r="C51" s="71">
        <v>0</v>
      </c>
      <c r="D51" s="72">
        <f t="shared" si="0"/>
        <v>578.8125</v>
      </c>
      <c r="E51" s="73">
        <f t="shared" si="3"/>
        <v>4157</v>
      </c>
      <c r="F51" s="74">
        <f t="shared" si="1"/>
        <v>1582.1086438356165</v>
      </c>
      <c r="G51" s="71">
        <v>31</v>
      </c>
      <c r="H51" s="75">
        <f t="shared" si="2"/>
        <v>6.5753424657534248E-4</v>
      </c>
      <c r="I51" s="79"/>
    </row>
    <row r="52" spans="1:10" s="1" customFormat="1" ht="17.25">
      <c r="A52" s="77">
        <v>39692</v>
      </c>
      <c r="B52" s="70">
        <v>578.8125</v>
      </c>
      <c r="C52" s="71">
        <v>0</v>
      </c>
      <c r="D52" s="72">
        <f t="shared" si="0"/>
        <v>578.8125</v>
      </c>
      <c r="E52" s="73">
        <f t="shared" si="3"/>
        <v>4126</v>
      </c>
      <c r="F52" s="74">
        <f t="shared" si="1"/>
        <v>1570.3103835616439</v>
      </c>
      <c r="G52" s="71">
        <v>30</v>
      </c>
      <c r="H52" s="75">
        <f t="shared" si="2"/>
        <v>6.5753424657534248E-4</v>
      </c>
      <c r="I52" s="79"/>
    </row>
    <row r="53" spans="1:10" s="1" customFormat="1" ht="17.25">
      <c r="A53" s="77">
        <v>39722</v>
      </c>
      <c r="B53" s="70">
        <v>578.8125</v>
      </c>
      <c r="C53" s="71">
        <v>0</v>
      </c>
      <c r="D53" s="72">
        <f t="shared" si="0"/>
        <v>578.8125</v>
      </c>
      <c r="E53" s="73">
        <f t="shared" si="3"/>
        <v>4096</v>
      </c>
      <c r="F53" s="74">
        <f t="shared" si="1"/>
        <v>1558.8927123287672</v>
      </c>
      <c r="G53" s="71">
        <v>31</v>
      </c>
      <c r="H53" s="75">
        <f t="shared" si="2"/>
        <v>6.5753424657534248E-4</v>
      </c>
      <c r="I53" s="79"/>
    </row>
    <row r="54" spans="1:10" s="1" customFormat="1" ht="17.25">
      <c r="A54" s="77">
        <v>39753</v>
      </c>
      <c r="B54" s="70">
        <v>578.8125</v>
      </c>
      <c r="C54" s="71">
        <v>0</v>
      </c>
      <c r="D54" s="72">
        <f t="shared" si="0"/>
        <v>578.8125</v>
      </c>
      <c r="E54" s="73">
        <f t="shared" si="3"/>
        <v>4065</v>
      </c>
      <c r="F54" s="74">
        <f t="shared" si="1"/>
        <v>1547.0944520547946</v>
      </c>
      <c r="G54" s="71">
        <v>30</v>
      </c>
      <c r="H54" s="75">
        <f t="shared" si="2"/>
        <v>6.5753424657534248E-4</v>
      </c>
      <c r="I54" s="79"/>
    </row>
    <row r="55" spans="1:10" s="1" customFormat="1" ht="17.25">
      <c r="A55" s="77">
        <v>39783</v>
      </c>
      <c r="B55" s="70">
        <v>578.8125</v>
      </c>
      <c r="C55" s="71">
        <v>0</v>
      </c>
      <c r="D55" s="72">
        <f t="shared" si="0"/>
        <v>578.8125</v>
      </c>
      <c r="E55" s="73">
        <f t="shared" si="3"/>
        <v>4035</v>
      </c>
      <c r="F55" s="74">
        <f t="shared" si="1"/>
        <v>1535.6767808219179</v>
      </c>
      <c r="G55" s="71">
        <v>31</v>
      </c>
      <c r="H55" s="75">
        <f t="shared" si="2"/>
        <v>6.5753424657534248E-4</v>
      </c>
      <c r="I55" s="79"/>
    </row>
    <row r="56" spans="1:10" s="1" customFormat="1" ht="17.25">
      <c r="A56" s="77">
        <v>39814</v>
      </c>
      <c r="B56" s="70">
        <v>578.8125</v>
      </c>
      <c r="C56" s="71">
        <v>0</v>
      </c>
      <c r="D56" s="72">
        <f t="shared" si="0"/>
        <v>578.8125</v>
      </c>
      <c r="E56" s="73">
        <f t="shared" si="3"/>
        <v>4004</v>
      </c>
      <c r="F56" s="74">
        <f t="shared" si="1"/>
        <v>1523.8785205479453</v>
      </c>
      <c r="G56" s="71">
        <v>31</v>
      </c>
      <c r="H56" s="75">
        <f t="shared" si="2"/>
        <v>6.5753424657534248E-4</v>
      </c>
      <c r="I56" s="79"/>
    </row>
    <row r="57" spans="1:10" s="1" customFormat="1" ht="17.25">
      <c r="A57" s="69" t="s">
        <v>12</v>
      </c>
      <c r="B57" s="70">
        <v>578.8125</v>
      </c>
      <c r="C57" s="71">
        <v>0</v>
      </c>
      <c r="D57" s="72">
        <f t="shared" si="0"/>
        <v>578.8125</v>
      </c>
      <c r="E57" s="73">
        <f t="shared" si="3"/>
        <v>3973</v>
      </c>
      <c r="F57" s="74">
        <f t="shared" si="1"/>
        <v>1512.0802602739727</v>
      </c>
      <c r="G57" s="73">
        <v>28</v>
      </c>
      <c r="H57" s="75">
        <f t="shared" si="2"/>
        <v>6.5753424657534248E-4</v>
      </c>
      <c r="I57" s="79"/>
    </row>
    <row r="58" spans="1:10" s="1" customFormat="1" ht="17.25">
      <c r="A58" s="69" t="s">
        <v>13</v>
      </c>
      <c r="B58" s="70">
        <v>578.8125</v>
      </c>
      <c r="C58" s="71">
        <v>0</v>
      </c>
      <c r="D58" s="72">
        <f t="shared" si="0"/>
        <v>578.8125</v>
      </c>
      <c r="E58" s="73">
        <f t="shared" si="3"/>
        <v>3945</v>
      </c>
      <c r="F58" s="74">
        <f t="shared" si="1"/>
        <v>1501.4237671232877</v>
      </c>
      <c r="G58" s="80">
        <v>31</v>
      </c>
      <c r="H58" s="75">
        <f t="shared" si="2"/>
        <v>6.5753424657534248E-4</v>
      </c>
      <c r="I58" s="81"/>
      <c r="J58" s="12"/>
    </row>
    <row r="59" spans="1:10" s="1" customFormat="1" ht="17.25">
      <c r="A59" s="69" t="s">
        <v>14</v>
      </c>
      <c r="B59" s="70">
        <v>578.8125</v>
      </c>
      <c r="C59" s="71">
        <v>0</v>
      </c>
      <c r="D59" s="72">
        <f t="shared" si="0"/>
        <v>578.8125</v>
      </c>
      <c r="E59" s="73">
        <f t="shared" si="3"/>
        <v>3914</v>
      </c>
      <c r="F59" s="74">
        <f t="shared" si="1"/>
        <v>1489.6255068493151</v>
      </c>
      <c r="G59" s="80">
        <v>30</v>
      </c>
      <c r="H59" s="75">
        <f t="shared" si="2"/>
        <v>6.5753424657534248E-4</v>
      </c>
      <c r="I59" s="81"/>
    </row>
    <row r="60" spans="1:10" s="1" customFormat="1" ht="17.25">
      <c r="A60" s="69" t="s">
        <v>15</v>
      </c>
      <c r="B60" s="70">
        <v>578.8125</v>
      </c>
      <c r="C60" s="71">
        <v>0</v>
      </c>
      <c r="D60" s="72">
        <f t="shared" si="0"/>
        <v>578.8125</v>
      </c>
      <c r="E60" s="73">
        <f t="shared" si="3"/>
        <v>3884</v>
      </c>
      <c r="F60" s="74">
        <f t="shared" si="1"/>
        <v>1478.2078356164384</v>
      </c>
      <c r="G60" s="80">
        <v>31</v>
      </c>
      <c r="H60" s="75">
        <f t="shared" si="2"/>
        <v>6.5753424657534248E-4</v>
      </c>
      <c r="I60" s="81"/>
    </row>
    <row r="61" spans="1:10" s="1" customFormat="1" ht="17.25">
      <c r="A61" s="69" t="s">
        <v>16</v>
      </c>
      <c r="B61" s="70">
        <v>578.8125</v>
      </c>
      <c r="C61" s="71">
        <v>0</v>
      </c>
      <c r="D61" s="72">
        <f t="shared" si="0"/>
        <v>578.8125</v>
      </c>
      <c r="E61" s="73">
        <f t="shared" si="3"/>
        <v>3853</v>
      </c>
      <c r="F61" s="74">
        <f t="shared" si="1"/>
        <v>1466.4095753424658</v>
      </c>
      <c r="G61" s="80">
        <v>30</v>
      </c>
      <c r="H61" s="75">
        <f t="shared" si="2"/>
        <v>6.5753424657534248E-4</v>
      </c>
      <c r="I61" s="81"/>
    </row>
    <row r="62" spans="1:10" s="1" customFormat="1" ht="17.25">
      <c r="A62" s="69" t="s">
        <v>17</v>
      </c>
      <c r="B62" s="70">
        <v>607.75312499999995</v>
      </c>
      <c r="C62" s="71">
        <v>0</v>
      </c>
      <c r="D62" s="72">
        <f t="shared" si="0"/>
        <v>607.75312499999995</v>
      </c>
      <c r="E62" s="73">
        <f t="shared" si="3"/>
        <v>3823</v>
      </c>
      <c r="F62" s="74">
        <f t="shared" si="1"/>
        <v>1527.7414993150685</v>
      </c>
      <c r="G62" s="80">
        <v>31</v>
      </c>
      <c r="H62" s="75">
        <f t="shared" si="2"/>
        <v>6.5753424657534248E-4</v>
      </c>
      <c r="I62" s="81"/>
    </row>
    <row r="63" spans="1:10" s="1" customFormat="1" ht="17.25">
      <c r="A63" s="69" t="s">
        <v>18</v>
      </c>
      <c r="B63" s="70">
        <v>607.75312499999995</v>
      </c>
      <c r="C63" s="71">
        <v>0</v>
      </c>
      <c r="D63" s="72">
        <f t="shared" si="0"/>
        <v>607.75312499999995</v>
      </c>
      <c r="E63" s="73">
        <f t="shared" si="3"/>
        <v>3792</v>
      </c>
      <c r="F63" s="74">
        <f t="shared" si="1"/>
        <v>1515.3533260273971</v>
      </c>
      <c r="G63" s="80">
        <v>31</v>
      </c>
      <c r="H63" s="75">
        <f t="shared" si="2"/>
        <v>6.5753424657534248E-4</v>
      </c>
      <c r="I63" s="81"/>
    </row>
    <row r="64" spans="1:10" s="1" customFormat="1" ht="17.25">
      <c r="A64" s="69" t="s">
        <v>19</v>
      </c>
      <c r="B64" s="70">
        <v>607.75312499999995</v>
      </c>
      <c r="C64" s="71">
        <v>0</v>
      </c>
      <c r="D64" s="72">
        <f t="shared" si="0"/>
        <v>607.75312499999995</v>
      </c>
      <c r="E64" s="73">
        <f t="shared" si="3"/>
        <v>3761</v>
      </c>
      <c r="F64" s="74">
        <f t="shared" si="1"/>
        <v>1502.9651527397259</v>
      </c>
      <c r="G64" s="80">
        <v>30</v>
      </c>
      <c r="H64" s="75">
        <f t="shared" si="2"/>
        <v>6.5753424657534248E-4</v>
      </c>
      <c r="I64" s="81"/>
    </row>
    <row r="65" spans="1:12" s="1" customFormat="1" ht="17.25">
      <c r="A65" s="69" t="s">
        <v>20</v>
      </c>
      <c r="B65" s="70">
        <v>607.75312499999995</v>
      </c>
      <c r="C65" s="71">
        <v>0</v>
      </c>
      <c r="D65" s="72">
        <f t="shared" si="0"/>
        <v>607.75312499999995</v>
      </c>
      <c r="E65" s="73">
        <f t="shared" si="3"/>
        <v>3731</v>
      </c>
      <c r="F65" s="74">
        <f t="shared" si="1"/>
        <v>1490.9765979452054</v>
      </c>
      <c r="G65" s="80">
        <v>31</v>
      </c>
      <c r="H65" s="75">
        <f t="shared" si="2"/>
        <v>6.5753424657534248E-4</v>
      </c>
      <c r="I65" s="81"/>
    </row>
    <row r="66" spans="1:12" s="1" customFormat="1" ht="17.25">
      <c r="A66" s="69" t="s">
        <v>21</v>
      </c>
      <c r="B66" s="70">
        <v>607.75312499999995</v>
      </c>
      <c r="C66" s="71">
        <v>0</v>
      </c>
      <c r="D66" s="72">
        <f t="shared" si="0"/>
        <v>607.75312499999995</v>
      </c>
      <c r="E66" s="73">
        <f t="shared" si="3"/>
        <v>3700</v>
      </c>
      <c r="F66" s="74">
        <f t="shared" si="1"/>
        <v>1478.5884246575342</v>
      </c>
      <c r="G66" s="80">
        <v>30</v>
      </c>
      <c r="H66" s="75">
        <f t="shared" si="2"/>
        <v>6.5753424657534248E-4</v>
      </c>
      <c r="I66" s="81"/>
    </row>
    <row r="67" spans="1:12" s="1" customFormat="1" ht="17.25">
      <c r="A67" s="69" t="s">
        <v>22</v>
      </c>
      <c r="B67" s="70">
        <v>607.75312499999995</v>
      </c>
      <c r="C67" s="71">
        <v>0</v>
      </c>
      <c r="D67" s="72">
        <f t="shared" si="0"/>
        <v>607.75312499999995</v>
      </c>
      <c r="E67" s="73">
        <f t="shared" si="3"/>
        <v>3670</v>
      </c>
      <c r="F67" s="74">
        <f t="shared" si="1"/>
        <v>1466.5998698630137</v>
      </c>
      <c r="G67" s="80">
        <v>31</v>
      </c>
      <c r="H67" s="75">
        <f t="shared" si="2"/>
        <v>6.5753424657534248E-4</v>
      </c>
      <c r="I67" s="81"/>
    </row>
    <row r="68" spans="1:12" s="1" customFormat="1" ht="17.25">
      <c r="A68" s="69" t="s">
        <v>23</v>
      </c>
      <c r="B68" s="70">
        <v>607.75312499999995</v>
      </c>
      <c r="C68" s="71">
        <v>0</v>
      </c>
      <c r="D68" s="72">
        <f t="shared" si="0"/>
        <v>607.75312499999995</v>
      </c>
      <c r="E68" s="73">
        <f t="shared" si="3"/>
        <v>3639</v>
      </c>
      <c r="F68" s="74">
        <f t="shared" si="1"/>
        <v>1454.2116965753423</v>
      </c>
      <c r="G68" s="80">
        <v>31</v>
      </c>
      <c r="H68" s="75">
        <f t="shared" si="2"/>
        <v>6.5753424657534248E-4</v>
      </c>
      <c r="I68" s="81"/>
    </row>
    <row r="69" spans="1:12" s="1" customFormat="1" ht="17.25">
      <c r="A69" s="69" t="s">
        <v>24</v>
      </c>
      <c r="B69" s="70">
        <v>607.75312499999995</v>
      </c>
      <c r="C69" s="71">
        <v>0</v>
      </c>
      <c r="D69" s="72">
        <f t="shared" si="0"/>
        <v>607.75312499999995</v>
      </c>
      <c r="E69" s="73">
        <f>E68-G68</f>
        <v>3608</v>
      </c>
      <c r="F69" s="74">
        <f t="shared" si="1"/>
        <v>1441.8235232876712</v>
      </c>
      <c r="G69" s="80">
        <v>28</v>
      </c>
      <c r="H69" s="75">
        <f t="shared" si="2"/>
        <v>6.5753424657534248E-4</v>
      </c>
      <c r="I69" s="81"/>
    </row>
    <row r="70" spans="1:12" s="1" customFormat="1" ht="17.25">
      <c r="A70" s="69" t="s">
        <v>25</v>
      </c>
      <c r="B70" s="70">
        <v>607.75312499999995</v>
      </c>
      <c r="C70" s="71">
        <v>0</v>
      </c>
      <c r="D70" s="72">
        <f t="shared" si="0"/>
        <v>607.75312499999995</v>
      </c>
      <c r="E70" s="73">
        <f t="shared" si="3"/>
        <v>3580</v>
      </c>
      <c r="F70" s="74">
        <f t="shared" si="1"/>
        <v>1430.634205479452</v>
      </c>
      <c r="G70" s="80">
        <v>31</v>
      </c>
      <c r="H70" s="75">
        <f t="shared" si="2"/>
        <v>6.5753424657534248E-4</v>
      </c>
      <c r="I70" s="81"/>
    </row>
    <row r="71" spans="1:12" s="1" customFormat="1" ht="17.25">
      <c r="A71" s="69" t="s">
        <v>26</v>
      </c>
      <c r="B71" s="70">
        <v>607.75312499999995</v>
      </c>
      <c r="C71" s="71">
        <v>0</v>
      </c>
      <c r="D71" s="72">
        <f t="shared" si="0"/>
        <v>607.75312499999995</v>
      </c>
      <c r="E71" s="73">
        <f>E70-G70</f>
        <v>3549</v>
      </c>
      <c r="F71" s="74">
        <f t="shared" si="1"/>
        <v>1418.2460321917806</v>
      </c>
      <c r="G71" s="80">
        <v>30</v>
      </c>
      <c r="H71" s="75">
        <f t="shared" ref="H71:H135" si="4">0.24/365</f>
        <v>6.5753424657534248E-4</v>
      </c>
      <c r="I71" s="81"/>
    </row>
    <row r="72" spans="1:12" s="1" customFormat="1" ht="17.25">
      <c r="A72" s="69" t="s">
        <v>27</v>
      </c>
      <c r="B72" s="70">
        <v>607.75312499999995</v>
      </c>
      <c r="C72" s="71">
        <v>0</v>
      </c>
      <c r="D72" s="72">
        <f t="shared" si="0"/>
        <v>607.75312499999995</v>
      </c>
      <c r="E72" s="73">
        <f t="shared" si="3"/>
        <v>3519</v>
      </c>
      <c r="F72" s="74">
        <f t="shared" si="1"/>
        <v>1406.2574773972601</v>
      </c>
      <c r="G72" s="80">
        <v>31</v>
      </c>
      <c r="H72" s="75">
        <f t="shared" si="4"/>
        <v>6.5753424657534248E-4</v>
      </c>
      <c r="I72" s="81"/>
    </row>
    <row r="73" spans="1:12" s="1" customFormat="1" ht="17.25">
      <c r="A73" s="69" t="s">
        <v>28</v>
      </c>
      <c r="B73" s="70">
        <v>607.75312499999995</v>
      </c>
      <c r="C73" s="71">
        <v>0</v>
      </c>
      <c r="D73" s="72">
        <f t="shared" si="0"/>
        <v>607.75312499999995</v>
      </c>
      <c r="E73" s="73">
        <f t="shared" si="3"/>
        <v>3488</v>
      </c>
      <c r="F73" s="74">
        <f t="shared" si="1"/>
        <v>1393.8693041095889</v>
      </c>
      <c r="G73" s="80">
        <v>30</v>
      </c>
      <c r="H73" s="75">
        <f t="shared" si="4"/>
        <v>6.5753424657534248E-4</v>
      </c>
      <c r="I73" s="81"/>
    </row>
    <row r="74" spans="1:12" s="1" customFormat="1" ht="17.25">
      <c r="A74" s="69" t="s">
        <v>29</v>
      </c>
      <c r="B74" s="70">
        <v>638.14078124999992</v>
      </c>
      <c r="C74" s="71">
        <v>0</v>
      </c>
      <c r="D74" s="72">
        <f t="shared" si="0"/>
        <v>638.14078124999992</v>
      </c>
      <c r="E74" s="73">
        <f t="shared" si="3"/>
        <v>3458</v>
      </c>
      <c r="F74" s="74">
        <f t="shared" si="1"/>
        <v>1450.9747867808219</v>
      </c>
      <c r="G74" s="80">
        <v>31</v>
      </c>
      <c r="H74" s="75">
        <f t="shared" si="4"/>
        <v>6.5753424657534248E-4</v>
      </c>
      <c r="I74" s="81"/>
      <c r="L74" s="13"/>
    </row>
    <row r="75" spans="1:12" s="1" customFormat="1" ht="17.25">
      <c r="A75" s="69" t="s">
        <v>30</v>
      </c>
      <c r="B75" s="70">
        <v>638.14078124999992</v>
      </c>
      <c r="C75" s="71">
        <v>0</v>
      </c>
      <c r="D75" s="72">
        <f t="shared" si="0"/>
        <v>638.14078124999992</v>
      </c>
      <c r="E75" s="73">
        <f t="shared" si="3"/>
        <v>3427</v>
      </c>
      <c r="F75" s="74">
        <f t="shared" si="1"/>
        <v>1437.9672048287671</v>
      </c>
      <c r="G75" s="80">
        <v>31</v>
      </c>
      <c r="H75" s="75">
        <f t="shared" si="4"/>
        <v>6.5753424657534248E-4</v>
      </c>
      <c r="I75" s="81"/>
    </row>
    <row r="76" spans="1:12" s="1" customFormat="1" ht="17.25">
      <c r="A76" s="69" t="s">
        <v>31</v>
      </c>
      <c r="B76" s="70">
        <v>638.14078124999992</v>
      </c>
      <c r="C76" s="71">
        <v>0</v>
      </c>
      <c r="D76" s="72">
        <f t="shared" si="0"/>
        <v>638.14078124999992</v>
      </c>
      <c r="E76" s="73">
        <f t="shared" si="3"/>
        <v>3396</v>
      </c>
      <c r="F76" s="74">
        <f t="shared" si="1"/>
        <v>1424.959622876712</v>
      </c>
      <c r="G76" s="80">
        <v>30</v>
      </c>
      <c r="H76" s="75">
        <f t="shared" si="4"/>
        <v>6.5753424657534248E-4</v>
      </c>
      <c r="I76" s="81"/>
    </row>
    <row r="77" spans="1:12" s="1" customFormat="1" ht="17.25">
      <c r="A77" s="82" t="s">
        <v>32</v>
      </c>
      <c r="B77" s="70">
        <v>638.14078124999992</v>
      </c>
      <c r="C77" s="71">
        <v>0</v>
      </c>
      <c r="D77" s="72">
        <f t="shared" si="0"/>
        <v>638.14078124999992</v>
      </c>
      <c r="E77" s="73">
        <f t="shared" si="3"/>
        <v>3366</v>
      </c>
      <c r="F77" s="74">
        <f t="shared" si="1"/>
        <v>1412.3716403424658</v>
      </c>
      <c r="G77" s="83">
        <v>31</v>
      </c>
      <c r="H77" s="75">
        <f t="shared" si="4"/>
        <v>6.5753424657534248E-4</v>
      </c>
      <c r="I77" s="84"/>
    </row>
    <row r="78" spans="1:12" s="1" customFormat="1" ht="17.25">
      <c r="A78" s="69" t="s">
        <v>33</v>
      </c>
      <c r="B78" s="70">
        <v>638.14078124999992</v>
      </c>
      <c r="C78" s="71">
        <v>0</v>
      </c>
      <c r="D78" s="72">
        <f t="shared" ref="D78:D142" si="5">B78-C78</f>
        <v>638.14078124999992</v>
      </c>
      <c r="E78" s="73">
        <f t="shared" si="3"/>
        <v>3335</v>
      </c>
      <c r="F78" s="74">
        <f t="shared" si="1"/>
        <v>1399.3640583904109</v>
      </c>
      <c r="G78" s="80">
        <v>30</v>
      </c>
      <c r="H78" s="75">
        <f t="shared" si="4"/>
        <v>6.5753424657534248E-4</v>
      </c>
      <c r="I78" s="81"/>
    </row>
    <row r="79" spans="1:12" s="1" customFormat="1" ht="17.25">
      <c r="A79" s="69" t="s">
        <v>34</v>
      </c>
      <c r="B79" s="70">
        <v>638.14078124999992</v>
      </c>
      <c r="C79" s="71">
        <v>0</v>
      </c>
      <c r="D79" s="72">
        <f t="shared" si="5"/>
        <v>638.14078124999992</v>
      </c>
      <c r="E79" s="73">
        <f t="shared" ref="E79:E143" si="6">E78-G78</f>
        <v>3305</v>
      </c>
      <c r="F79" s="74">
        <f t="shared" ref="F79:F143" si="7">(D79*E79*H79)</f>
        <v>1386.7760758561642</v>
      </c>
      <c r="G79" s="80">
        <v>31</v>
      </c>
      <c r="H79" s="75">
        <f t="shared" si="4"/>
        <v>6.5753424657534248E-4</v>
      </c>
      <c r="I79" s="81"/>
    </row>
    <row r="80" spans="1:12" s="1" customFormat="1" ht="17.25">
      <c r="A80" s="69" t="s">
        <v>35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3274</v>
      </c>
      <c r="F80" s="74">
        <f t="shared" si="7"/>
        <v>1373.7684939041094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69" t="s">
        <v>36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3243</v>
      </c>
      <c r="F81" s="74">
        <f t="shared" si="7"/>
        <v>1360.7609119520546</v>
      </c>
      <c r="G81" s="80">
        <v>28</v>
      </c>
      <c r="H81" s="75">
        <f t="shared" si="4"/>
        <v>6.5753424657534248E-4</v>
      </c>
      <c r="I81" s="81"/>
    </row>
    <row r="82" spans="1:9" s="1" customFormat="1" ht="17.25">
      <c r="A82" s="69" t="s">
        <v>37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3215</v>
      </c>
      <c r="F82" s="74">
        <f t="shared" si="7"/>
        <v>1349.0121282534244</v>
      </c>
      <c r="G82" s="80">
        <v>31</v>
      </c>
      <c r="H82" s="75">
        <f t="shared" si="4"/>
        <v>6.5753424657534248E-4</v>
      </c>
      <c r="I82" s="81"/>
    </row>
    <row r="83" spans="1:9" s="1" customFormat="1" ht="17.25">
      <c r="A83" s="69" t="s">
        <v>38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3184</v>
      </c>
      <c r="F83" s="74">
        <f t="shared" si="7"/>
        <v>1336.0045463013698</v>
      </c>
      <c r="G83" s="80">
        <v>30</v>
      </c>
      <c r="H83" s="75">
        <f t="shared" si="4"/>
        <v>6.5753424657534248E-4</v>
      </c>
      <c r="I83" s="81"/>
    </row>
    <row r="84" spans="1:9" s="1" customFormat="1" ht="17.25">
      <c r="A84" s="69" t="s">
        <v>39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3154</v>
      </c>
      <c r="F84" s="74">
        <f t="shared" si="7"/>
        <v>1323.4165637671231</v>
      </c>
      <c r="G84" s="80">
        <v>31</v>
      </c>
      <c r="H84" s="75">
        <f t="shared" si="4"/>
        <v>6.5753424657534248E-4</v>
      </c>
      <c r="I84" s="81"/>
    </row>
    <row r="85" spans="1:9" s="1" customFormat="1" ht="17.25">
      <c r="A85" s="69" t="s">
        <v>40</v>
      </c>
      <c r="B85" s="70">
        <v>638.14078124999992</v>
      </c>
      <c r="C85" s="85">
        <v>0</v>
      </c>
      <c r="D85" s="72">
        <f t="shared" si="5"/>
        <v>638.14078124999992</v>
      </c>
      <c r="E85" s="73">
        <f>E84-G84</f>
        <v>3123</v>
      </c>
      <c r="F85" s="74">
        <f t="shared" si="7"/>
        <v>1310.4089818150685</v>
      </c>
      <c r="G85" s="80">
        <v>30</v>
      </c>
      <c r="H85" s="75">
        <f t="shared" si="4"/>
        <v>6.5753424657534248E-4</v>
      </c>
      <c r="I85" s="81"/>
    </row>
    <row r="86" spans="1:9" s="1" customFormat="1" ht="17.25">
      <c r="A86" s="69" t="s">
        <v>41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3093</v>
      </c>
      <c r="F86" s="74">
        <f t="shared" si="7"/>
        <v>1362.7120492448628</v>
      </c>
      <c r="G86" s="80">
        <v>31</v>
      </c>
      <c r="H86" s="75">
        <f t="shared" si="4"/>
        <v>6.5753424657534248E-4</v>
      </c>
      <c r="I86" s="81"/>
    </row>
    <row r="87" spans="1:9" s="1" customFormat="1" ht="17.25">
      <c r="A87" s="69" t="s">
        <v>42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3062</v>
      </c>
      <c r="F87" s="74">
        <f t="shared" si="7"/>
        <v>1349.0540881952052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69" t="s">
        <v>43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3031</v>
      </c>
      <c r="F88" s="74">
        <f t="shared" si="7"/>
        <v>1335.3961271455478</v>
      </c>
      <c r="G88" s="80">
        <v>30</v>
      </c>
      <c r="H88" s="75">
        <f t="shared" si="4"/>
        <v>6.5753424657534248E-4</v>
      </c>
      <c r="I88" s="81"/>
    </row>
    <row r="89" spans="1:9" s="1" customFormat="1" ht="17.25">
      <c r="A89" s="69" t="s">
        <v>44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3001</v>
      </c>
      <c r="F89" s="74">
        <f t="shared" si="7"/>
        <v>1322.1787454845889</v>
      </c>
      <c r="G89" s="80">
        <v>31</v>
      </c>
      <c r="H89" s="75">
        <f t="shared" si="4"/>
        <v>6.5753424657534248E-4</v>
      </c>
      <c r="I89" s="81"/>
    </row>
    <row r="90" spans="1:9" s="1" customFormat="1" ht="17.25">
      <c r="A90" s="69" t="s">
        <v>45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2970</v>
      </c>
      <c r="F90" s="74">
        <f t="shared" si="7"/>
        <v>1308.5207844349313</v>
      </c>
      <c r="G90" s="80">
        <v>30</v>
      </c>
      <c r="H90" s="75">
        <f t="shared" si="4"/>
        <v>6.5753424657534248E-4</v>
      </c>
      <c r="I90" s="81"/>
    </row>
    <row r="91" spans="1:9" s="1" customFormat="1" ht="17.25">
      <c r="A91" s="69" t="s">
        <v>46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2940</v>
      </c>
      <c r="F91" s="74">
        <f t="shared" si="7"/>
        <v>1295.3034027739725</v>
      </c>
      <c r="G91" s="80">
        <v>31</v>
      </c>
      <c r="H91" s="75">
        <f t="shared" si="4"/>
        <v>6.5753424657534248E-4</v>
      </c>
      <c r="I91" s="81"/>
    </row>
    <row r="92" spans="1:9" s="1" customFormat="1" ht="17.25">
      <c r="A92" s="69" t="s">
        <v>47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2909</v>
      </c>
      <c r="F92" s="74">
        <f t="shared" si="7"/>
        <v>1281.6454417243149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69" t="s">
        <v>48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2878</v>
      </c>
      <c r="F93" s="74">
        <f t="shared" si="7"/>
        <v>1267.9874806746573</v>
      </c>
      <c r="G93" s="80">
        <v>29</v>
      </c>
      <c r="H93" s="75">
        <f t="shared" si="4"/>
        <v>6.5753424657534248E-4</v>
      </c>
      <c r="I93" s="81"/>
    </row>
    <row r="94" spans="1:9" s="1" customFormat="1" ht="17.25">
      <c r="A94" s="69" t="s">
        <v>49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2849</v>
      </c>
      <c r="F94" s="74">
        <f t="shared" si="7"/>
        <v>1255.210678402397</v>
      </c>
      <c r="G94" s="80">
        <v>31</v>
      </c>
      <c r="H94" s="75">
        <f t="shared" si="4"/>
        <v>6.5753424657534248E-4</v>
      </c>
      <c r="I94" s="81"/>
    </row>
    <row r="95" spans="1:9" s="1" customFormat="1" ht="17.25">
      <c r="A95" s="69" t="s">
        <v>50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2818</v>
      </c>
      <c r="F95" s="74">
        <f t="shared" si="7"/>
        <v>1241.5527173527396</v>
      </c>
      <c r="G95" s="80">
        <v>30</v>
      </c>
      <c r="H95" s="75">
        <f t="shared" si="4"/>
        <v>6.5753424657534248E-4</v>
      </c>
      <c r="I95" s="81"/>
    </row>
    <row r="96" spans="1:9" s="1" customFormat="1" ht="17.25">
      <c r="A96" s="69" t="s">
        <v>51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2788</v>
      </c>
      <c r="F96" s="74">
        <f t="shared" si="7"/>
        <v>1228.3353356917808</v>
      </c>
      <c r="G96" s="80">
        <v>31</v>
      </c>
      <c r="H96" s="75">
        <f t="shared" si="4"/>
        <v>6.5753424657534248E-4</v>
      </c>
      <c r="I96" s="81"/>
    </row>
    <row r="97" spans="1:9" s="1" customFormat="1" ht="17.25">
      <c r="A97" s="69" t="s">
        <v>52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2757</v>
      </c>
      <c r="F97" s="74">
        <f t="shared" si="7"/>
        <v>1214.6773746421231</v>
      </c>
      <c r="G97" s="80">
        <v>30</v>
      </c>
      <c r="H97" s="75">
        <f t="shared" si="4"/>
        <v>6.5753424657534248E-4</v>
      </c>
      <c r="I97" s="81"/>
    </row>
    <row r="98" spans="1:9" s="1" customFormat="1" ht="17.25">
      <c r="A98" s="69" t="s">
        <v>53</v>
      </c>
      <c r="B98" s="70">
        <v>703.55021132812487</v>
      </c>
      <c r="C98" s="85">
        <v>0</v>
      </c>
      <c r="D98" s="72">
        <f t="shared" si="5"/>
        <v>703.55021132812487</v>
      </c>
      <c r="E98" s="73">
        <f t="shared" si="6"/>
        <v>2727</v>
      </c>
      <c r="F98" s="74">
        <f t="shared" si="7"/>
        <v>1261.5329926302225</v>
      </c>
      <c r="G98" s="80">
        <v>31</v>
      </c>
      <c r="H98" s="75">
        <f t="shared" si="4"/>
        <v>6.5753424657534248E-4</v>
      </c>
      <c r="I98" s="81"/>
    </row>
    <row r="99" spans="1:9" s="1" customFormat="1" ht="17.25">
      <c r="A99" s="69" t="s">
        <v>54</v>
      </c>
      <c r="B99" s="70">
        <v>703.55021132812487</v>
      </c>
      <c r="C99" s="85">
        <v>0</v>
      </c>
      <c r="D99" s="72">
        <f t="shared" si="5"/>
        <v>703.55021132812487</v>
      </c>
      <c r="E99" s="73">
        <f t="shared" si="6"/>
        <v>2696</v>
      </c>
      <c r="F99" s="74">
        <f t="shared" si="7"/>
        <v>1247.192133528082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69" t="s">
        <v>55</v>
      </c>
      <c r="B100" s="70">
        <v>703.55021132812487</v>
      </c>
      <c r="C100" s="85">
        <v>0</v>
      </c>
      <c r="D100" s="72">
        <f t="shared" si="5"/>
        <v>703.55021132812487</v>
      </c>
      <c r="E100" s="73">
        <f t="shared" si="6"/>
        <v>2665</v>
      </c>
      <c r="F100" s="74">
        <f t="shared" si="7"/>
        <v>1232.8512744259415</v>
      </c>
      <c r="G100" s="80">
        <v>30</v>
      </c>
      <c r="H100" s="75">
        <f t="shared" si="4"/>
        <v>6.5753424657534248E-4</v>
      </c>
      <c r="I100" s="81"/>
    </row>
    <row r="101" spans="1:9" s="1" customFormat="1" ht="17.25">
      <c r="A101" s="69" t="s">
        <v>56</v>
      </c>
      <c r="B101" s="70">
        <v>703.55021132812487</v>
      </c>
      <c r="C101" s="85">
        <v>0</v>
      </c>
      <c r="D101" s="72">
        <f t="shared" si="5"/>
        <v>703.55021132812487</v>
      </c>
      <c r="E101" s="73">
        <f t="shared" si="6"/>
        <v>2635</v>
      </c>
      <c r="F101" s="74">
        <f t="shared" si="7"/>
        <v>1218.9730236819348</v>
      </c>
      <c r="G101" s="80">
        <v>31</v>
      </c>
      <c r="H101" s="75">
        <f t="shared" si="4"/>
        <v>6.5753424657534248E-4</v>
      </c>
      <c r="I101" s="81"/>
    </row>
    <row r="102" spans="1:9" s="1" customFormat="1" ht="17.25">
      <c r="A102" s="69" t="s">
        <v>57</v>
      </c>
      <c r="B102" s="70">
        <v>703.55021132812487</v>
      </c>
      <c r="C102" s="85">
        <v>0</v>
      </c>
      <c r="D102" s="72">
        <f t="shared" si="5"/>
        <v>703.55021132812487</v>
      </c>
      <c r="E102" s="73">
        <f t="shared" si="6"/>
        <v>2604</v>
      </c>
      <c r="F102" s="74">
        <f t="shared" si="7"/>
        <v>1204.6321645797943</v>
      </c>
      <c r="G102" s="80">
        <v>30</v>
      </c>
      <c r="H102" s="75">
        <f t="shared" si="4"/>
        <v>6.5753424657534248E-4</v>
      </c>
      <c r="I102" s="81"/>
    </row>
    <row r="103" spans="1:9" s="1" customFormat="1" ht="17.25">
      <c r="A103" s="69" t="s">
        <v>58</v>
      </c>
      <c r="B103" s="70">
        <v>703.55021132812487</v>
      </c>
      <c r="C103" s="85">
        <v>0</v>
      </c>
      <c r="D103" s="72">
        <f t="shared" si="5"/>
        <v>703.55021132812487</v>
      </c>
      <c r="E103" s="73">
        <f t="shared" si="6"/>
        <v>2574</v>
      </c>
      <c r="F103" s="74">
        <f t="shared" si="7"/>
        <v>1190.7539138357874</v>
      </c>
      <c r="G103" s="80">
        <v>31</v>
      </c>
      <c r="H103" s="75">
        <f t="shared" si="4"/>
        <v>6.5753424657534248E-4</v>
      </c>
      <c r="I103" s="81"/>
    </row>
    <row r="104" spans="1:9" s="1" customFormat="1" ht="17.25">
      <c r="A104" s="86" t="s">
        <v>59</v>
      </c>
      <c r="B104" s="70">
        <v>703.55021132812487</v>
      </c>
      <c r="C104" s="85">
        <v>0</v>
      </c>
      <c r="D104" s="72">
        <f t="shared" si="5"/>
        <v>703.55021132812487</v>
      </c>
      <c r="E104" s="73">
        <f t="shared" si="6"/>
        <v>2543</v>
      </c>
      <c r="F104" s="74">
        <f t="shared" si="7"/>
        <v>1176.4130547336472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86" t="s">
        <v>60</v>
      </c>
      <c r="B105" s="70">
        <v>703.55021132812487</v>
      </c>
      <c r="C105" s="85">
        <v>0</v>
      </c>
      <c r="D105" s="72">
        <f t="shared" si="5"/>
        <v>703.55021132812487</v>
      </c>
      <c r="E105" s="73">
        <f t="shared" si="6"/>
        <v>2512</v>
      </c>
      <c r="F105" s="74">
        <f t="shared" si="7"/>
        <v>1162.0721956315067</v>
      </c>
      <c r="G105" s="80">
        <v>28</v>
      </c>
      <c r="H105" s="75">
        <f t="shared" si="4"/>
        <v>6.5753424657534248E-4</v>
      </c>
      <c r="I105" s="81"/>
    </row>
    <row r="106" spans="1:9" s="1" customFormat="1" ht="17.25">
      <c r="A106" s="86" t="s">
        <v>61</v>
      </c>
      <c r="B106" s="70">
        <v>703.55021132812487</v>
      </c>
      <c r="C106" s="85">
        <v>0</v>
      </c>
      <c r="D106" s="72">
        <f t="shared" si="5"/>
        <v>703.55021132812487</v>
      </c>
      <c r="E106" s="73">
        <f t="shared" si="6"/>
        <v>2484</v>
      </c>
      <c r="F106" s="74">
        <f t="shared" si="7"/>
        <v>1149.119161603767</v>
      </c>
      <c r="G106" s="80">
        <v>31</v>
      </c>
      <c r="H106" s="75">
        <f t="shared" si="4"/>
        <v>6.5753424657534248E-4</v>
      </c>
      <c r="I106" s="81"/>
    </row>
    <row r="107" spans="1:9" s="1" customFormat="1" ht="17.25">
      <c r="A107" s="86" t="s">
        <v>62</v>
      </c>
      <c r="B107" s="70">
        <v>703.55021132812487</v>
      </c>
      <c r="C107" s="85">
        <v>0</v>
      </c>
      <c r="D107" s="72">
        <f t="shared" si="5"/>
        <v>703.55021132812487</v>
      </c>
      <c r="E107" s="73">
        <f t="shared" si="6"/>
        <v>2453</v>
      </c>
      <c r="F107" s="74">
        <f t="shared" si="7"/>
        <v>1134.7783025016265</v>
      </c>
      <c r="G107" s="80">
        <v>30</v>
      </c>
      <c r="H107" s="75">
        <f t="shared" si="4"/>
        <v>6.5753424657534248E-4</v>
      </c>
      <c r="I107" s="81"/>
    </row>
    <row r="108" spans="1:9" s="1" customFormat="1" ht="17.25">
      <c r="A108" s="86" t="s">
        <v>63</v>
      </c>
      <c r="B108" s="70">
        <v>703.55021132812487</v>
      </c>
      <c r="C108" s="85">
        <v>0</v>
      </c>
      <c r="D108" s="72">
        <f t="shared" si="5"/>
        <v>703.55021132812487</v>
      </c>
      <c r="E108" s="73">
        <f t="shared" si="6"/>
        <v>2423</v>
      </c>
      <c r="F108" s="74">
        <f t="shared" si="7"/>
        <v>1120.9000517576196</v>
      </c>
      <c r="G108" s="80">
        <v>31</v>
      </c>
      <c r="H108" s="75">
        <f t="shared" si="4"/>
        <v>6.5753424657534248E-4</v>
      </c>
      <c r="I108" s="81"/>
    </row>
    <row r="109" spans="1:9" s="1" customFormat="1" ht="17.25">
      <c r="A109" s="86" t="s">
        <v>64</v>
      </c>
      <c r="B109" s="70">
        <v>703.55021132812487</v>
      </c>
      <c r="C109" s="85">
        <v>0</v>
      </c>
      <c r="D109" s="72">
        <f t="shared" si="5"/>
        <v>703.55021132812487</v>
      </c>
      <c r="E109" s="73">
        <f t="shared" si="6"/>
        <v>2392</v>
      </c>
      <c r="F109" s="74">
        <f t="shared" si="7"/>
        <v>1106.5591926554794</v>
      </c>
      <c r="G109" s="80">
        <v>30</v>
      </c>
      <c r="H109" s="75">
        <f t="shared" si="4"/>
        <v>6.5753424657534248E-4</v>
      </c>
      <c r="I109" s="81"/>
    </row>
    <row r="110" spans="1:9" s="1" customFormat="1" ht="17.25">
      <c r="A110" s="86" t="s">
        <v>65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2362</v>
      </c>
      <c r="F110" s="74">
        <f t="shared" si="7"/>
        <v>1147.3149890070461</v>
      </c>
      <c r="G110" s="80">
        <v>31</v>
      </c>
      <c r="H110" s="75">
        <f t="shared" si="4"/>
        <v>6.5753424657534248E-4</v>
      </c>
      <c r="I110" s="81"/>
    </row>
    <row r="111" spans="1:9" s="1" customFormat="1" ht="17.25">
      <c r="A111" s="86" t="s">
        <v>66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2331</v>
      </c>
      <c r="F111" s="74">
        <f t="shared" si="7"/>
        <v>1132.2570869497986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86" t="s">
        <v>67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2300</v>
      </c>
      <c r="F112" s="74">
        <f t="shared" si="7"/>
        <v>1117.1991848925511</v>
      </c>
      <c r="G112" s="80">
        <v>30</v>
      </c>
      <c r="H112" s="75">
        <f t="shared" si="4"/>
        <v>6.5753424657534248E-4</v>
      </c>
      <c r="I112" s="81"/>
    </row>
    <row r="113" spans="1:9" s="1" customFormat="1" ht="17.25">
      <c r="A113" s="86" t="s">
        <v>68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2270</v>
      </c>
      <c r="F113" s="74">
        <f t="shared" si="7"/>
        <v>1102.6270216113439</v>
      </c>
      <c r="G113" s="80">
        <v>31</v>
      </c>
      <c r="H113" s="75">
        <f t="shared" si="4"/>
        <v>6.5753424657534248E-4</v>
      </c>
      <c r="I113" s="81"/>
    </row>
    <row r="114" spans="1:9" s="1" customFormat="1" ht="17.25">
      <c r="A114" s="86" t="s">
        <v>69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2239</v>
      </c>
      <c r="F114" s="74">
        <f t="shared" si="7"/>
        <v>1087.5691195540965</v>
      </c>
      <c r="G114" s="87">
        <v>30</v>
      </c>
      <c r="H114" s="75">
        <f t="shared" si="4"/>
        <v>6.5753424657534248E-4</v>
      </c>
      <c r="I114" s="81"/>
    </row>
    <row r="115" spans="1:9" s="1" customFormat="1" ht="17.25">
      <c r="A115" s="86" t="s">
        <v>70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2209</v>
      </c>
      <c r="F115" s="74">
        <f t="shared" si="7"/>
        <v>1072.9969562728895</v>
      </c>
      <c r="G115" s="80">
        <v>31</v>
      </c>
      <c r="H115" s="75">
        <f t="shared" si="4"/>
        <v>6.5753424657534248E-4</v>
      </c>
      <c r="I115" s="81"/>
    </row>
    <row r="116" spans="1:9" s="1" customFormat="1" ht="17.25">
      <c r="A116" s="86" t="s">
        <v>71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2178</v>
      </c>
      <c r="F116" s="74">
        <f t="shared" si="7"/>
        <v>1057.9390542156418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86" t="s">
        <v>72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2147</v>
      </c>
      <c r="F117" s="74">
        <f t="shared" si="7"/>
        <v>1042.8811521583946</v>
      </c>
      <c r="G117" s="80">
        <v>28</v>
      </c>
      <c r="H117" s="75">
        <f t="shared" si="4"/>
        <v>6.5753424657534248E-4</v>
      </c>
      <c r="I117" s="81"/>
    </row>
    <row r="118" spans="1:9" s="1" customFormat="1" ht="17.25">
      <c r="A118" s="86" t="s">
        <v>73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2119</v>
      </c>
      <c r="F118" s="74">
        <f t="shared" si="7"/>
        <v>1029.2804664292678</v>
      </c>
      <c r="G118" s="80">
        <v>31</v>
      </c>
      <c r="H118" s="75">
        <f t="shared" si="4"/>
        <v>6.5753424657534248E-4</v>
      </c>
      <c r="I118" s="81"/>
    </row>
    <row r="119" spans="1:9" s="1" customFormat="1" ht="17.25">
      <c r="A119" s="86" t="s">
        <v>74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2088</v>
      </c>
      <c r="F119" s="74">
        <f t="shared" si="7"/>
        <v>1014.2225643720204</v>
      </c>
      <c r="G119" s="80">
        <v>30</v>
      </c>
      <c r="H119" s="75">
        <f t="shared" si="4"/>
        <v>6.5753424657534248E-4</v>
      </c>
      <c r="I119" s="81"/>
    </row>
    <row r="120" spans="1:9" s="1" customFormat="1" ht="17.25">
      <c r="A120" s="86" t="s">
        <v>75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2058</v>
      </c>
      <c r="F120" s="74">
        <f t="shared" si="7"/>
        <v>999.65040109081315</v>
      </c>
      <c r="G120" s="80">
        <v>31</v>
      </c>
      <c r="H120" s="75">
        <f t="shared" si="4"/>
        <v>6.5753424657534248E-4</v>
      </c>
      <c r="I120" s="81"/>
    </row>
    <row r="121" spans="1:9" s="1" customFormat="1" ht="17.25">
      <c r="A121" s="86" t="s">
        <v>76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2027</v>
      </c>
      <c r="F121" s="74">
        <f t="shared" si="7"/>
        <v>984.59249903356579</v>
      </c>
      <c r="G121" s="80">
        <v>30</v>
      </c>
      <c r="H121" s="75">
        <f t="shared" si="4"/>
        <v>6.5753424657534248E-4</v>
      </c>
      <c r="I121" s="81"/>
    </row>
    <row r="122" spans="1:9" s="1" customFormat="1" ht="17.25">
      <c r="A122" s="86" t="s">
        <v>77</v>
      </c>
      <c r="B122" s="70">
        <v>775.66410798925767</v>
      </c>
      <c r="C122" s="85">
        <v>0</v>
      </c>
      <c r="D122" s="72">
        <f t="shared" si="5"/>
        <v>775.66410798925767</v>
      </c>
      <c r="E122" s="73">
        <f t="shared" si="6"/>
        <v>1997</v>
      </c>
      <c r="F122" s="74">
        <f t="shared" si="7"/>
        <v>1018.5213525399764</v>
      </c>
      <c r="G122" s="80">
        <v>31</v>
      </c>
      <c r="H122" s="75">
        <f t="shared" si="4"/>
        <v>6.5753424657534248E-4</v>
      </c>
      <c r="I122" s="81"/>
    </row>
    <row r="123" spans="1:9" s="1" customFormat="1" ht="17.25">
      <c r="A123" s="86" t="s">
        <v>78</v>
      </c>
      <c r="B123" s="70">
        <v>775.66410798925767</v>
      </c>
      <c r="C123" s="85">
        <v>0</v>
      </c>
      <c r="D123" s="72">
        <f t="shared" si="5"/>
        <v>775.66410798925767</v>
      </c>
      <c r="E123" s="73">
        <f t="shared" si="6"/>
        <v>1966</v>
      </c>
      <c r="F123" s="74">
        <f t="shared" si="7"/>
        <v>1002.7105553798667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86" t="s">
        <v>79</v>
      </c>
      <c r="B124" s="70">
        <v>775.66410798925767</v>
      </c>
      <c r="C124" s="85">
        <v>0</v>
      </c>
      <c r="D124" s="72">
        <f t="shared" si="5"/>
        <v>775.66410798925767</v>
      </c>
      <c r="E124" s="73">
        <f t="shared" si="6"/>
        <v>1935</v>
      </c>
      <c r="F124" s="74">
        <f t="shared" si="7"/>
        <v>986.8997582197569</v>
      </c>
      <c r="G124" s="80">
        <v>30</v>
      </c>
      <c r="H124" s="75">
        <f t="shared" si="4"/>
        <v>6.5753424657534248E-4</v>
      </c>
      <c r="I124" s="81"/>
    </row>
    <row r="125" spans="1:9" s="1" customFormat="1" ht="17.25">
      <c r="A125" s="86" t="s">
        <v>80</v>
      </c>
      <c r="B125" s="70">
        <v>775.66410798925767</v>
      </c>
      <c r="C125" s="85">
        <v>0</v>
      </c>
      <c r="D125" s="72">
        <f t="shared" si="5"/>
        <v>775.66410798925767</v>
      </c>
      <c r="E125" s="73">
        <f t="shared" si="6"/>
        <v>1905</v>
      </c>
      <c r="F125" s="74">
        <f t="shared" si="7"/>
        <v>971.59898677448939</v>
      </c>
      <c r="G125" s="80">
        <v>31</v>
      </c>
      <c r="H125" s="75">
        <f t="shared" si="4"/>
        <v>6.5753424657534248E-4</v>
      </c>
      <c r="I125" s="81"/>
    </row>
    <row r="126" spans="1:9" s="1" customFormat="1" ht="17.25">
      <c r="A126" s="86" t="s">
        <v>81</v>
      </c>
      <c r="B126" s="70">
        <v>775.66410798925767</v>
      </c>
      <c r="C126" s="85">
        <v>0</v>
      </c>
      <c r="D126" s="72">
        <f t="shared" si="5"/>
        <v>775.66410798925767</v>
      </c>
      <c r="E126" s="73">
        <f t="shared" si="6"/>
        <v>1874</v>
      </c>
      <c r="F126" s="74">
        <f t="shared" si="7"/>
        <v>955.78818961437958</v>
      </c>
      <c r="G126" s="80">
        <v>30</v>
      </c>
      <c r="H126" s="75">
        <f t="shared" si="4"/>
        <v>6.5753424657534248E-4</v>
      </c>
      <c r="I126" s="81"/>
    </row>
    <row r="127" spans="1:9" s="1" customFormat="1" ht="17.25">
      <c r="A127" s="86" t="s">
        <v>82</v>
      </c>
      <c r="B127" s="70">
        <v>775.66410798925767</v>
      </c>
      <c r="C127" s="85">
        <v>0</v>
      </c>
      <c r="D127" s="72">
        <f t="shared" si="5"/>
        <v>775.66410798925767</v>
      </c>
      <c r="E127" s="73">
        <f t="shared" si="6"/>
        <v>1844</v>
      </c>
      <c r="F127" s="74">
        <f t="shared" si="7"/>
        <v>940.48741816911206</v>
      </c>
      <c r="G127" s="80">
        <v>31</v>
      </c>
      <c r="H127" s="75">
        <f t="shared" si="4"/>
        <v>6.5753424657534248E-4</v>
      </c>
      <c r="I127" s="81"/>
    </row>
    <row r="128" spans="1:9" s="1" customFormat="1" ht="17.25">
      <c r="A128" s="86" t="s">
        <v>83</v>
      </c>
      <c r="B128" s="70">
        <v>775.66410798925767</v>
      </c>
      <c r="C128" s="85">
        <v>0</v>
      </c>
      <c r="D128" s="72">
        <f t="shared" si="5"/>
        <v>775.66410798925767</v>
      </c>
      <c r="E128" s="73">
        <f t="shared" si="6"/>
        <v>1813</v>
      </c>
      <c r="F128" s="74">
        <f t="shared" si="7"/>
        <v>924.67662100900225</v>
      </c>
      <c r="G128" s="80">
        <v>31</v>
      </c>
      <c r="H128" s="75">
        <f t="shared" si="4"/>
        <v>6.5753424657534248E-4</v>
      </c>
      <c r="I128" s="81"/>
    </row>
    <row r="129" spans="1:9" s="1" customFormat="1" ht="18" thickBot="1">
      <c r="A129" s="86" t="s">
        <v>84</v>
      </c>
      <c r="B129" s="70">
        <v>775.66410798925767</v>
      </c>
      <c r="C129" s="85">
        <v>0</v>
      </c>
      <c r="D129" s="72">
        <f t="shared" si="5"/>
        <v>775.66410798925767</v>
      </c>
      <c r="E129" s="73">
        <f t="shared" si="6"/>
        <v>1782</v>
      </c>
      <c r="F129" s="74">
        <f t="shared" si="7"/>
        <v>908.86582384889243</v>
      </c>
      <c r="G129" s="80">
        <v>28</v>
      </c>
      <c r="H129" s="75">
        <f t="shared" si="4"/>
        <v>6.5753424657534248E-4</v>
      </c>
      <c r="I129" s="81"/>
    </row>
    <row r="130" spans="1:9" s="11" customFormat="1" ht="29.25" customHeight="1">
      <c r="A130" s="7" t="s">
        <v>151</v>
      </c>
      <c r="B130" s="8" t="s">
        <v>152</v>
      </c>
      <c r="C130" s="8" t="s">
        <v>153</v>
      </c>
      <c r="D130" s="8" t="s">
        <v>154</v>
      </c>
      <c r="E130" s="9" t="s">
        <v>155</v>
      </c>
      <c r="F130" s="8" t="s">
        <v>157</v>
      </c>
      <c r="G130" s="9" t="s">
        <v>11</v>
      </c>
      <c r="H130" s="10" t="s">
        <v>156</v>
      </c>
      <c r="I130" s="64" t="s">
        <v>162</v>
      </c>
    </row>
    <row r="131" spans="1:9" s="1" customFormat="1" ht="17.25">
      <c r="A131" s="86" t="s">
        <v>85</v>
      </c>
      <c r="B131" s="70">
        <v>775.66410798925767</v>
      </c>
      <c r="C131" s="85">
        <v>0</v>
      </c>
      <c r="D131" s="72">
        <f t="shared" si="5"/>
        <v>775.66410798925767</v>
      </c>
      <c r="E131" s="73">
        <f>E129-G129</f>
        <v>1754</v>
      </c>
      <c r="F131" s="74">
        <f t="shared" si="7"/>
        <v>894.5851038333094</v>
      </c>
      <c r="G131" s="80">
        <v>31</v>
      </c>
      <c r="H131" s="75">
        <f t="shared" si="4"/>
        <v>6.5753424657534248E-4</v>
      </c>
      <c r="I131" s="81"/>
    </row>
    <row r="132" spans="1:9" s="1" customFormat="1" ht="17.100000000000001" customHeight="1">
      <c r="A132" s="86" t="s">
        <v>86</v>
      </c>
      <c r="B132" s="70">
        <v>775.66410798925767</v>
      </c>
      <c r="C132" s="85">
        <v>0</v>
      </c>
      <c r="D132" s="72">
        <f t="shared" si="5"/>
        <v>775.66410798925767</v>
      </c>
      <c r="E132" s="73">
        <f>E131-G131</f>
        <v>1723</v>
      </c>
      <c r="F132" s="74">
        <f t="shared" si="7"/>
        <v>878.77430667319959</v>
      </c>
      <c r="G132" s="80">
        <v>30</v>
      </c>
      <c r="H132" s="75">
        <f t="shared" si="4"/>
        <v>6.5753424657534248E-4</v>
      </c>
      <c r="I132" s="81"/>
    </row>
    <row r="133" spans="1:9" s="1" customFormat="1" ht="17.100000000000001" customHeight="1">
      <c r="A133" s="86" t="s">
        <v>87</v>
      </c>
      <c r="B133" s="70">
        <v>775.66410798925767</v>
      </c>
      <c r="C133" s="85">
        <v>0</v>
      </c>
      <c r="D133" s="72">
        <f t="shared" si="5"/>
        <v>775.66410798925767</v>
      </c>
      <c r="E133" s="73">
        <f t="shared" si="6"/>
        <v>1693</v>
      </c>
      <c r="F133" s="74">
        <f t="shared" si="7"/>
        <v>863.47353522793208</v>
      </c>
      <c r="G133" s="80">
        <v>31</v>
      </c>
      <c r="H133" s="75">
        <f t="shared" si="4"/>
        <v>6.5753424657534248E-4</v>
      </c>
      <c r="I133" s="81"/>
    </row>
    <row r="134" spans="1:9" s="1" customFormat="1" ht="17.100000000000001" customHeight="1">
      <c r="A134" s="86" t="s">
        <v>88</v>
      </c>
      <c r="B134" s="70">
        <v>775.66410798925767</v>
      </c>
      <c r="C134" s="85">
        <v>0</v>
      </c>
      <c r="D134" s="72">
        <f t="shared" si="5"/>
        <v>775.66410798925767</v>
      </c>
      <c r="E134" s="73">
        <f t="shared" si="6"/>
        <v>1662</v>
      </c>
      <c r="F134" s="74">
        <f t="shared" si="7"/>
        <v>847.66273806782226</v>
      </c>
      <c r="G134" s="80">
        <v>30</v>
      </c>
      <c r="H134" s="75">
        <f t="shared" si="4"/>
        <v>6.5753424657534248E-4</v>
      </c>
      <c r="I134" s="81"/>
    </row>
    <row r="135" spans="1:9" s="1" customFormat="1" ht="17.100000000000001" customHeight="1">
      <c r="A135" s="86" t="s">
        <v>89</v>
      </c>
      <c r="B135" s="70">
        <v>814.44731338872054</v>
      </c>
      <c r="C135" s="85">
        <v>0</v>
      </c>
      <c r="D135" s="72">
        <f t="shared" si="5"/>
        <v>814.44731338872054</v>
      </c>
      <c r="E135" s="73">
        <f t="shared" si="6"/>
        <v>1632</v>
      </c>
      <c r="F135" s="74">
        <f t="shared" si="7"/>
        <v>873.98006495368236</v>
      </c>
      <c r="G135" s="80">
        <v>31</v>
      </c>
      <c r="H135" s="75">
        <f t="shared" si="4"/>
        <v>6.5753424657534248E-4</v>
      </c>
      <c r="I135" s="81"/>
    </row>
    <row r="136" spans="1:9" s="1" customFormat="1" ht="17.100000000000001" customHeight="1">
      <c r="A136" s="86" t="s">
        <v>90</v>
      </c>
      <c r="B136" s="70">
        <v>814.44731338872054</v>
      </c>
      <c r="C136" s="85">
        <v>0</v>
      </c>
      <c r="D136" s="72">
        <f t="shared" si="5"/>
        <v>814.44731338872054</v>
      </c>
      <c r="E136" s="73">
        <f t="shared" si="6"/>
        <v>1601</v>
      </c>
      <c r="F136" s="74">
        <f t="shared" si="7"/>
        <v>857.3787279355671</v>
      </c>
      <c r="G136" s="80">
        <v>31</v>
      </c>
      <c r="H136" s="75">
        <f t="shared" ref="H136:H146" si="8">0.24/365</f>
        <v>6.5753424657534248E-4</v>
      </c>
      <c r="I136" s="81"/>
    </row>
    <row r="137" spans="1:9" s="1" customFormat="1" ht="17.100000000000001" customHeight="1">
      <c r="A137" s="86" t="s">
        <v>91</v>
      </c>
      <c r="B137" s="70">
        <v>814.44731338872054</v>
      </c>
      <c r="C137" s="85">
        <v>0</v>
      </c>
      <c r="D137" s="72">
        <f t="shared" si="5"/>
        <v>814.44731338872054</v>
      </c>
      <c r="E137" s="73">
        <f t="shared" si="6"/>
        <v>1570</v>
      </c>
      <c r="F137" s="74">
        <f t="shared" si="7"/>
        <v>840.77739091745184</v>
      </c>
      <c r="G137" s="80">
        <v>30</v>
      </c>
      <c r="H137" s="75">
        <f t="shared" si="8"/>
        <v>6.5753424657534248E-4</v>
      </c>
      <c r="I137" s="81"/>
    </row>
    <row r="138" spans="1:9" s="1" customFormat="1" ht="17.100000000000001" customHeight="1">
      <c r="A138" s="86" t="s">
        <v>92</v>
      </c>
      <c r="B138" s="70">
        <v>814.44731338872054</v>
      </c>
      <c r="C138" s="85">
        <v>0</v>
      </c>
      <c r="D138" s="72">
        <f t="shared" si="5"/>
        <v>814.44731338872054</v>
      </c>
      <c r="E138" s="73">
        <f t="shared" si="6"/>
        <v>1540</v>
      </c>
      <c r="F138" s="74">
        <f t="shared" si="7"/>
        <v>824.71158089992082</v>
      </c>
      <c r="G138" s="80">
        <v>31</v>
      </c>
      <c r="H138" s="75">
        <f t="shared" si="8"/>
        <v>6.5753424657534248E-4</v>
      </c>
      <c r="I138" s="81"/>
    </row>
    <row r="139" spans="1:9" s="1" customFormat="1" ht="17.100000000000001" customHeight="1">
      <c r="A139" s="86" t="s">
        <v>93</v>
      </c>
      <c r="B139" s="70">
        <v>814.44731338872054</v>
      </c>
      <c r="C139" s="85">
        <v>0</v>
      </c>
      <c r="D139" s="72">
        <f t="shared" si="5"/>
        <v>814.44731338872054</v>
      </c>
      <c r="E139" s="73">
        <f t="shared" si="6"/>
        <v>1509</v>
      </c>
      <c r="F139" s="74">
        <f t="shared" si="7"/>
        <v>808.11024388180556</v>
      </c>
      <c r="G139" s="80">
        <v>30</v>
      </c>
      <c r="H139" s="75">
        <f t="shared" si="8"/>
        <v>6.5753424657534248E-4</v>
      </c>
      <c r="I139" s="81"/>
    </row>
    <row r="140" spans="1:9" s="1" customFormat="1" ht="17.100000000000001" customHeight="1">
      <c r="A140" s="86" t="s">
        <v>94</v>
      </c>
      <c r="B140" s="70">
        <v>814.44731338872054</v>
      </c>
      <c r="C140" s="85">
        <v>0</v>
      </c>
      <c r="D140" s="72">
        <f t="shared" si="5"/>
        <v>814.44731338872054</v>
      </c>
      <c r="E140" s="73">
        <f>E139-G139</f>
        <v>1479</v>
      </c>
      <c r="F140" s="74">
        <f t="shared" si="7"/>
        <v>792.04443386427477</v>
      </c>
      <c r="G140" s="80">
        <v>31</v>
      </c>
      <c r="H140" s="75">
        <f t="shared" si="8"/>
        <v>6.5753424657534248E-4</v>
      </c>
      <c r="I140" s="81"/>
    </row>
    <row r="141" spans="1:9" s="1" customFormat="1" ht="17.100000000000001" customHeight="1">
      <c r="A141" s="86" t="s">
        <v>95</v>
      </c>
      <c r="B141" s="70">
        <v>814.44731338872054</v>
      </c>
      <c r="C141" s="85">
        <v>0</v>
      </c>
      <c r="D141" s="72">
        <f t="shared" si="5"/>
        <v>814.44731338872054</v>
      </c>
      <c r="E141" s="73">
        <f t="shared" si="6"/>
        <v>1448</v>
      </c>
      <c r="F141" s="74">
        <f t="shared" si="7"/>
        <v>775.44309684615928</v>
      </c>
      <c r="G141" s="80">
        <v>31</v>
      </c>
      <c r="H141" s="75">
        <f t="shared" si="8"/>
        <v>6.5753424657534248E-4</v>
      </c>
      <c r="I141" s="81"/>
    </row>
    <row r="142" spans="1:9" s="1" customFormat="1" ht="17.100000000000001" customHeight="1">
      <c r="A142" s="86" t="s">
        <v>96</v>
      </c>
      <c r="B142" s="70">
        <v>814.44731338872054</v>
      </c>
      <c r="C142" s="85">
        <v>0</v>
      </c>
      <c r="D142" s="72">
        <f t="shared" si="5"/>
        <v>814.44731338872054</v>
      </c>
      <c r="E142" s="73">
        <f>E141-G141</f>
        <v>1417</v>
      </c>
      <c r="F142" s="74">
        <f t="shared" si="7"/>
        <v>758.84175982804402</v>
      </c>
      <c r="G142" s="80">
        <v>29</v>
      </c>
      <c r="H142" s="75">
        <f t="shared" si="8"/>
        <v>6.5753424657534248E-4</v>
      </c>
      <c r="I142" s="81"/>
    </row>
    <row r="143" spans="1:9" s="1" customFormat="1" ht="17.100000000000001" customHeight="1">
      <c r="A143" s="86" t="s">
        <v>97</v>
      </c>
      <c r="B143" s="70">
        <v>814.44731338872054</v>
      </c>
      <c r="C143" s="85">
        <v>0</v>
      </c>
      <c r="D143" s="72">
        <f t="shared" ref="D143:D158" si="9">B143-C143</f>
        <v>814.44731338872054</v>
      </c>
      <c r="E143" s="73">
        <f t="shared" si="6"/>
        <v>1388</v>
      </c>
      <c r="F143" s="74">
        <f t="shared" si="7"/>
        <v>743.31147681109746</v>
      </c>
      <c r="G143" s="80">
        <v>31</v>
      </c>
      <c r="H143" s="75">
        <f t="shared" si="8"/>
        <v>6.5753424657534248E-4</v>
      </c>
      <c r="I143" s="81"/>
    </row>
    <row r="144" spans="1:9" s="1" customFormat="1" ht="17.100000000000001" customHeight="1">
      <c r="A144" s="86" t="s">
        <v>98</v>
      </c>
      <c r="B144" s="70">
        <v>814.44731338872054</v>
      </c>
      <c r="C144" s="85">
        <v>0</v>
      </c>
      <c r="D144" s="72">
        <f t="shared" si="9"/>
        <v>814.44731338872054</v>
      </c>
      <c r="E144" s="73">
        <f t="shared" ref="E144:E200" si="10">E143-G143</f>
        <v>1357</v>
      </c>
      <c r="F144" s="74">
        <f t="shared" ref="F144:F200" si="11">(D144*E144*H144)</f>
        <v>726.7101397929822</v>
      </c>
      <c r="G144" s="80">
        <v>30</v>
      </c>
      <c r="H144" s="75">
        <f t="shared" si="8"/>
        <v>6.5753424657534248E-4</v>
      </c>
      <c r="I144" s="81"/>
    </row>
    <row r="145" spans="1:9" s="1" customFormat="1" ht="17.100000000000001" customHeight="1">
      <c r="A145" s="86" t="s">
        <v>99</v>
      </c>
      <c r="B145" s="70">
        <v>814.44731338872054</v>
      </c>
      <c r="C145" s="85">
        <v>0</v>
      </c>
      <c r="D145" s="72">
        <f t="shared" si="9"/>
        <v>814.44731338872054</v>
      </c>
      <c r="E145" s="73">
        <f t="shared" si="10"/>
        <v>1327</v>
      </c>
      <c r="F145" s="74">
        <f t="shared" si="11"/>
        <v>710.64432977545141</v>
      </c>
      <c r="G145" s="80">
        <v>31</v>
      </c>
      <c r="H145" s="75">
        <f t="shared" si="8"/>
        <v>6.5753424657534248E-4</v>
      </c>
      <c r="I145" s="81"/>
    </row>
    <row r="146" spans="1:9" s="1" customFormat="1" ht="17.100000000000001" customHeight="1">
      <c r="A146" s="86" t="s">
        <v>100</v>
      </c>
      <c r="B146" s="70">
        <v>814.44731338872054</v>
      </c>
      <c r="C146" s="85">
        <v>0</v>
      </c>
      <c r="D146" s="72">
        <f t="shared" si="9"/>
        <v>814.44731338872054</v>
      </c>
      <c r="E146" s="73">
        <f t="shared" si="10"/>
        <v>1296</v>
      </c>
      <c r="F146" s="74">
        <f t="shared" si="11"/>
        <v>694.04299275733604</v>
      </c>
      <c r="G146" s="80">
        <v>30</v>
      </c>
      <c r="H146" s="75">
        <f t="shared" si="8"/>
        <v>6.5753424657534248E-4</v>
      </c>
      <c r="I146" s="81"/>
    </row>
    <row r="147" spans="1:9" s="1" customFormat="1" ht="17.100000000000001" customHeight="1">
      <c r="A147" s="86" t="s">
        <v>101</v>
      </c>
      <c r="B147" s="70">
        <v>855.16967905815659</v>
      </c>
      <c r="C147" s="85">
        <v>0</v>
      </c>
      <c r="D147" s="72">
        <f t="shared" si="9"/>
        <v>855.16967905815659</v>
      </c>
      <c r="E147" s="73">
        <f>E146-G146</f>
        <v>1266</v>
      </c>
      <c r="F147" s="74">
        <f t="shared" si="11"/>
        <v>711.8760418767954</v>
      </c>
      <c r="G147" s="80">
        <v>31</v>
      </c>
      <c r="H147" s="75">
        <f t="shared" ref="H147:H200" si="12">0.24/365</f>
        <v>6.5753424657534248E-4</v>
      </c>
      <c r="I147" s="81"/>
    </row>
    <row r="148" spans="1:9" s="1" customFormat="1" ht="17.100000000000001" customHeight="1">
      <c r="A148" s="86" t="s">
        <v>102</v>
      </c>
      <c r="B148" s="70">
        <v>855.16967905815659</v>
      </c>
      <c r="C148" s="85">
        <v>0</v>
      </c>
      <c r="D148" s="72">
        <f t="shared" si="9"/>
        <v>855.16967905815659</v>
      </c>
      <c r="E148" s="73">
        <f t="shared" si="10"/>
        <v>1235</v>
      </c>
      <c r="F148" s="74">
        <f t="shared" si="11"/>
        <v>694.4446380077743</v>
      </c>
      <c r="G148" s="80">
        <v>31</v>
      </c>
      <c r="H148" s="75">
        <f t="shared" si="12"/>
        <v>6.5753424657534248E-4</v>
      </c>
      <c r="I148" s="81"/>
    </row>
    <row r="149" spans="1:9" s="1" customFormat="1" ht="17.100000000000001" customHeight="1">
      <c r="A149" s="86" t="s">
        <v>103</v>
      </c>
      <c r="B149" s="70">
        <v>855.16967905815659</v>
      </c>
      <c r="C149" s="85">
        <v>0</v>
      </c>
      <c r="D149" s="72">
        <f t="shared" si="9"/>
        <v>855.16967905815659</v>
      </c>
      <c r="E149" s="73">
        <f t="shared" si="10"/>
        <v>1204</v>
      </c>
      <c r="F149" s="74">
        <f t="shared" si="11"/>
        <v>677.01323413875332</v>
      </c>
      <c r="G149" s="80">
        <v>30</v>
      </c>
      <c r="H149" s="75">
        <f t="shared" si="12"/>
        <v>6.5753424657534248E-4</v>
      </c>
      <c r="I149" s="81"/>
    </row>
    <row r="150" spans="1:9" s="1" customFormat="1" ht="17.100000000000001" customHeight="1">
      <c r="A150" s="86" t="s">
        <v>104</v>
      </c>
      <c r="B150" s="70">
        <v>855.16967905815659</v>
      </c>
      <c r="C150" s="85">
        <v>0</v>
      </c>
      <c r="D150" s="72">
        <f t="shared" si="9"/>
        <v>855.16967905815659</v>
      </c>
      <c r="E150" s="73">
        <f t="shared" si="10"/>
        <v>1174</v>
      </c>
      <c r="F150" s="74">
        <f t="shared" si="11"/>
        <v>660.14413362034577</v>
      </c>
      <c r="G150" s="80">
        <v>31</v>
      </c>
      <c r="H150" s="75">
        <f t="shared" si="12"/>
        <v>6.5753424657534248E-4</v>
      </c>
      <c r="I150" s="81"/>
    </row>
    <row r="151" spans="1:9" s="1" customFormat="1" ht="17.100000000000001" customHeight="1">
      <c r="A151" s="86" t="s">
        <v>105</v>
      </c>
      <c r="B151" s="70">
        <v>855.16967905815659</v>
      </c>
      <c r="C151" s="85">
        <v>0</v>
      </c>
      <c r="D151" s="72">
        <f t="shared" si="9"/>
        <v>855.16967905815659</v>
      </c>
      <c r="E151" s="73">
        <f t="shared" si="10"/>
        <v>1143</v>
      </c>
      <c r="F151" s="74">
        <f t="shared" si="11"/>
        <v>642.71272975132467</v>
      </c>
      <c r="G151" s="80">
        <v>30</v>
      </c>
      <c r="H151" s="75">
        <f t="shared" si="12"/>
        <v>6.5753424657534248E-4</v>
      </c>
      <c r="I151" s="81"/>
    </row>
    <row r="152" spans="1:9" s="1" customFormat="1" ht="17.100000000000001" customHeight="1">
      <c r="A152" s="86" t="s">
        <v>106</v>
      </c>
      <c r="B152" s="70">
        <v>855.16967905815659</v>
      </c>
      <c r="C152" s="85">
        <v>0</v>
      </c>
      <c r="D152" s="88">
        <f t="shared" si="9"/>
        <v>855.16967905815659</v>
      </c>
      <c r="E152" s="73">
        <f t="shared" si="10"/>
        <v>1113</v>
      </c>
      <c r="F152" s="74">
        <f t="shared" si="11"/>
        <v>625.84362923291724</v>
      </c>
      <c r="G152" s="80">
        <v>31</v>
      </c>
      <c r="H152" s="75">
        <f t="shared" si="12"/>
        <v>6.5753424657534248E-4</v>
      </c>
      <c r="I152" s="81"/>
    </row>
    <row r="153" spans="1:9" s="1" customFormat="1" ht="17.100000000000001" customHeight="1">
      <c r="A153" s="86" t="s">
        <v>107</v>
      </c>
      <c r="B153" s="70">
        <v>855.16967905815659</v>
      </c>
      <c r="C153" s="85">
        <v>0</v>
      </c>
      <c r="D153" s="88">
        <f t="shared" si="9"/>
        <v>855.16967905815659</v>
      </c>
      <c r="E153" s="73">
        <f t="shared" si="10"/>
        <v>1082</v>
      </c>
      <c r="F153" s="74">
        <f t="shared" si="11"/>
        <v>608.41222536389614</v>
      </c>
      <c r="G153" s="80">
        <v>31</v>
      </c>
      <c r="H153" s="75">
        <f t="shared" si="12"/>
        <v>6.5753424657534248E-4</v>
      </c>
      <c r="I153" s="81"/>
    </row>
    <row r="154" spans="1:9" s="1" customFormat="1" ht="17.100000000000001" customHeight="1">
      <c r="A154" s="86" t="s">
        <v>108</v>
      </c>
      <c r="B154" s="70">
        <v>855.16967905815659</v>
      </c>
      <c r="C154" s="85">
        <v>0</v>
      </c>
      <c r="D154" s="72">
        <f t="shared" si="9"/>
        <v>855.16967905815659</v>
      </c>
      <c r="E154" s="73">
        <f t="shared" si="10"/>
        <v>1051</v>
      </c>
      <c r="F154" s="74">
        <f t="shared" si="11"/>
        <v>590.98082149487516</v>
      </c>
      <c r="G154" s="80">
        <v>28</v>
      </c>
      <c r="H154" s="75">
        <f t="shared" si="12"/>
        <v>6.5753424657534248E-4</v>
      </c>
      <c r="I154" s="81"/>
    </row>
    <row r="155" spans="1:9" s="1" customFormat="1" ht="17.100000000000001" customHeight="1">
      <c r="A155" s="86" t="s">
        <v>109</v>
      </c>
      <c r="B155" s="70">
        <v>855.16967905815659</v>
      </c>
      <c r="C155" s="85">
        <v>0</v>
      </c>
      <c r="D155" s="72">
        <f t="shared" si="9"/>
        <v>855.16967905815659</v>
      </c>
      <c r="E155" s="73">
        <f t="shared" si="10"/>
        <v>1023</v>
      </c>
      <c r="F155" s="74">
        <f t="shared" si="11"/>
        <v>575.23632767769482</v>
      </c>
      <c r="G155" s="80">
        <v>31</v>
      </c>
      <c r="H155" s="75">
        <f t="shared" si="12"/>
        <v>6.5753424657534248E-4</v>
      </c>
      <c r="I155" s="81"/>
    </row>
    <row r="156" spans="1:9" s="1" customFormat="1" ht="17.100000000000001" customHeight="1">
      <c r="A156" s="86" t="s">
        <v>110</v>
      </c>
      <c r="B156" s="70">
        <v>855.16967905815659</v>
      </c>
      <c r="C156" s="85">
        <v>0</v>
      </c>
      <c r="D156" s="88">
        <f t="shared" si="9"/>
        <v>855.16967905815659</v>
      </c>
      <c r="E156" s="73">
        <f t="shared" si="10"/>
        <v>992</v>
      </c>
      <c r="F156" s="74">
        <f t="shared" si="11"/>
        <v>557.80492380867383</v>
      </c>
      <c r="G156" s="80">
        <v>30</v>
      </c>
      <c r="H156" s="75">
        <f t="shared" si="12"/>
        <v>6.5753424657534248E-4</v>
      </c>
      <c r="I156" s="81"/>
    </row>
    <row r="157" spans="1:9" s="1" customFormat="1" ht="17.100000000000001" customHeight="1">
      <c r="A157" s="86" t="s">
        <v>111</v>
      </c>
      <c r="B157" s="70">
        <v>855.16967905815659</v>
      </c>
      <c r="C157" s="85">
        <v>0</v>
      </c>
      <c r="D157" s="88">
        <f t="shared" si="9"/>
        <v>855.16967905815659</v>
      </c>
      <c r="E157" s="73">
        <f t="shared" si="10"/>
        <v>962</v>
      </c>
      <c r="F157" s="74">
        <f t="shared" si="11"/>
        <v>540.93582329026628</v>
      </c>
      <c r="G157" s="80">
        <v>31</v>
      </c>
      <c r="H157" s="75">
        <f t="shared" si="12"/>
        <v>6.5753424657534248E-4</v>
      </c>
      <c r="I157" s="81"/>
    </row>
    <row r="158" spans="1:9" s="1" customFormat="1" ht="17.100000000000001" customHeight="1">
      <c r="A158" s="86" t="s">
        <v>112</v>
      </c>
      <c r="B158" s="70">
        <v>855.16967905815659</v>
      </c>
      <c r="C158" s="85">
        <v>0</v>
      </c>
      <c r="D158" s="88">
        <f t="shared" si="9"/>
        <v>855.16967905815659</v>
      </c>
      <c r="E158" s="73">
        <f t="shared" si="10"/>
        <v>931</v>
      </c>
      <c r="F158" s="74">
        <f t="shared" si="11"/>
        <v>523.5044194212453</v>
      </c>
      <c r="G158" s="80">
        <v>30</v>
      </c>
      <c r="H158" s="75">
        <f t="shared" si="12"/>
        <v>6.5753424657534248E-4</v>
      </c>
      <c r="I158" s="81"/>
    </row>
    <row r="159" spans="1:9" s="1" customFormat="1" ht="17.100000000000001" customHeight="1">
      <c r="A159" s="86" t="s">
        <v>113</v>
      </c>
      <c r="B159" s="70">
        <v>897.92816301106438</v>
      </c>
      <c r="C159" s="85">
        <v>0</v>
      </c>
      <c r="D159" s="88">
        <f>B159-C159</f>
        <v>897.92816301106438</v>
      </c>
      <c r="E159" s="73">
        <f t="shared" si="10"/>
        <v>901</v>
      </c>
      <c r="F159" s="74">
        <f t="shared" si="11"/>
        <v>531.96708484797966</v>
      </c>
      <c r="G159" s="80">
        <v>31</v>
      </c>
      <c r="H159" s="75">
        <f t="shared" si="12"/>
        <v>6.5753424657534248E-4</v>
      </c>
      <c r="I159" s="81"/>
    </row>
    <row r="160" spans="1:9" s="1" customFormat="1" ht="17.100000000000001" customHeight="1">
      <c r="A160" s="86" t="s">
        <v>114</v>
      </c>
      <c r="B160" s="70">
        <v>897.92816301106438</v>
      </c>
      <c r="C160" s="85">
        <v>0</v>
      </c>
      <c r="D160" s="88">
        <f>B160-C160</f>
        <v>897.92816301106438</v>
      </c>
      <c r="E160" s="73">
        <f t="shared" si="10"/>
        <v>870</v>
      </c>
      <c r="F160" s="74">
        <f t="shared" si="11"/>
        <v>513.66411078550755</v>
      </c>
      <c r="G160" s="80">
        <v>31</v>
      </c>
      <c r="H160" s="75">
        <f t="shared" si="12"/>
        <v>6.5753424657534248E-4</v>
      </c>
      <c r="I160" s="81"/>
    </row>
    <row r="161" spans="1:9" s="1" customFormat="1" ht="17.100000000000001" customHeight="1">
      <c r="A161" s="86" t="s">
        <v>115</v>
      </c>
      <c r="B161" s="70">
        <v>897.92816301106438</v>
      </c>
      <c r="C161" s="85">
        <v>0</v>
      </c>
      <c r="D161" s="88">
        <f t="shared" ref="D161:D164" si="13">B161-C161</f>
        <v>897.92816301106438</v>
      </c>
      <c r="E161" s="73">
        <f t="shared" si="10"/>
        <v>839</v>
      </c>
      <c r="F161" s="74">
        <f t="shared" si="11"/>
        <v>495.36113672303543</v>
      </c>
      <c r="G161" s="80">
        <v>30</v>
      </c>
      <c r="H161" s="75">
        <f t="shared" si="12"/>
        <v>6.5753424657534248E-4</v>
      </c>
      <c r="I161" s="81"/>
    </row>
    <row r="162" spans="1:9" s="1" customFormat="1" ht="17.100000000000001" customHeight="1">
      <c r="A162" s="86" t="s">
        <v>116</v>
      </c>
      <c r="B162" s="70">
        <v>897.92816301106438</v>
      </c>
      <c r="C162" s="85">
        <v>0</v>
      </c>
      <c r="D162" s="88">
        <f t="shared" si="13"/>
        <v>897.92816301106438</v>
      </c>
      <c r="E162" s="73">
        <f t="shared" si="10"/>
        <v>809</v>
      </c>
      <c r="F162" s="74">
        <f t="shared" si="11"/>
        <v>477.64858117870756</v>
      </c>
      <c r="G162" s="80">
        <v>31</v>
      </c>
      <c r="H162" s="75">
        <f t="shared" si="12"/>
        <v>6.5753424657534248E-4</v>
      </c>
      <c r="I162" s="81"/>
    </row>
    <row r="163" spans="1:9" s="1" customFormat="1" ht="17.100000000000001" customHeight="1">
      <c r="A163" s="86" t="s">
        <v>117</v>
      </c>
      <c r="B163" s="70">
        <v>897.92816301106438</v>
      </c>
      <c r="C163" s="85">
        <v>0</v>
      </c>
      <c r="D163" s="88">
        <f t="shared" si="13"/>
        <v>897.92816301106438</v>
      </c>
      <c r="E163" s="73">
        <f t="shared" si="10"/>
        <v>778</v>
      </c>
      <c r="F163" s="74">
        <f t="shared" si="11"/>
        <v>459.3456071162355</v>
      </c>
      <c r="G163" s="80">
        <v>30</v>
      </c>
      <c r="H163" s="75">
        <f t="shared" si="12"/>
        <v>6.5753424657534248E-4</v>
      </c>
      <c r="I163" s="81"/>
    </row>
    <row r="164" spans="1:9" s="1" customFormat="1" ht="17.100000000000001" customHeight="1">
      <c r="A164" s="86" t="s">
        <v>118</v>
      </c>
      <c r="B164" s="70">
        <v>897.92816301106438</v>
      </c>
      <c r="C164" s="85">
        <v>0</v>
      </c>
      <c r="D164" s="88">
        <f t="shared" si="13"/>
        <v>897.92816301106438</v>
      </c>
      <c r="E164" s="73">
        <f t="shared" si="10"/>
        <v>748</v>
      </c>
      <c r="F164" s="74">
        <f t="shared" si="11"/>
        <v>441.63305157190763</v>
      </c>
      <c r="G164" s="80">
        <v>31</v>
      </c>
      <c r="H164" s="75">
        <f t="shared" si="12"/>
        <v>6.5753424657534248E-4</v>
      </c>
      <c r="I164" s="81"/>
    </row>
    <row r="165" spans="1:9" s="1" customFormat="1" ht="17.100000000000001" customHeight="1">
      <c r="A165" s="86" t="s">
        <v>119</v>
      </c>
      <c r="B165" s="70">
        <v>897.92816301106438</v>
      </c>
      <c r="C165" s="85">
        <v>0</v>
      </c>
      <c r="D165" s="88">
        <f>B165-C165</f>
        <v>897.92816301106438</v>
      </c>
      <c r="E165" s="73">
        <f t="shared" si="10"/>
        <v>717</v>
      </c>
      <c r="F165" s="74">
        <f t="shared" si="11"/>
        <v>423.33007750943557</v>
      </c>
      <c r="G165" s="80">
        <v>31</v>
      </c>
      <c r="H165" s="75">
        <f t="shared" si="12"/>
        <v>6.5753424657534248E-4</v>
      </c>
      <c r="I165" s="81"/>
    </row>
    <row r="166" spans="1:9" s="1" customFormat="1" ht="17.100000000000001" customHeight="1">
      <c r="A166" s="86" t="s">
        <v>120</v>
      </c>
      <c r="B166" s="70">
        <v>897.92816301106438</v>
      </c>
      <c r="C166" s="85">
        <v>0</v>
      </c>
      <c r="D166" s="88">
        <f>B166-C166</f>
        <v>897.92816301106438</v>
      </c>
      <c r="E166" s="73">
        <f t="shared" si="10"/>
        <v>686</v>
      </c>
      <c r="F166" s="74">
        <f t="shared" si="11"/>
        <v>405.02710344696339</v>
      </c>
      <c r="G166" s="80">
        <v>28</v>
      </c>
      <c r="H166" s="75">
        <f t="shared" si="12"/>
        <v>6.5753424657534248E-4</v>
      </c>
      <c r="I166" s="81"/>
    </row>
    <row r="167" spans="1:9" s="1" customFormat="1" ht="17.100000000000001" customHeight="1">
      <c r="A167" s="86" t="s">
        <v>121</v>
      </c>
      <c r="B167" s="70">
        <v>897.92816301106438</v>
      </c>
      <c r="C167" s="85">
        <v>0</v>
      </c>
      <c r="D167" s="88">
        <f t="shared" ref="D167:D195" si="14">B167-C167</f>
        <v>897.92816301106438</v>
      </c>
      <c r="E167" s="73">
        <f t="shared" si="10"/>
        <v>658</v>
      </c>
      <c r="F167" s="74">
        <f t="shared" si="11"/>
        <v>388.49538493892408</v>
      </c>
      <c r="G167" s="80">
        <v>31</v>
      </c>
      <c r="H167" s="75">
        <f t="shared" si="12"/>
        <v>6.5753424657534248E-4</v>
      </c>
      <c r="I167" s="81"/>
    </row>
    <row r="168" spans="1:9" s="1" customFormat="1" ht="17.100000000000001" customHeight="1">
      <c r="A168" s="86" t="s">
        <v>122</v>
      </c>
      <c r="B168" s="70">
        <v>897.92816301106438</v>
      </c>
      <c r="C168" s="85">
        <v>0</v>
      </c>
      <c r="D168" s="88">
        <f t="shared" si="14"/>
        <v>897.92816301106438</v>
      </c>
      <c r="E168" s="73">
        <f t="shared" si="10"/>
        <v>627</v>
      </c>
      <c r="F168" s="74">
        <f t="shared" si="11"/>
        <v>370.19241087645202</v>
      </c>
      <c r="G168" s="80">
        <v>30</v>
      </c>
      <c r="H168" s="75">
        <f t="shared" si="12"/>
        <v>6.5753424657534248E-4</v>
      </c>
      <c r="I168" s="81"/>
    </row>
    <row r="169" spans="1:9" s="1" customFormat="1" ht="17.100000000000001" customHeight="1">
      <c r="A169" s="86" t="s">
        <v>123</v>
      </c>
      <c r="B169" s="70">
        <v>897.92816301106438</v>
      </c>
      <c r="C169" s="89">
        <v>15000</v>
      </c>
      <c r="D169" s="88">
        <f t="shared" si="14"/>
        <v>-14102.071836988936</v>
      </c>
      <c r="E169" s="73">
        <f t="shared" si="10"/>
        <v>597</v>
      </c>
      <c r="F169" s="74"/>
      <c r="G169" s="71">
        <v>21</v>
      </c>
      <c r="H169" s="75">
        <f t="shared" si="12"/>
        <v>6.5753424657534248E-4</v>
      </c>
      <c r="I169" s="76" t="s">
        <v>210</v>
      </c>
    </row>
    <row r="170" spans="1:9" s="1" customFormat="1" ht="17.100000000000001" customHeight="1">
      <c r="A170" s="86" t="s">
        <v>124</v>
      </c>
      <c r="B170" s="70">
        <v>897.92816301106438</v>
      </c>
      <c r="C170" s="89">
        <v>0</v>
      </c>
      <c r="D170" s="88">
        <f t="shared" si="14"/>
        <v>897.92816301106438</v>
      </c>
      <c r="E170" s="73">
        <f t="shared" si="10"/>
        <v>576</v>
      </c>
      <c r="F170" s="74">
        <f t="shared" si="11"/>
        <v>340.08106645109467</v>
      </c>
      <c r="G170" s="71">
        <v>30</v>
      </c>
      <c r="H170" s="75">
        <f t="shared" si="12"/>
        <v>6.5753424657534248E-4</v>
      </c>
      <c r="I170" s="76"/>
    </row>
    <row r="171" spans="1:9" s="1" customFormat="1" ht="17.100000000000001" customHeight="1">
      <c r="A171" s="86" t="s">
        <v>125</v>
      </c>
      <c r="B171" s="70">
        <v>942.82457116161765</v>
      </c>
      <c r="C171" s="89">
        <v>10000</v>
      </c>
      <c r="D171" s="88">
        <f t="shared" si="14"/>
        <v>-9057.1754288383818</v>
      </c>
      <c r="E171" s="73">
        <f t="shared" si="10"/>
        <v>546</v>
      </c>
      <c r="F171" s="74"/>
      <c r="G171" s="71">
        <v>0</v>
      </c>
      <c r="H171" s="75">
        <f t="shared" si="12"/>
        <v>6.5753424657534248E-4</v>
      </c>
      <c r="I171" s="90" t="s">
        <v>211</v>
      </c>
    </row>
    <row r="172" spans="1:9" s="1" customFormat="1" ht="17.100000000000001" customHeight="1">
      <c r="A172" s="86" t="s">
        <v>126</v>
      </c>
      <c r="B172" s="70">
        <v>942.82457116161765</v>
      </c>
      <c r="C172" s="101">
        <v>0</v>
      </c>
      <c r="D172" s="88">
        <f t="shared" si="14"/>
        <v>942.82457116161765</v>
      </c>
      <c r="E172" s="73">
        <f t="shared" si="10"/>
        <v>546</v>
      </c>
      <c r="F172" s="74">
        <f t="shared" si="11"/>
        <v>338.48693645210517</v>
      </c>
      <c r="G172" s="100">
        <v>31</v>
      </c>
      <c r="H172" s="75">
        <f t="shared" si="12"/>
        <v>6.5753424657534248E-4</v>
      </c>
      <c r="I172" s="102"/>
    </row>
    <row r="173" spans="1:9" s="1" customFormat="1" ht="17.100000000000001" customHeight="1">
      <c r="A173" s="86" t="s">
        <v>127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>E172-G172</f>
        <v>515</v>
      </c>
      <c r="F173" s="74">
        <f t="shared" si="11"/>
        <v>319.26881368650942</v>
      </c>
      <c r="G173" s="71">
        <v>19</v>
      </c>
      <c r="H173" s="75">
        <f t="shared" si="12"/>
        <v>6.5753424657534248E-4</v>
      </c>
      <c r="I173" s="76"/>
    </row>
    <row r="174" spans="1:9" s="1" customFormat="1" ht="17.100000000000001" customHeight="1">
      <c r="A174" s="86" t="s">
        <v>128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0"/>
        <v>496</v>
      </c>
      <c r="F174" s="74">
        <f t="shared" si="11"/>
        <v>307.4899642495314</v>
      </c>
      <c r="G174" s="71">
        <v>28</v>
      </c>
      <c r="H174" s="75">
        <f t="shared" si="12"/>
        <v>6.5753424657534248E-4</v>
      </c>
      <c r="I174" s="76"/>
    </row>
    <row r="175" spans="1:9" s="1" customFormat="1" ht="17.100000000000001" customHeight="1">
      <c r="A175" s="86" t="s">
        <v>129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0"/>
        <v>468</v>
      </c>
      <c r="F175" s="74">
        <f t="shared" si="11"/>
        <v>290.13165981609012</v>
      </c>
      <c r="G175" s="71">
        <v>30</v>
      </c>
      <c r="H175" s="75">
        <f t="shared" si="12"/>
        <v>6.5753424657534248E-4</v>
      </c>
      <c r="I175" s="76"/>
    </row>
    <row r="176" spans="1:9" s="1" customFormat="1" ht="17.100000000000001" customHeight="1">
      <c r="A176" s="86" t="s">
        <v>130</v>
      </c>
      <c r="B176" s="70">
        <v>942.82457116161765</v>
      </c>
      <c r="C176" s="89">
        <v>20000</v>
      </c>
      <c r="D176" s="88">
        <f t="shared" si="14"/>
        <v>-19057.175428838382</v>
      </c>
      <c r="E176" s="73">
        <f t="shared" si="10"/>
        <v>438</v>
      </c>
      <c r="F176" s="74"/>
      <c r="G176" s="71">
        <v>19</v>
      </c>
      <c r="H176" s="75">
        <f t="shared" si="12"/>
        <v>6.5753424657534248E-4</v>
      </c>
      <c r="I176" s="76" t="s">
        <v>212</v>
      </c>
    </row>
    <row r="177" spans="1:9" s="1" customFormat="1" ht="17.100000000000001" customHeight="1">
      <c r="A177" s="86" t="s">
        <v>131</v>
      </c>
      <c r="B177" s="70">
        <v>942.824571161618</v>
      </c>
      <c r="C177" s="89">
        <v>0</v>
      </c>
      <c r="D177" s="88">
        <f t="shared" si="14"/>
        <v>942.824571161618</v>
      </c>
      <c r="E177" s="73">
        <f t="shared" si="10"/>
        <v>419</v>
      </c>
      <c r="F177" s="74">
        <f t="shared" si="11"/>
        <v>259.75462705756797</v>
      </c>
      <c r="G177" s="71">
        <v>31</v>
      </c>
      <c r="H177" s="75">
        <f t="shared" si="12"/>
        <v>6.5753424657534248E-4</v>
      </c>
      <c r="I177" s="76"/>
    </row>
    <row r="178" spans="1:9" s="1" customFormat="1" ht="17.100000000000001" customHeight="1">
      <c r="A178" s="86" t="s">
        <v>132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0"/>
        <v>388</v>
      </c>
      <c r="F178" s="74">
        <f t="shared" si="11"/>
        <v>240.53650429197216</v>
      </c>
      <c r="G178" s="71">
        <v>28</v>
      </c>
      <c r="H178" s="75">
        <f t="shared" si="12"/>
        <v>6.5753424657534248E-4</v>
      </c>
      <c r="I178" s="76"/>
    </row>
    <row r="179" spans="1:9" s="1" customFormat="1" ht="17.100000000000001" customHeight="1">
      <c r="A179" s="86" t="s">
        <v>133</v>
      </c>
      <c r="B179" s="70">
        <v>942.82457116161765</v>
      </c>
      <c r="C179" s="89">
        <v>10000</v>
      </c>
      <c r="D179" s="88">
        <f t="shared" si="14"/>
        <v>-9057.1754288383818</v>
      </c>
      <c r="E179" s="73">
        <f t="shared" si="10"/>
        <v>360</v>
      </c>
      <c r="F179" s="74"/>
      <c r="G179" s="71">
        <v>10</v>
      </c>
      <c r="H179" s="75">
        <f t="shared" si="12"/>
        <v>6.5753424657534248E-4</v>
      </c>
      <c r="I179" s="76" t="s">
        <v>213</v>
      </c>
    </row>
    <row r="180" spans="1:9" s="1" customFormat="1" ht="17.100000000000001" customHeight="1">
      <c r="A180" s="86" t="s">
        <v>134</v>
      </c>
      <c r="B180" s="70">
        <v>942.82457116161765</v>
      </c>
      <c r="C180" s="89">
        <v>1000</v>
      </c>
      <c r="D180" s="88">
        <f t="shared" si="14"/>
        <v>-57.175428838382345</v>
      </c>
      <c r="E180" s="73">
        <f t="shared" si="10"/>
        <v>350</v>
      </c>
      <c r="F180" s="74"/>
      <c r="G180" s="71">
        <v>11</v>
      </c>
      <c r="H180" s="75">
        <f t="shared" si="12"/>
        <v>6.5753424657534248E-4</v>
      </c>
      <c r="I180" s="76" t="s">
        <v>214</v>
      </c>
    </row>
    <row r="181" spans="1:9" s="1" customFormat="1" ht="17.100000000000001" customHeight="1">
      <c r="A181" s="86" t="s">
        <v>135</v>
      </c>
      <c r="B181" s="70">
        <v>942.82457116161765</v>
      </c>
      <c r="C181" s="101">
        <v>21000</v>
      </c>
      <c r="D181" s="88">
        <f t="shared" si="14"/>
        <v>-20057.175428838382</v>
      </c>
      <c r="E181" s="73">
        <f t="shared" si="10"/>
        <v>339</v>
      </c>
      <c r="F181" s="74"/>
      <c r="G181" s="100">
        <v>0</v>
      </c>
      <c r="H181" s="75">
        <f t="shared" si="12"/>
        <v>6.5753424657534248E-4</v>
      </c>
      <c r="I181" s="102" t="s">
        <v>215</v>
      </c>
    </row>
    <row r="182" spans="1:9" s="1" customFormat="1" ht="17.100000000000001" customHeight="1">
      <c r="A182" s="135" t="s">
        <v>136</v>
      </c>
      <c r="B182" s="136">
        <v>942.82457116161765</v>
      </c>
      <c r="C182" s="101">
        <v>11000</v>
      </c>
      <c r="D182" s="137">
        <f t="shared" si="14"/>
        <v>-10057.175428838382</v>
      </c>
      <c r="E182" s="100">
        <f t="shared" si="10"/>
        <v>339</v>
      </c>
      <c r="F182" s="138"/>
      <c r="G182" s="100">
        <v>11</v>
      </c>
      <c r="H182" s="139">
        <f t="shared" si="12"/>
        <v>6.5753424657534248E-4</v>
      </c>
      <c r="I182" s="102" t="s">
        <v>247</v>
      </c>
    </row>
    <row r="183" spans="1:9" s="1" customFormat="1" ht="17.100000000000001" customHeight="1">
      <c r="A183" s="135" t="s">
        <v>137</v>
      </c>
      <c r="B183" s="136">
        <v>989.96579971969857</v>
      </c>
      <c r="C183" s="89">
        <v>11000</v>
      </c>
      <c r="D183" s="137">
        <f t="shared" si="14"/>
        <v>-10010.034200280301</v>
      </c>
      <c r="E183" s="100">
        <f t="shared" si="10"/>
        <v>328</v>
      </c>
      <c r="F183" s="138"/>
      <c r="G183" s="71">
        <v>16</v>
      </c>
      <c r="H183" s="139">
        <f t="shared" si="12"/>
        <v>6.5753424657534248E-4</v>
      </c>
      <c r="I183" s="102" t="s">
        <v>248</v>
      </c>
    </row>
    <row r="184" spans="1:9" s="1" customFormat="1" ht="17.100000000000001" customHeight="1">
      <c r="A184" s="86" t="s">
        <v>138</v>
      </c>
      <c r="B184" s="70">
        <v>989.96579971969857</v>
      </c>
      <c r="C184" s="101">
        <v>6000</v>
      </c>
      <c r="D184" s="88">
        <f t="shared" si="14"/>
        <v>-5010.0342002803018</v>
      </c>
      <c r="E184" s="73">
        <f t="shared" si="10"/>
        <v>312</v>
      </c>
      <c r="F184" s="74"/>
      <c r="G184" s="100">
        <v>20</v>
      </c>
      <c r="H184" s="75">
        <f t="shared" si="12"/>
        <v>6.5753424657534248E-4</v>
      </c>
      <c r="I184" s="102" t="s">
        <v>256</v>
      </c>
    </row>
    <row r="185" spans="1:9" s="1" customFormat="1" ht="17.100000000000001" customHeight="1">
      <c r="A185" s="86" t="s">
        <v>139</v>
      </c>
      <c r="B185" s="70">
        <v>989.96579971969857</v>
      </c>
      <c r="C185" s="89">
        <v>0</v>
      </c>
      <c r="D185" s="88">
        <f t="shared" si="14"/>
        <v>989.96579971969857</v>
      </c>
      <c r="E185" s="73">
        <f t="shared" si="10"/>
        <v>292</v>
      </c>
      <c r="F185" s="74">
        <f t="shared" si="11"/>
        <v>190.07343354618214</v>
      </c>
      <c r="G185" s="71">
        <v>30</v>
      </c>
      <c r="H185" s="75">
        <f t="shared" si="12"/>
        <v>6.5753424657534248E-4</v>
      </c>
      <c r="I185" s="81"/>
    </row>
    <row r="186" spans="1:9" s="1" customFormat="1" ht="17.100000000000001" customHeight="1">
      <c r="A186" s="86" t="s">
        <v>140</v>
      </c>
      <c r="B186" s="70">
        <v>989.96579971969857</v>
      </c>
      <c r="C186" s="89">
        <v>0</v>
      </c>
      <c r="D186" s="88">
        <f t="shared" si="14"/>
        <v>989.96579971969857</v>
      </c>
      <c r="E186" s="73">
        <f t="shared" si="10"/>
        <v>262</v>
      </c>
      <c r="F186" s="74">
        <f t="shared" si="11"/>
        <v>170.54534105856067</v>
      </c>
      <c r="G186" s="71">
        <v>31</v>
      </c>
      <c r="H186" s="75">
        <f t="shared" si="12"/>
        <v>6.5753424657534248E-4</v>
      </c>
      <c r="I186" s="81"/>
    </row>
    <row r="187" spans="1:9" s="1" customFormat="1" ht="17.100000000000001" customHeight="1">
      <c r="A187" s="86" t="s">
        <v>141</v>
      </c>
      <c r="B187" s="70">
        <v>989.96579971969857</v>
      </c>
      <c r="C187" s="89">
        <v>5000</v>
      </c>
      <c r="D187" s="88">
        <f t="shared" si="14"/>
        <v>-4010.0342002803013</v>
      </c>
      <c r="E187" s="73">
        <f t="shared" si="10"/>
        <v>231</v>
      </c>
      <c r="F187" s="74"/>
      <c r="G187" s="71">
        <v>18</v>
      </c>
      <c r="H187" s="75">
        <f t="shared" si="12"/>
        <v>6.5753424657534248E-4</v>
      </c>
      <c r="I187" s="81" t="s">
        <v>216</v>
      </c>
    </row>
    <row r="188" spans="1:9" s="1" customFormat="1" ht="17.100000000000001" customHeight="1">
      <c r="A188" s="86" t="s">
        <v>142</v>
      </c>
      <c r="B188" s="70">
        <v>989.96579971969857</v>
      </c>
      <c r="C188" s="89">
        <v>0</v>
      </c>
      <c r="D188" s="88">
        <f t="shared" si="14"/>
        <v>989.96579971969857</v>
      </c>
      <c r="E188" s="73">
        <f t="shared" si="10"/>
        <v>213</v>
      </c>
      <c r="F188" s="74">
        <f t="shared" si="11"/>
        <v>138.64945666211233</v>
      </c>
      <c r="G188" s="71">
        <v>0</v>
      </c>
      <c r="H188" s="75">
        <f t="shared" si="12"/>
        <v>6.5753424657534248E-4</v>
      </c>
      <c r="I188" s="81"/>
    </row>
    <row r="189" spans="1:9" s="1" customFormat="1" ht="17.100000000000001" customHeight="1">
      <c r="A189" s="86" t="s">
        <v>143</v>
      </c>
      <c r="B189" s="70">
        <v>989.96579971969857</v>
      </c>
      <c r="C189" s="89">
        <v>0</v>
      </c>
      <c r="D189" s="88">
        <f t="shared" si="14"/>
        <v>989.96579971969857</v>
      </c>
      <c r="E189" s="73">
        <f t="shared" si="10"/>
        <v>213</v>
      </c>
      <c r="F189" s="74">
        <f t="shared" si="11"/>
        <v>138.64945666211233</v>
      </c>
      <c r="G189" s="80">
        <v>31</v>
      </c>
      <c r="H189" s="75">
        <f t="shared" si="12"/>
        <v>6.5753424657534248E-4</v>
      </c>
      <c r="I189" s="81"/>
    </row>
    <row r="190" spans="1:9" s="1" customFormat="1" ht="17.100000000000001" customHeight="1">
      <c r="A190" s="86" t="s">
        <v>144</v>
      </c>
      <c r="B190" s="70">
        <v>989.96579971969857</v>
      </c>
      <c r="C190" s="89">
        <v>0</v>
      </c>
      <c r="D190" s="88">
        <f t="shared" si="14"/>
        <v>989.96579971969857</v>
      </c>
      <c r="E190" s="73">
        <f t="shared" si="10"/>
        <v>182</v>
      </c>
      <c r="F190" s="74">
        <f t="shared" si="11"/>
        <v>118.47042775823681</v>
      </c>
      <c r="G190" s="80">
        <v>29</v>
      </c>
      <c r="H190" s="75">
        <f t="shared" si="12"/>
        <v>6.5753424657534248E-4</v>
      </c>
      <c r="I190" s="81"/>
    </row>
    <row r="191" spans="1:9" s="1" customFormat="1" ht="17.100000000000001" customHeight="1">
      <c r="A191" s="86" t="s">
        <v>145</v>
      </c>
      <c r="B191" s="70">
        <v>989.96579971969857</v>
      </c>
      <c r="C191" s="89">
        <v>0</v>
      </c>
      <c r="D191" s="88">
        <f t="shared" si="14"/>
        <v>989.96579971969857</v>
      </c>
      <c r="E191" s="73">
        <f t="shared" si="10"/>
        <v>153</v>
      </c>
      <c r="F191" s="74">
        <f t="shared" si="11"/>
        <v>99.593271686869414</v>
      </c>
      <c r="G191" s="80">
        <v>31</v>
      </c>
      <c r="H191" s="75">
        <f t="shared" si="12"/>
        <v>6.5753424657534248E-4</v>
      </c>
      <c r="I191" s="81"/>
    </row>
    <row r="192" spans="1:9" s="1" customFormat="1" ht="17.100000000000001" customHeight="1">
      <c r="A192" s="86" t="s">
        <v>146</v>
      </c>
      <c r="B192" s="70">
        <v>989.96579971969857</v>
      </c>
      <c r="C192" s="89">
        <v>0</v>
      </c>
      <c r="D192" s="88">
        <f t="shared" si="14"/>
        <v>989.96579971969857</v>
      </c>
      <c r="E192" s="73">
        <f t="shared" si="10"/>
        <v>122</v>
      </c>
      <c r="F192" s="74">
        <f t="shared" si="11"/>
        <v>79.414242782993895</v>
      </c>
      <c r="G192" s="80">
        <v>30</v>
      </c>
      <c r="H192" s="75">
        <f t="shared" si="12"/>
        <v>6.5753424657534248E-4</v>
      </c>
      <c r="I192" s="81"/>
    </row>
    <row r="193" spans="1:9" s="1" customFormat="1" ht="17.100000000000001" customHeight="1">
      <c r="A193" s="86" t="s">
        <v>147</v>
      </c>
      <c r="B193" s="70">
        <v>989.96579971969857</v>
      </c>
      <c r="C193" s="89">
        <v>0</v>
      </c>
      <c r="D193" s="88">
        <f t="shared" si="14"/>
        <v>989.96579971969857</v>
      </c>
      <c r="E193" s="73">
        <f t="shared" si="10"/>
        <v>92</v>
      </c>
      <c r="F193" s="74">
        <f t="shared" si="11"/>
        <v>59.886150295372445</v>
      </c>
      <c r="G193" s="80">
        <v>31</v>
      </c>
      <c r="H193" s="75">
        <f t="shared" si="12"/>
        <v>6.5753424657534248E-4</v>
      </c>
      <c r="I193" s="81"/>
    </row>
    <row r="194" spans="1:9" s="1" customFormat="1" ht="17.100000000000001" customHeight="1">
      <c r="A194" s="86" t="s">
        <v>148</v>
      </c>
      <c r="B194" s="70">
        <v>989.96579971969857</v>
      </c>
      <c r="C194" s="89">
        <v>0</v>
      </c>
      <c r="D194" s="88">
        <f t="shared" si="14"/>
        <v>989.96579971969857</v>
      </c>
      <c r="E194" s="73">
        <f t="shared" si="10"/>
        <v>61</v>
      </c>
      <c r="F194" s="74">
        <f t="shared" si="11"/>
        <v>39.707121391496948</v>
      </c>
      <c r="G194" s="80">
        <v>30</v>
      </c>
      <c r="H194" s="75">
        <f t="shared" si="12"/>
        <v>6.5753424657534248E-4</v>
      </c>
      <c r="I194" s="81"/>
    </row>
    <row r="195" spans="1:9" s="1" customFormat="1" ht="17.100000000000001" customHeight="1">
      <c r="A195" s="86" t="s">
        <v>149</v>
      </c>
      <c r="B195" s="70">
        <v>1039.4640897056836</v>
      </c>
      <c r="C195" s="92"/>
      <c r="D195" s="88">
        <f t="shared" si="14"/>
        <v>1039.4640897056836</v>
      </c>
      <c r="E195" s="73">
        <f t="shared" si="10"/>
        <v>31</v>
      </c>
      <c r="F195" s="74">
        <f t="shared" si="11"/>
        <v>21.187980349069274</v>
      </c>
      <c r="G195" s="80">
        <v>31</v>
      </c>
      <c r="H195" s="75">
        <f t="shared" si="12"/>
        <v>6.5753424657534248E-4</v>
      </c>
      <c r="I195" s="81"/>
    </row>
    <row r="196" spans="1:9" s="1" customFormat="1" ht="17.100000000000001" customHeight="1">
      <c r="A196" s="86" t="s">
        <v>150</v>
      </c>
      <c r="B196" s="70">
        <v>1039.46408970568</v>
      </c>
      <c r="C196" s="92"/>
      <c r="D196" s="88">
        <f>B196-C196</f>
        <v>1039.46408970568</v>
      </c>
      <c r="E196" s="73">
        <f t="shared" si="10"/>
        <v>0</v>
      </c>
      <c r="F196" s="74">
        <f t="shared" si="11"/>
        <v>0</v>
      </c>
      <c r="G196" s="80">
        <v>0</v>
      </c>
      <c r="H196" s="75">
        <f t="shared" si="12"/>
        <v>6.5753424657534248E-4</v>
      </c>
      <c r="I196" s="81"/>
    </row>
    <row r="197" spans="1:9" s="1" customFormat="1" ht="17.100000000000001" customHeight="1">
      <c r="A197" s="86" t="s">
        <v>158</v>
      </c>
      <c r="B197" s="70">
        <v>1039.46408970568</v>
      </c>
      <c r="C197" s="92"/>
      <c r="D197" s="88">
        <f t="shared" ref="D197:D200" si="15">B197-C197</f>
        <v>1039.46408970568</v>
      </c>
      <c r="E197" s="73">
        <f t="shared" si="10"/>
        <v>0</v>
      </c>
      <c r="F197" s="74">
        <f t="shared" si="11"/>
        <v>0</v>
      </c>
      <c r="G197" s="87">
        <v>0</v>
      </c>
      <c r="H197" s="75">
        <f t="shared" si="12"/>
        <v>6.5753424657534248E-4</v>
      </c>
      <c r="I197" s="81"/>
    </row>
    <row r="198" spans="1:9" s="1" customFormat="1" ht="17.100000000000001" customHeight="1">
      <c r="A198" s="86" t="s">
        <v>159</v>
      </c>
      <c r="B198" s="70">
        <v>1039.46408970568</v>
      </c>
      <c r="C198" s="92"/>
      <c r="D198" s="88">
        <f t="shared" si="15"/>
        <v>1039.46408970568</v>
      </c>
      <c r="E198" s="73">
        <f t="shared" si="10"/>
        <v>0</v>
      </c>
      <c r="F198" s="74">
        <f t="shared" si="11"/>
        <v>0</v>
      </c>
      <c r="G198" s="87">
        <v>0</v>
      </c>
      <c r="H198" s="75">
        <f t="shared" si="12"/>
        <v>6.5753424657534248E-4</v>
      </c>
      <c r="I198" s="81"/>
    </row>
    <row r="199" spans="1:9" s="1" customFormat="1" ht="17.100000000000001" customHeight="1">
      <c r="A199" s="86" t="s">
        <v>160</v>
      </c>
      <c r="B199" s="70">
        <v>1039.46408970568</v>
      </c>
      <c r="C199" s="92"/>
      <c r="D199" s="88">
        <f t="shared" si="15"/>
        <v>1039.46408970568</v>
      </c>
      <c r="E199" s="73">
        <f t="shared" si="10"/>
        <v>0</v>
      </c>
      <c r="F199" s="74">
        <f t="shared" si="11"/>
        <v>0</v>
      </c>
      <c r="G199" s="87">
        <v>0</v>
      </c>
      <c r="H199" s="75">
        <f t="shared" si="12"/>
        <v>6.5753424657534248E-4</v>
      </c>
      <c r="I199" s="81"/>
    </row>
    <row r="200" spans="1:9" s="1" customFormat="1" ht="17.100000000000001" customHeight="1">
      <c r="A200" s="86" t="s">
        <v>161</v>
      </c>
      <c r="B200" s="70">
        <v>1039.46408970568</v>
      </c>
      <c r="C200" s="92"/>
      <c r="D200" s="88">
        <f t="shared" si="15"/>
        <v>1039.46408970568</v>
      </c>
      <c r="E200" s="73">
        <f t="shared" si="10"/>
        <v>0</v>
      </c>
      <c r="F200" s="74">
        <f t="shared" si="11"/>
        <v>0</v>
      </c>
      <c r="G200" s="87">
        <v>0</v>
      </c>
      <c r="H200" s="75">
        <f t="shared" si="12"/>
        <v>6.5753424657534248E-4</v>
      </c>
      <c r="I200" s="81"/>
    </row>
    <row r="201" spans="1:9" s="3" customFormat="1" ht="17.100000000000001" customHeight="1" thickBot="1">
      <c r="A201" s="93" t="s">
        <v>5</v>
      </c>
      <c r="B201" s="94">
        <f>SUM(B14:B200)</f>
        <v>135708.16606759807</v>
      </c>
      <c r="C201" s="94">
        <f>SUM(C14:C196)</f>
        <v>112000</v>
      </c>
      <c r="D201" s="95">
        <f>B201-C201</f>
        <v>23708.166067598067</v>
      </c>
      <c r="E201" s="96">
        <f>SUM(E58:E196)</f>
        <v>260258</v>
      </c>
      <c r="F201" s="97">
        <f>SUM(F14:F196)</f>
        <v>182755.82557100814</v>
      </c>
      <c r="G201" s="96">
        <f>SUM(G14:G197)</f>
        <v>5198</v>
      </c>
      <c r="H201" s="98">
        <f>D201+F201</f>
        <v>206463.99163860621</v>
      </c>
      <c r="I201" s="99"/>
    </row>
    <row r="202" spans="1:9" s="63" customFormat="1" ht="17.100000000000001" customHeight="1"/>
    <row r="203" spans="1:9" s="63" customFormat="1" ht="15"/>
    <row r="204" spans="1:9" s="63" customFormat="1" ht="18">
      <c r="A204" s="168"/>
      <c r="B204" s="169" t="s">
        <v>257</v>
      </c>
      <c r="C204" s="170"/>
      <c r="D204" s="170"/>
      <c r="E204" s="170"/>
      <c r="F204" s="171" t="s">
        <v>258</v>
      </c>
      <c r="G204" s="170"/>
      <c r="H204" s="149"/>
    </row>
    <row r="205" spans="1:9" s="63" customFormat="1" ht="18.75">
      <c r="A205" s="172" t="s">
        <v>259</v>
      </c>
      <c r="B205" s="172" t="s">
        <v>260</v>
      </c>
      <c r="C205" s="172" t="s">
        <v>261</v>
      </c>
      <c r="D205" s="172" t="s">
        <v>262</v>
      </c>
      <c r="E205" s="167"/>
      <c r="F205" s="173" t="s">
        <v>263</v>
      </c>
      <c r="G205" s="173" t="s">
        <v>264</v>
      </c>
      <c r="H205" s="150"/>
    </row>
    <row r="206" spans="1:9" s="1" customFormat="1" ht="21" customHeight="1">
      <c r="A206" s="174" t="s">
        <v>265</v>
      </c>
      <c r="B206" s="175">
        <v>6000</v>
      </c>
      <c r="C206" s="175">
        <v>500</v>
      </c>
      <c r="D206" s="175">
        <f>B206-C206</f>
        <v>5500</v>
      </c>
      <c r="E206" s="167"/>
      <c r="F206" s="176"/>
      <c r="G206" s="176"/>
      <c r="H206" s="149"/>
      <c r="I206" s="63"/>
    </row>
    <row r="207" spans="1:9" s="29" customFormat="1" ht="21" customHeight="1">
      <c r="A207" s="174" t="s">
        <v>266</v>
      </c>
      <c r="B207" s="175">
        <f>B206+B206*5%</f>
        <v>6300</v>
      </c>
      <c r="C207" s="175">
        <v>1500</v>
      </c>
      <c r="D207" s="175">
        <f t="shared" ref="D207:D221" si="16">B207-C207</f>
        <v>4800</v>
      </c>
      <c r="E207" s="167"/>
      <c r="F207" s="176" t="s">
        <v>267</v>
      </c>
      <c r="G207" s="177">
        <f>B222</f>
        <v>135708.16606759807</v>
      </c>
      <c r="H207" s="149"/>
      <c r="I207" s="63"/>
    </row>
    <row r="208" spans="1:9" s="29" customFormat="1" ht="21" customHeight="1">
      <c r="A208" s="174" t="s">
        <v>268</v>
      </c>
      <c r="B208" s="175">
        <f t="shared" ref="B208:B219" si="17">B207+B207*5%</f>
        <v>6615</v>
      </c>
      <c r="C208" s="175">
        <v>0</v>
      </c>
      <c r="D208" s="175">
        <f t="shared" si="16"/>
        <v>6615</v>
      </c>
      <c r="E208" s="167"/>
      <c r="F208" s="176" t="s">
        <v>269</v>
      </c>
      <c r="G208" s="177">
        <f>F201</f>
        <v>182755.82557100814</v>
      </c>
      <c r="H208" s="149"/>
      <c r="I208" s="2"/>
    </row>
    <row r="209" spans="1:9" s="29" customFormat="1" ht="21" customHeight="1">
      <c r="A209" s="174" t="s">
        <v>270</v>
      </c>
      <c r="B209" s="175">
        <f t="shared" si="17"/>
        <v>6945.75</v>
      </c>
      <c r="C209" s="175">
        <v>0</v>
      </c>
      <c r="D209" s="175">
        <f t="shared" si="16"/>
        <v>6945.75</v>
      </c>
      <c r="E209" s="167"/>
      <c r="F209" s="178" t="s">
        <v>5</v>
      </c>
      <c r="G209" s="179">
        <f>G207+G208</f>
        <v>318463.99163860618</v>
      </c>
      <c r="H209" s="149"/>
      <c r="I209" s="2"/>
    </row>
    <row r="210" spans="1:9" s="29" customFormat="1" ht="40.5" customHeight="1">
      <c r="A210" s="174" t="s">
        <v>271</v>
      </c>
      <c r="B210" s="175">
        <f t="shared" si="17"/>
        <v>7293.0375000000004</v>
      </c>
      <c r="C210" s="175">
        <v>0</v>
      </c>
      <c r="D210" s="175">
        <f t="shared" si="16"/>
        <v>7293.0375000000004</v>
      </c>
      <c r="E210" s="167"/>
      <c r="F210" s="180" t="s">
        <v>272</v>
      </c>
      <c r="G210" s="177">
        <f>C222</f>
        <v>112000</v>
      </c>
      <c r="H210" s="149"/>
      <c r="I210" s="2"/>
    </row>
    <row r="211" spans="1:9" s="34" customFormat="1" ht="21" customHeight="1">
      <c r="A211" s="181" t="s">
        <v>273</v>
      </c>
      <c r="B211" s="175">
        <f t="shared" si="17"/>
        <v>7657.6893749999999</v>
      </c>
      <c r="C211" s="175">
        <v>0</v>
      </c>
      <c r="D211" s="175">
        <f t="shared" si="16"/>
        <v>7657.6893749999999</v>
      </c>
      <c r="E211" s="167"/>
      <c r="F211" s="182" t="s">
        <v>274</v>
      </c>
      <c r="G211" s="183">
        <f>G209-G210</f>
        <v>206463.99163860618</v>
      </c>
      <c r="H211" s="149"/>
      <c r="I211" s="35"/>
    </row>
    <row r="212" spans="1:9" s="34" customFormat="1" ht="21" customHeight="1">
      <c r="A212" s="174" t="s">
        <v>275</v>
      </c>
      <c r="B212" s="175">
        <f t="shared" si="17"/>
        <v>8040.5738437500004</v>
      </c>
      <c r="C212" s="175">
        <v>0</v>
      </c>
      <c r="D212" s="175">
        <f t="shared" si="16"/>
        <v>8040.5738437500004</v>
      </c>
      <c r="E212" s="167"/>
      <c r="F212" s="184"/>
      <c r="G212" s="185"/>
      <c r="H212" s="149"/>
      <c r="I212" s="35"/>
    </row>
    <row r="213" spans="1:9" s="34" customFormat="1" ht="21" customHeight="1">
      <c r="A213" s="174" t="s">
        <v>276</v>
      </c>
      <c r="B213" s="175">
        <f t="shared" si="17"/>
        <v>8442.6025359374999</v>
      </c>
      <c r="C213" s="175">
        <v>0</v>
      </c>
      <c r="D213" s="175">
        <f t="shared" si="16"/>
        <v>8442.6025359374999</v>
      </c>
      <c r="E213" s="167"/>
      <c r="F213" s="184"/>
      <c r="G213" s="185"/>
      <c r="H213" s="149"/>
      <c r="I213" s="35"/>
    </row>
    <row r="214" spans="1:9" s="34" customFormat="1" ht="21" customHeight="1">
      <c r="A214" s="174" t="s">
        <v>277</v>
      </c>
      <c r="B214" s="175">
        <f t="shared" si="17"/>
        <v>8864.7326627343755</v>
      </c>
      <c r="C214" s="175">
        <v>0</v>
      </c>
      <c r="D214" s="175">
        <f t="shared" si="16"/>
        <v>8864.7326627343755</v>
      </c>
      <c r="E214" s="167"/>
      <c r="F214" s="184"/>
      <c r="G214" s="185"/>
      <c r="H214" s="149"/>
      <c r="I214" s="35"/>
    </row>
    <row r="215" spans="1:9" s="34" customFormat="1" ht="21" customHeight="1">
      <c r="A215" s="174" t="s">
        <v>278</v>
      </c>
      <c r="B215" s="175">
        <f t="shared" si="17"/>
        <v>9307.9692958710948</v>
      </c>
      <c r="C215" s="175">
        <v>0</v>
      </c>
      <c r="D215" s="175">
        <f t="shared" si="16"/>
        <v>9307.9692958710948</v>
      </c>
      <c r="E215" s="167"/>
      <c r="F215" s="184"/>
      <c r="G215" s="185"/>
      <c r="H215" s="149"/>
      <c r="I215" s="35"/>
    </row>
    <row r="216" spans="1:9" s="34" customFormat="1" ht="21" customHeight="1">
      <c r="A216" s="174" t="s">
        <v>279</v>
      </c>
      <c r="B216" s="175">
        <f t="shared" si="17"/>
        <v>9773.3677606646488</v>
      </c>
      <c r="C216" s="175">
        <v>0</v>
      </c>
      <c r="D216" s="175">
        <f t="shared" si="16"/>
        <v>9773.3677606646488</v>
      </c>
      <c r="E216" s="167"/>
      <c r="F216" s="184"/>
      <c r="G216" s="185"/>
      <c r="H216" s="149"/>
      <c r="I216" s="35"/>
    </row>
    <row r="217" spans="1:9" s="34" customFormat="1" ht="21" customHeight="1">
      <c r="A217" s="174" t="s">
        <v>280</v>
      </c>
      <c r="B217" s="175">
        <f t="shared" si="17"/>
        <v>10262.036148697882</v>
      </c>
      <c r="C217" s="175">
        <v>0</v>
      </c>
      <c r="D217" s="175">
        <f t="shared" si="16"/>
        <v>10262.036148697882</v>
      </c>
      <c r="E217" s="167"/>
      <c r="F217" s="184"/>
      <c r="G217" s="185"/>
      <c r="H217" s="149"/>
      <c r="I217" s="35"/>
    </row>
    <row r="218" spans="1:9" s="34" customFormat="1" ht="21" customHeight="1">
      <c r="A218" s="186" t="s">
        <v>281</v>
      </c>
      <c r="B218" s="175">
        <v>10775</v>
      </c>
      <c r="C218" s="175">
        <v>15000</v>
      </c>
      <c r="D218" s="175">
        <f>B218-C218</f>
        <v>-4225</v>
      </c>
      <c r="E218" s="167"/>
      <c r="F218" s="184"/>
      <c r="G218" s="185"/>
      <c r="H218" s="149"/>
      <c r="I218" s="35"/>
    </row>
    <row r="219" spans="1:9" s="34" customFormat="1" ht="21" customHeight="1">
      <c r="A219" s="186" t="s">
        <v>282</v>
      </c>
      <c r="B219" s="175">
        <f t="shared" si="17"/>
        <v>11313.75</v>
      </c>
      <c r="C219" s="175">
        <v>73000</v>
      </c>
      <c r="D219" s="175">
        <f>B219-C219</f>
        <v>-61686.25</v>
      </c>
      <c r="E219" s="167"/>
      <c r="F219" s="184"/>
      <c r="G219" s="185"/>
      <c r="H219" s="149"/>
      <c r="I219" s="35"/>
    </row>
    <row r="220" spans="1:9" s="34" customFormat="1" ht="21" customHeight="1">
      <c r="A220" s="186" t="s">
        <v>283</v>
      </c>
      <c r="B220" s="175">
        <v>11880</v>
      </c>
      <c r="C220" s="175">
        <v>22000</v>
      </c>
      <c r="D220" s="175">
        <f t="shared" si="16"/>
        <v>-10120</v>
      </c>
      <c r="E220" s="167"/>
      <c r="F220" s="184"/>
      <c r="G220" s="185"/>
      <c r="H220" s="149"/>
      <c r="I220" s="35"/>
    </row>
    <row r="221" spans="1:9" s="34" customFormat="1" ht="48.75" customHeight="1">
      <c r="A221" s="187" t="s">
        <v>284</v>
      </c>
      <c r="B221" s="188">
        <v>6237</v>
      </c>
      <c r="C221" s="175">
        <v>0</v>
      </c>
      <c r="D221" s="175">
        <f t="shared" si="16"/>
        <v>6237</v>
      </c>
      <c r="E221" s="167"/>
      <c r="F221" s="184"/>
      <c r="G221" s="185"/>
      <c r="H221" s="149"/>
      <c r="I221" s="35"/>
    </row>
    <row r="222" spans="1:9" s="34" customFormat="1" ht="21" customHeight="1">
      <c r="A222" s="182" t="s">
        <v>5</v>
      </c>
      <c r="B222" s="183">
        <f>B201</f>
        <v>135708.16606759807</v>
      </c>
      <c r="C222" s="183">
        <f>SUM(C206:C221)</f>
        <v>112000</v>
      </c>
      <c r="D222" s="182">
        <f>SUM(B222-C222)</f>
        <v>23708.166067598067</v>
      </c>
      <c r="E222" s="189"/>
      <c r="F222" s="190"/>
      <c r="G222" s="191"/>
      <c r="H222" s="151"/>
      <c r="I222" s="35"/>
    </row>
    <row r="223" spans="1:9" s="34" customFormat="1" ht="18.75">
      <c r="A223" s="152"/>
      <c r="B223" s="153"/>
      <c r="C223" s="153"/>
      <c r="D223" s="154"/>
      <c r="E223" s="155"/>
      <c r="F223" s="151"/>
      <c r="G223" s="156"/>
      <c r="H223" s="151"/>
      <c r="I223" s="35"/>
    </row>
    <row r="224" spans="1:9" s="34" customFormat="1" ht="18.75">
      <c r="A224" s="152"/>
      <c r="B224" s="153"/>
      <c r="C224" s="153"/>
      <c r="D224" s="154"/>
      <c r="E224" s="155"/>
      <c r="F224" s="151"/>
      <c r="G224" s="156"/>
      <c r="H224" s="151"/>
      <c r="I224" s="35"/>
    </row>
    <row r="225" spans="1:9" s="34" customFormat="1" ht="18.75">
      <c r="A225" s="152"/>
      <c r="B225" s="153"/>
      <c r="C225" s="153"/>
      <c r="D225" s="154"/>
      <c r="E225" s="155"/>
      <c r="F225" s="151"/>
      <c r="G225" s="156"/>
      <c r="H225" s="151"/>
      <c r="I225" s="35"/>
    </row>
    <row r="226" spans="1:9" s="34" customFormat="1" ht="18.75">
      <c r="A226" s="152"/>
      <c r="B226" s="153"/>
      <c r="C226" s="153"/>
      <c r="D226" s="154"/>
      <c r="E226" s="155"/>
      <c r="F226" s="151"/>
      <c r="G226" s="156"/>
      <c r="H226" s="151"/>
      <c r="I226" s="35"/>
    </row>
    <row r="227" spans="1:9" s="34" customFormat="1" ht="18.75">
      <c r="A227" s="152"/>
      <c r="B227" s="153"/>
      <c r="C227" s="153"/>
      <c r="D227" s="154"/>
      <c r="E227" s="155"/>
      <c r="F227" s="151"/>
      <c r="G227" s="156"/>
      <c r="H227" s="151"/>
      <c r="I227" s="35"/>
    </row>
    <row r="228" spans="1:9" s="34" customFormat="1" ht="18">
      <c r="A228" s="157"/>
      <c r="B228" s="157"/>
      <c r="C228" s="157"/>
      <c r="D228" s="157"/>
      <c r="E228" s="157"/>
      <c r="F228" s="158"/>
      <c r="G228" s="157"/>
      <c r="H228" s="158"/>
      <c r="I228" s="35"/>
    </row>
    <row r="229" spans="1:9" s="34" customFormat="1" ht="20.25">
      <c r="A229" s="159"/>
      <c r="B229" s="160"/>
      <c r="C229" s="161"/>
      <c r="D229" s="162"/>
      <c r="E229" s="163"/>
      <c r="F229" s="164"/>
      <c r="G229" s="163"/>
      <c r="H229" s="163"/>
      <c r="I229" s="35"/>
    </row>
    <row r="230" spans="1:9" s="34" customFormat="1" ht="18.75">
      <c r="A230" s="380" t="s">
        <v>167</v>
      </c>
      <c r="B230" s="380"/>
      <c r="C230" s="107"/>
      <c r="D230" s="107" t="s">
        <v>168</v>
      </c>
      <c r="E230" s="106"/>
      <c r="F230" s="165" t="s">
        <v>169</v>
      </c>
      <c r="G230" s="166"/>
      <c r="H230" s="145" t="s">
        <v>170</v>
      </c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40"/>
      <c r="B236" s="25"/>
      <c r="C236" s="25"/>
      <c r="D236" s="36"/>
      <c r="E236" s="37"/>
      <c r="F236" s="38"/>
      <c r="G236" s="41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 ht="16.5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 ht="16.5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 ht="16.5">
      <c r="A343" s="17"/>
      <c r="B343" s="25"/>
      <c r="C343" s="25"/>
      <c r="D343" s="36"/>
      <c r="E343" s="37"/>
      <c r="F343" s="38"/>
      <c r="G343" s="39"/>
      <c r="H343" s="37"/>
      <c r="I343" s="35"/>
    </row>
    <row r="344" spans="1:9" s="34" customFormat="1" ht="16.5">
      <c r="A344" s="17"/>
      <c r="B344" s="25"/>
      <c r="C344" s="25"/>
      <c r="D344" s="36"/>
      <c r="E344" s="37"/>
      <c r="F344" s="38"/>
      <c r="G344" s="39"/>
      <c r="H344" s="37"/>
      <c r="I344" s="35"/>
    </row>
    <row r="345" spans="1:9" s="34" customFormat="1" ht="16.5">
      <c r="A345" s="17"/>
      <c r="B345" s="25"/>
      <c r="C345" s="25"/>
      <c r="D345" s="36"/>
      <c r="E345" s="37"/>
      <c r="F345" s="38"/>
      <c r="G345" s="39"/>
      <c r="H345" s="37"/>
      <c r="I345" s="35"/>
    </row>
    <row r="346" spans="1:9" s="34" customFormat="1" ht="16.5">
      <c r="A346" s="17"/>
      <c r="B346" s="25"/>
      <c r="C346" s="25"/>
      <c r="D346" s="36"/>
      <c r="E346" s="37"/>
      <c r="F346" s="38"/>
      <c r="G346" s="39"/>
      <c r="H346" s="37"/>
      <c r="I346" s="35"/>
    </row>
    <row r="347" spans="1:9" s="34" customFormat="1" ht="16.5">
      <c r="A347" s="17"/>
      <c r="B347" s="25"/>
      <c r="C347" s="25"/>
      <c r="D347" s="36"/>
      <c r="E347" s="37"/>
      <c r="F347" s="38"/>
      <c r="G347" s="39"/>
      <c r="H347" s="37"/>
      <c r="I347" s="35"/>
    </row>
    <row r="348" spans="1:9" s="34" customFormat="1" ht="16.5">
      <c r="A348" s="17"/>
      <c r="B348" s="25"/>
      <c r="C348" s="25"/>
      <c r="D348" s="36"/>
      <c r="E348" s="37"/>
      <c r="F348" s="38"/>
      <c r="G348" s="39"/>
      <c r="H348" s="37"/>
      <c r="I348" s="35"/>
    </row>
    <row r="349" spans="1:9" s="34" customFormat="1" ht="16.5">
      <c r="A349" s="17"/>
      <c r="B349" s="25"/>
      <c r="C349" s="25"/>
      <c r="D349" s="36"/>
      <c r="E349" s="37"/>
      <c r="F349" s="38"/>
      <c r="G349" s="39"/>
      <c r="H349" s="37"/>
      <c r="I349" s="35"/>
    </row>
    <row r="350" spans="1:9" s="34" customFormat="1" ht="16.5">
      <c r="A350" s="17"/>
      <c r="B350" s="25"/>
      <c r="C350" s="25"/>
      <c r="D350" s="36"/>
      <c r="E350" s="37"/>
      <c r="F350" s="38"/>
      <c r="G350" s="39"/>
      <c r="H350" s="37"/>
      <c r="I350" s="35"/>
    </row>
    <row r="351" spans="1:9" s="34" customFormat="1" ht="16.5">
      <c r="A351" s="17"/>
      <c r="B351" s="25"/>
      <c r="C351" s="25"/>
      <c r="D351" s="36"/>
      <c r="E351" s="37"/>
      <c r="F351" s="38"/>
      <c r="G351" s="39"/>
      <c r="H351" s="37"/>
      <c r="I351" s="35"/>
    </row>
    <row r="352" spans="1:9" s="34" customFormat="1" ht="16.5">
      <c r="A352" s="17"/>
      <c r="B352" s="25"/>
      <c r="C352" s="25"/>
      <c r="D352" s="36"/>
      <c r="E352" s="37"/>
      <c r="F352" s="38"/>
      <c r="G352" s="39"/>
      <c r="H352" s="37"/>
      <c r="I352" s="35"/>
    </row>
    <row r="353" spans="1:9" s="34" customFormat="1" ht="16.5">
      <c r="A353" s="17"/>
      <c r="B353" s="25"/>
      <c r="C353" s="25"/>
      <c r="D353" s="36"/>
      <c r="E353" s="37"/>
      <c r="F353" s="38"/>
      <c r="G353" s="39"/>
      <c r="H353" s="37"/>
      <c r="I353" s="35"/>
    </row>
    <row r="354" spans="1:9" s="34" customFormat="1" ht="16.5">
      <c r="A354" s="17"/>
      <c r="B354" s="25"/>
      <c r="C354" s="25"/>
      <c r="D354" s="36"/>
      <c r="E354" s="37"/>
      <c r="F354" s="38"/>
      <c r="G354" s="39"/>
      <c r="H354" s="37"/>
      <c r="I354" s="35"/>
    </row>
    <row r="355" spans="1:9" s="34" customFormat="1" ht="16.5">
      <c r="A355" s="24"/>
      <c r="B355" s="25"/>
      <c r="C355" s="25"/>
      <c r="D355" s="26"/>
      <c r="E355" s="24"/>
      <c r="F355" s="27"/>
      <c r="G355" s="24"/>
      <c r="H355" s="37"/>
      <c r="I355" s="35"/>
    </row>
    <row r="356" spans="1:9" s="34" customFormat="1" ht="16.5">
      <c r="A356" s="42"/>
      <c r="B356" s="43"/>
      <c r="C356" s="43"/>
      <c r="D356" s="43"/>
      <c r="E356" s="44"/>
      <c r="F356" s="377"/>
      <c r="G356" s="377"/>
      <c r="H356" s="16"/>
      <c r="I356" s="35"/>
    </row>
    <row r="357" spans="1:9" s="34" customFormat="1" ht="16.5">
      <c r="A357" s="42"/>
      <c r="B357" s="43"/>
      <c r="C357" s="43"/>
      <c r="D357" s="43"/>
      <c r="E357" s="44"/>
      <c r="F357" s="126"/>
      <c r="G357" s="126"/>
      <c r="H357" s="16"/>
      <c r="I357" s="35"/>
    </row>
    <row r="358" spans="1:9" s="34" customFormat="1" ht="16.5">
      <c r="A358" s="42"/>
      <c r="B358" s="43"/>
      <c r="C358" s="43"/>
      <c r="D358" s="43"/>
      <c r="E358" s="44"/>
      <c r="F358" s="126"/>
      <c r="G358" s="126"/>
      <c r="H358" s="16"/>
      <c r="I358" s="35"/>
    </row>
    <row r="359" spans="1:9" s="34" customFormat="1" ht="16.5">
      <c r="A359" s="42"/>
      <c r="B359" s="43"/>
      <c r="C359" s="43"/>
      <c r="D359" s="43"/>
      <c r="E359" s="44"/>
      <c r="F359" s="126"/>
      <c r="G359" s="126"/>
      <c r="H359" s="16"/>
      <c r="I359" s="35"/>
    </row>
    <row r="360" spans="1:9" s="34" customFormat="1" ht="20.25">
      <c r="A360" s="30"/>
      <c r="B360" s="28"/>
      <c r="C360" s="31"/>
      <c r="D360" s="28"/>
      <c r="E360" s="29"/>
      <c r="F360" s="29"/>
      <c r="G360" s="30"/>
      <c r="H360" s="30"/>
      <c r="I360" s="35"/>
    </row>
    <row r="361" spans="1:9" s="34" customFormat="1" ht="16.5">
      <c r="A361" s="17"/>
      <c r="B361" s="45"/>
      <c r="C361" s="45"/>
      <c r="D361" s="45"/>
      <c r="F361" s="46"/>
      <c r="I361" s="35"/>
    </row>
    <row r="362" spans="1:9" s="34" customFormat="1">
      <c r="A362" s="378"/>
      <c r="B362" s="378"/>
      <c r="C362" s="378"/>
      <c r="D362" s="378"/>
      <c r="E362" s="378"/>
      <c r="F362" s="378"/>
      <c r="G362" s="378"/>
      <c r="H362" s="378"/>
      <c r="I362" s="35"/>
    </row>
    <row r="363" spans="1:9" s="34" customFormat="1">
      <c r="A363" s="379"/>
      <c r="B363" s="379"/>
      <c r="C363" s="379"/>
      <c r="D363" s="379"/>
      <c r="E363" s="379"/>
      <c r="F363" s="379"/>
      <c r="G363" s="379"/>
      <c r="H363" s="379"/>
      <c r="I363" s="35"/>
    </row>
    <row r="364" spans="1:9" s="34" customFormat="1">
      <c r="A364" s="47"/>
      <c r="B364" s="48"/>
      <c r="C364" s="48"/>
      <c r="D364" s="20"/>
      <c r="E364" s="49"/>
      <c r="F364" s="49"/>
      <c r="G364" s="49"/>
      <c r="H364" s="49"/>
      <c r="I364" s="35"/>
    </row>
    <row r="365" spans="1:9" s="34" customFormat="1">
      <c r="A365" s="127"/>
      <c r="B365" s="20"/>
      <c r="C365" s="20"/>
      <c r="D365" s="20"/>
      <c r="E365" s="103"/>
      <c r="F365" s="103"/>
      <c r="G365" s="103"/>
      <c r="H365" s="103"/>
      <c r="I365" s="35"/>
    </row>
    <row r="366" spans="1:9" s="34" customFormat="1">
      <c r="A366" s="128"/>
      <c r="B366" s="50"/>
      <c r="C366" s="50"/>
      <c r="D366" s="50"/>
      <c r="E366" s="128"/>
      <c r="F366" s="50"/>
      <c r="G366" s="128"/>
      <c r="H366" s="128"/>
      <c r="I366" s="35"/>
    </row>
    <row r="367" spans="1:9" s="34" customFormat="1">
      <c r="A367" s="376"/>
      <c r="B367" s="376"/>
      <c r="C367" s="376"/>
      <c r="D367" s="376"/>
      <c r="E367" s="376"/>
      <c r="F367" s="376"/>
      <c r="G367" s="376"/>
      <c r="H367" s="376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5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54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54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54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54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54"/>
      <c r="H418" s="53"/>
      <c r="I418" s="35"/>
    </row>
    <row r="419" spans="1:9" s="34" customFormat="1" ht="17.25">
      <c r="A419" s="51"/>
      <c r="B419" s="52"/>
      <c r="C419" s="52"/>
      <c r="D419" s="52"/>
      <c r="E419" s="53"/>
      <c r="F419" s="52"/>
      <c r="G419" s="54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54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54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54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54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54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54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6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 ht="17.25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 ht="17.25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 ht="17.25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 ht="17.25">
      <c r="A444" s="51"/>
      <c r="B444" s="52"/>
      <c r="C444" s="52"/>
      <c r="D444" s="52"/>
      <c r="E444" s="53"/>
      <c r="F444" s="52"/>
      <c r="G444" s="2"/>
      <c r="H444" s="53"/>
      <c r="I444" s="35"/>
    </row>
    <row r="445" spans="1:9" s="34" customFormat="1" ht="17.25">
      <c r="A445" s="51"/>
      <c r="B445" s="52"/>
      <c r="C445" s="52"/>
      <c r="D445" s="52"/>
      <c r="E445" s="53"/>
      <c r="F445" s="52"/>
      <c r="G445" s="2"/>
      <c r="H445" s="53"/>
      <c r="I445" s="35"/>
    </row>
    <row r="446" spans="1:9" s="34" customFormat="1" ht="17.25">
      <c r="A446" s="51"/>
      <c r="B446" s="52"/>
      <c r="C446" s="52"/>
      <c r="D446" s="52"/>
      <c r="E446" s="53"/>
      <c r="F446" s="52"/>
      <c r="G446" s="2"/>
      <c r="H446" s="53"/>
      <c r="I446" s="35"/>
    </row>
    <row r="447" spans="1:9" s="34" customFormat="1" ht="17.25">
      <c r="A447" s="51"/>
      <c r="B447" s="52"/>
      <c r="C447" s="52"/>
      <c r="D447" s="52"/>
      <c r="E447" s="53"/>
      <c r="F447" s="52"/>
      <c r="G447" s="2"/>
      <c r="H447" s="53"/>
      <c r="I447" s="35"/>
    </row>
    <row r="448" spans="1:9" s="34" customFormat="1" ht="17.25">
      <c r="A448" s="51"/>
      <c r="B448" s="52"/>
      <c r="C448" s="52"/>
      <c r="D448" s="52"/>
      <c r="E448" s="53"/>
      <c r="F448" s="52"/>
      <c r="G448" s="2"/>
      <c r="H448" s="53"/>
      <c r="I448" s="35"/>
    </row>
    <row r="449" spans="1:9" s="34" customFormat="1" ht="17.25">
      <c r="A449" s="51"/>
      <c r="B449" s="52"/>
      <c r="C449" s="52"/>
      <c r="D449" s="52"/>
      <c r="E449" s="53"/>
      <c r="F449" s="52"/>
      <c r="G449" s="2"/>
      <c r="H449" s="53"/>
      <c r="I449" s="35"/>
    </row>
    <row r="450" spans="1:9" s="34" customFormat="1" ht="17.25">
      <c r="A450" s="51"/>
      <c r="B450" s="52"/>
      <c r="C450" s="52"/>
      <c r="D450" s="52"/>
      <c r="E450" s="53"/>
      <c r="F450" s="52"/>
      <c r="G450" s="2"/>
      <c r="H450" s="53"/>
      <c r="I450" s="35"/>
    </row>
    <row r="451" spans="1:9" s="34" customFormat="1" ht="17.25">
      <c r="A451" s="51"/>
      <c r="B451" s="52"/>
      <c r="C451" s="52"/>
      <c r="D451" s="52"/>
      <c r="E451" s="53"/>
      <c r="F451" s="52"/>
      <c r="G451" s="2"/>
      <c r="H451" s="53"/>
      <c r="I451" s="35"/>
    </row>
    <row r="452" spans="1:9" s="34" customFormat="1" ht="17.25">
      <c r="A452" s="51"/>
      <c r="B452" s="52"/>
      <c r="C452" s="52"/>
      <c r="D452" s="52"/>
      <c r="E452" s="53"/>
      <c r="F452" s="52"/>
      <c r="G452" s="2"/>
      <c r="H452" s="53"/>
      <c r="I452" s="35"/>
    </row>
    <row r="453" spans="1:9" s="34" customFormat="1" ht="17.25">
      <c r="A453" s="51"/>
      <c r="B453" s="52"/>
      <c r="C453" s="52"/>
      <c r="D453" s="52"/>
      <c r="E453" s="53"/>
      <c r="F453" s="52"/>
      <c r="G453" s="2"/>
      <c r="H453" s="53"/>
      <c r="I453" s="35"/>
    </row>
    <row r="454" spans="1:9" s="34" customFormat="1" ht="17.25">
      <c r="A454" s="51"/>
      <c r="B454" s="52"/>
      <c r="C454" s="52"/>
      <c r="D454" s="52"/>
      <c r="E454" s="53"/>
      <c r="F454" s="52"/>
      <c r="G454" s="2"/>
      <c r="H454" s="53"/>
      <c r="I454" s="35"/>
    </row>
    <row r="455" spans="1:9" s="34" customFormat="1" ht="17.25">
      <c r="A455" s="51"/>
      <c r="B455" s="52"/>
      <c r="C455" s="52"/>
      <c r="D455" s="52"/>
      <c r="E455" s="53"/>
      <c r="F455" s="52"/>
      <c r="G455" s="2"/>
      <c r="H455" s="53"/>
      <c r="I455" s="35"/>
    </row>
    <row r="456" spans="1:9" s="34" customFormat="1">
      <c r="A456" s="57"/>
      <c r="B456" s="58"/>
      <c r="C456" s="58"/>
      <c r="D456" s="59"/>
      <c r="E456" s="57"/>
      <c r="F456" s="58"/>
      <c r="G456" s="57"/>
      <c r="H456" s="57"/>
      <c r="I456" s="35"/>
    </row>
    <row r="457" spans="1:9" s="34" customFormat="1" ht="17.25">
      <c r="A457" s="60"/>
      <c r="B457" s="31"/>
      <c r="C457" s="31"/>
      <c r="D457" s="31"/>
      <c r="E457" s="29"/>
      <c r="F457" s="31"/>
      <c r="G457" s="29"/>
      <c r="H457" s="29"/>
      <c r="I457" s="35"/>
    </row>
    <row r="458" spans="1:9" s="34" customFormat="1" ht="17.25">
      <c r="A458" s="61"/>
      <c r="B458" s="31"/>
      <c r="C458" s="31"/>
      <c r="D458" s="31"/>
      <c r="E458" s="61"/>
      <c r="F458" s="33"/>
      <c r="G458" s="29"/>
      <c r="H458" s="29"/>
      <c r="I458" s="35"/>
    </row>
    <row r="459" spans="1:9" s="34" customFormat="1" ht="17.25">
      <c r="A459" s="32"/>
      <c r="B459" s="31"/>
      <c r="C459" s="31"/>
      <c r="D459" s="31"/>
      <c r="E459" s="32"/>
      <c r="F459" s="33"/>
      <c r="G459" s="29"/>
      <c r="H459" s="29"/>
      <c r="I459" s="35"/>
    </row>
    <row r="460" spans="1:9" s="34" customFormat="1" ht="17.25">
      <c r="A460" s="32"/>
      <c r="B460" s="31"/>
      <c r="C460" s="31"/>
      <c r="D460" s="31"/>
      <c r="E460" s="32"/>
      <c r="F460" s="33"/>
      <c r="G460" s="29"/>
      <c r="H460" s="29"/>
      <c r="I460" s="35"/>
    </row>
    <row r="461" spans="1:9" s="34" customFormat="1">
      <c r="A461" s="62"/>
      <c r="B461" s="45"/>
      <c r="C461" s="45"/>
      <c r="D461" s="45"/>
      <c r="F461" s="46"/>
      <c r="I461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6:G356"/>
    <mergeCell ref="A362:H362"/>
    <mergeCell ref="A363:H363"/>
    <mergeCell ref="A367:H367"/>
    <mergeCell ref="A230:B230"/>
  </mergeCells>
  <printOptions horizontalCentered="1"/>
  <pageMargins left="0.2" right="0.19" top="0.51" bottom="0.5" header="0.3" footer="0.3"/>
  <pageSetup paperSize="5" scale="65" orientation="portrait" verticalDpi="0" r:id="rId1"/>
  <rowBreaks count="2" manualBreakCount="2">
    <brk id="129" max="16383" man="1"/>
    <brk id="20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L460"/>
  <sheetViews>
    <sheetView topLeftCell="A2" workbookViewId="0">
      <selection activeCell="M211" sqref="M211:M213"/>
    </sheetView>
  </sheetViews>
  <sheetFormatPr defaultColWidth="10.5703125" defaultRowHeight="15"/>
  <cols>
    <col min="1" max="1" width="11.28515625" style="328" customWidth="1"/>
    <col min="2" max="2" width="13.85546875" style="292" customWidth="1"/>
    <col min="3" max="3" width="14.7109375" style="292" customWidth="1"/>
    <col min="4" max="4" width="11.140625" style="292" customWidth="1"/>
    <col min="5" max="5" width="10.7109375" style="242" customWidth="1"/>
    <col min="6" max="6" width="14.28515625" style="293" customWidth="1"/>
    <col min="7" max="7" width="10.28515625" style="242" customWidth="1"/>
    <col min="8" max="8" width="20.85546875" style="242" customWidth="1"/>
    <col min="9" max="9" width="23.85546875" style="291" customWidth="1"/>
    <col min="10" max="16384" width="10.5703125" style="242"/>
  </cols>
  <sheetData>
    <row r="1" spans="1:9" s="225" customFormat="1" ht="15.75">
      <c r="A1" s="353" t="s">
        <v>201</v>
      </c>
      <c r="B1" s="353"/>
      <c r="C1" s="353"/>
      <c r="D1" s="353"/>
      <c r="E1" s="353"/>
      <c r="F1" s="353"/>
      <c r="G1" s="353"/>
      <c r="H1" s="353"/>
      <c r="I1" s="353"/>
    </row>
    <row r="2" spans="1:9" s="225" customFormat="1" ht="15.75">
      <c r="A2" s="353"/>
      <c r="B2" s="353"/>
      <c r="C2" s="353"/>
      <c r="D2" s="353"/>
      <c r="E2" s="353"/>
      <c r="F2" s="353"/>
      <c r="G2" s="353"/>
      <c r="H2" s="353"/>
      <c r="I2" s="353"/>
    </row>
    <row r="3" spans="1:9" s="225" customFormat="1" ht="15.75">
      <c r="B3" s="338" t="s">
        <v>1</v>
      </c>
      <c r="C3" s="338"/>
      <c r="D3" s="342" t="s">
        <v>202</v>
      </c>
      <c r="E3" s="343"/>
      <c r="F3" s="343"/>
      <c r="G3" s="344"/>
      <c r="H3" s="226"/>
    </row>
    <row r="4" spans="1:9" s="225" customFormat="1" ht="42" customHeight="1">
      <c r="B4" s="427" t="s">
        <v>163</v>
      </c>
      <c r="C4" s="428"/>
      <c r="D4" s="356">
        <v>38534</v>
      </c>
      <c r="E4" s="357"/>
      <c r="F4" s="357"/>
      <c r="G4" s="358"/>
      <c r="H4" s="226"/>
    </row>
    <row r="5" spans="1:9" s="225" customFormat="1" ht="15.75">
      <c r="B5" s="338" t="s">
        <v>164</v>
      </c>
      <c r="C5" s="338"/>
      <c r="D5" s="339">
        <v>548</v>
      </c>
      <c r="E5" s="340"/>
      <c r="F5" s="340"/>
      <c r="G5" s="341"/>
      <c r="H5" s="226"/>
    </row>
    <row r="6" spans="1:9" s="225" customFormat="1" ht="15.75">
      <c r="B6" s="338" t="s">
        <v>2</v>
      </c>
      <c r="C6" s="338"/>
      <c r="D6" s="339" t="s">
        <v>3</v>
      </c>
      <c r="E6" s="340"/>
      <c r="F6" s="340"/>
      <c r="G6" s="341"/>
      <c r="H6" s="226"/>
    </row>
    <row r="7" spans="1:9" s="225" customFormat="1" ht="42.75" customHeight="1">
      <c r="B7" s="338" t="s">
        <v>0</v>
      </c>
      <c r="C7" s="338"/>
      <c r="D7" s="347" t="s">
        <v>9</v>
      </c>
      <c r="E7" s="348"/>
      <c r="F7" s="348"/>
      <c r="G7" s="349"/>
      <c r="H7" s="226"/>
    </row>
    <row r="8" spans="1:9" s="225" customFormat="1" ht="38.25" customHeight="1">
      <c r="B8" s="334" t="s">
        <v>4</v>
      </c>
      <c r="C8" s="334"/>
      <c r="D8" s="424" t="s">
        <v>165</v>
      </c>
      <c r="E8" s="425"/>
      <c r="F8" s="425"/>
      <c r="G8" s="426"/>
      <c r="H8" s="226"/>
    </row>
    <row r="9" spans="1:9" s="225" customFormat="1" ht="42" customHeight="1">
      <c r="B9" s="334" t="s">
        <v>10</v>
      </c>
      <c r="C9" s="334"/>
      <c r="D9" s="335">
        <v>0.05</v>
      </c>
      <c r="E9" s="336"/>
      <c r="F9" s="336"/>
      <c r="G9" s="337"/>
      <c r="H9" s="226"/>
    </row>
    <row r="10" spans="1:9" s="225" customFormat="1" ht="15.75">
      <c r="B10" s="338" t="s">
        <v>8</v>
      </c>
      <c r="C10" s="338"/>
      <c r="D10" s="339">
        <v>500</v>
      </c>
      <c r="E10" s="340"/>
      <c r="F10" s="340"/>
      <c r="G10" s="341"/>
      <c r="H10" s="226"/>
    </row>
    <row r="11" spans="1:9" s="225" customFormat="1" ht="46.5" customHeight="1">
      <c r="B11" s="338" t="s">
        <v>6</v>
      </c>
      <c r="C11" s="338"/>
      <c r="D11" s="342" t="s">
        <v>7</v>
      </c>
      <c r="E11" s="343"/>
      <c r="F11" s="343"/>
      <c r="G11" s="344"/>
      <c r="H11" s="226"/>
    </row>
    <row r="12" spans="1:9" s="225" customFormat="1" ht="16.5" thickBot="1">
      <c r="A12" s="321"/>
      <c r="B12" s="198"/>
      <c r="C12" s="227"/>
      <c r="D12" s="227"/>
      <c r="E12" s="228"/>
      <c r="F12" s="228"/>
      <c r="G12" s="228"/>
      <c r="H12" s="228"/>
    </row>
    <row r="13" spans="1:9" s="11" customFormat="1" ht="31.5">
      <c r="A13" s="229" t="s">
        <v>151</v>
      </c>
      <c r="B13" s="8" t="s">
        <v>152</v>
      </c>
      <c r="C13" s="230" t="s">
        <v>153</v>
      </c>
      <c r="D13" s="230" t="s">
        <v>154</v>
      </c>
      <c r="E13" s="231" t="s">
        <v>155</v>
      </c>
      <c r="F13" s="230" t="s">
        <v>157</v>
      </c>
      <c r="G13" s="231" t="s">
        <v>11</v>
      </c>
      <c r="H13" s="232" t="s">
        <v>156</v>
      </c>
      <c r="I13" s="322" t="s">
        <v>162</v>
      </c>
    </row>
    <row r="14" spans="1:9">
      <c r="A14" s="323" t="s">
        <v>166</v>
      </c>
      <c r="B14" s="235">
        <v>500</v>
      </c>
      <c r="C14" s="236">
        <v>0</v>
      </c>
      <c r="D14" s="237">
        <f>B14-C14</f>
        <v>500</v>
      </c>
      <c r="E14" s="238">
        <f>G202</f>
        <v>5408</v>
      </c>
      <c r="F14" s="239">
        <f>(D14*E14*H14)</f>
        <v>1777.972602739726</v>
      </c>
      <c r="G14" s="236">
        <v>31</v>
      </c>
      <c r="H14" s="240">
        <f>0.24/365</f>
        <v>6.5753424657534248E-4</v>
      </c>
      <c r="I14" s="241"/>
    </row>
    <row r="15" spans="1:9">
      <c r="A15" s="234">
        <v>38565</v>
      </c>
      <c r="B15" s="235">
        <v>500</v>
      </c>
      <c r="C15" s="236">
        <v>0</v>
      </c>
      <c r="D15" s="237">
        <f t="shared" ref="D15:D78" si="0">B15-C15</f>
        <v>500</v>
      </c>
      <c r="E15" s="238">
        <f>E14-G14</f>
        <v>5377</v>
      </c>
      <c r="F15" s="239">
        <f t="shared" ref="F15:F79" si="1">(D15*E15*H15)</f>
        <v>1767.7808219178082</v>
      </c>
      <c r="G15" s="236">
        <v>31</v>
      </c>
      <c r="H15" s="240">
        <f t="shared" ref="H15:H70" si="2">0.24/365</f>
        <v>6.5753424657534248E-4</v>
      </c>
      <c r="I15" s="241"/>
    </row>
    <row r="16" spans="1:9">
      <c r="A16" s="234">
        <v>38596</v>
      </c>
      <c r="B16" s="235">
        <v>500</v>
      </c>
      <c r="C16" s="236">
        <v>0</v>
      </c>
      <c r="D16" s="237">
        <f t="shared" si="0"/>
        <v>500</v>
      </c>
      <c r="E16" s="238">
        <f t="shared" ref="E16:E79" si="3">E15-G15</f>
        <v>5346</v>
      </c>
      <c r="F16" s="239">
        <f t="shared" si="1"/>
        <v>1757.5890410958905</v>
      </c>
      <c r="G16" s="236">
        <v>30</v>
      </c>
      <c r="H16" s="240">
        <f t="shared" si="2"/>
        <v>6.5753424657534248E-4</v>
      </c>
      <c r="I16" s="241"/>
    </row>
    <row r="17" spans="1:9">
      <c r="A17" s="234">
        <v>38626</v>
      </c>
      <c r="B17" s="235">
        <v>500</v>
      </c>
      <c r="C17" s="236">
        <v>0</v>
      </c>
      <c r="D17" s="237">
        <f t="shared" si="0"/>
        <v>500</v>
      </c>
      <c r="E17" s="238">
        <f t="shared" si="3"/>
        <v>5316</v>
      </c>
      <c r="F17" s="239">
        <f t="shared" si="1"/>
        <v>1747.7260273972604</v>
      </c>
      <c r="G17" s="236">
        <v>31</v>
      </c>
      <c r="H17" s="240">
        <f t="shared" si="2"/>
        <v>6.5753424657534248E-4</v>
      </c>
      <c r="I17" s="241"/>
    </row>
    <row r="18" spans="1:9">
      <c r="A18" s="234">
        <v>38657</v>
      </c>
      <c r="B18" s="235">
        <v>500</v>
      </c>
      <c r="C18" s="236">
        <v>0</v>
      </c>
      <c r="D18" s="237">
        <f t="shared" si="0"/>
        <v>500</v>
      </c>
      <c r="E18" s="238">
        <f t="shared" si="3"/>
        <v>5285</v>
      </c>
      <c r="F18" s="239">
        <f t="shared" si="1"/>
        <v>1737.5342465753424</v>
      </c>
      <c r="G18" s="236">
        <v>30</v>
      </c>
      <c r="H18" s="240">
        <f t="shared" si="2"/>
        <v>6.5753424657534248E-4</v>
      </c>
      <c r="I18" s="241"/>
    </row>
    <row r="19" spans="1:9">
      <c r="A19" s="234">
        <v>38687</v>
      </c>
      <c r="B19" s="235">
        <v>500</v>
      </c>
      <c r="C19" s="236">
        <v>0</v>
      </c>
      <c r="D19" s="237">
        <f t="shared" si="0"/>
        <v>500</v>
      </c>
      <c r="E19" s="238">
        <f t="shared" si="3"/>
        <v>5255</v>
      </c>
      <c r="F19" s="239">
        <f t="shared" si="1"/>
        <v>1727.6712328767123</v>
      </c>
      <c r="G19" s="236">
        <v>31</v>
      </c>
      <c r="H19" s="240">
        <f t="shared" si="2"/>
        <v>6.5753424657534248E-4</v>
      </c>
      <c r="I19" s="241"/>
    </row>
    <row r="20" spans="1:9">
      <c r="A20" s="234">
        <v>38718</v>
      </c>
      <c r="B20" s="235">
        <v>500</v>
      </c>
      <c r="C20" s="236">
        <v>0</v>
      </c>
      <c r="D20" s="237">
        <f t="shared" si="0"/>
        <v>500</v>
      </c>
      <c r="E20" s="238">
        <f t="shared" si="3"/>
        <v>5224</v>
      </c>
      <c r="F20" s="239">
        <f t="shared" si="1"/>
        <v>1717.4794520547946</v>
      </c>
      <c r="G20" s="236">
        <v>31</v>
      </c>
      <c r="H20" s="240">
        <f t="shared" si="2"/>
        <v>6.5753424657534248E-4</v>
      </c>
      <c r="I20" s="241"/>
    </row>
    <row r="21" spans="1:9">
      <c r="A21" s="234">
        <v>38749</v>
      </c>
      <c r="B21" s="235">
        <v>500</v>
      </c>
      <c r="C21" s="236">
        <v>0</v>
      </c>
      <c r="D21" s="237">
        <f t="shared" si="0"/>
        <v>500</v>
      </c>
      <c r="E21" s="238">
        <f t="shared" si="3"/>
        <v>5193</v>
      </c>
      <c r="F21" s="239">
        <f t="shared" si="1"/>
        <v>1707.2876712328768</v>
      </c>
      <c r="G21" s="236">
        <v>28</v>
      </c>
      <c r="H21" s="240">
        <f t="shared" si="2"/>
        <v>6.5753424657534248E-4</v>
      </c>
      <c r="I21" s="241"/>
    </row>
    <row r="22" spans="1:9">
      <c r="A22" s="234">
        <v>38777</v>
      </c>
      <c r="B22" s="235">
        <v>500</v>
      </c>
      <c r="C22" s="236">
        <v>0</v>
      </c>
      <c r="D22" s="237">
        <f t="shared" si="0"/>
        <v>500</v>
      </c>
      <c r="E22" s="238">
        <f t="shared" si="3"/>
        <v>5165</v>
      </c>
      <c r="F22" s="239">
        <f t="shared" si="1"/>
        <v>1698.0821917808219</v>
      </c>
      <c r="G22" s="236">
        <v>31</v>
      </c>
      <c r="H22" s="240">
        <f t="shared" si="2"/>
        <v>6.5753424657534248E-4</v>
      </c>
      <c r="I22" s="241"/>
    </row>
    <row r="23" spans="1:9">
      <c r="A23" s="234">
        <v>38808</v>
      </c>
      <c r="B23" s="235">
        <v>500</v>
      </c>
      <c r="C23" s="236">
        <v>0</v>
      </c>
      <c r="D23" s="237">
        <f t="shared" si="0"/>
        <v>500</v>
      </c>
      <c r="E23" s="238">
        <f t="shared" si="3"/>
        <v>5134</v>
      </c>
      <c r="F23" s="239">
        <f t="shared" si="1"/>
        <v>1687.8904109589041</v>
      </c>
      <c r="G23" s="236">
        <v>30</v>
      </c>
      <c r="H23" s="240">
        <f t="shared" si="2"/>
        <v>6.5753424657534248E-4</v>
      </c>
      <c r="I23" s="241"/>
    </row>
    <row r="24" spans="1:9">
      <c r="A24" s="234">
        <v>38838</v>
      </c>
      <c r="B24" s="235">
        <v>500</v>
      </c>
      <c r="C24" s="236">
        <v>0</v>
      </c>
      <c r="D24" s="237">
        <f t="shared" si="0"/>
        <v>500</v>
      </c>
      <c r="E24" s="238">
        <f t="shared" si="3"/>
        <v>5104</v>
      </c>
      <c r="F24" s="239">
        <f t="shared" si="1"/>
        <v>1678.027397260274</v>
      </c>
      <c r="G24" s="236">
        <v>31</v>
      </c>
      <c r="H24" s="240">
        <f t="shared" si="2"/>
        <v>6.5753424657534248E-4</v>
      </c>
      <c r="I24" s="241"/>
    </row>
    <row r="25" spans="1:9">
      <c r="A25" s="234">
        <v>38869</v>
      </c>
      <c r="B25" s="235">
        <v>500</v>
      </c>
      <c r="C25" s="236">
        <v>500</v>
      </c>
      <c r="D25" s="237">
        <f t="shared" si="0"/>
        <v>0</v>
      </c>
      <c r="E25" s="238">
        <f t="shared" si="3"/>
        <v>5073</v>
      </c>
      <c r="F25" s="239"/>
      <c r="G25" s="236">
        <v>0</v>
      </c>
      <c r="H25" s="240">
        <f t="shared" si="2"/>
        <v>6.5753424657534248E-4</v>
      </c>
      <c r="I25" s="241" t="s">
        <v>203</v>
      </c>
    </row>
    <row r="26" spans="1:9">
      <c r="A26" s="234">
        <v>38899</v>
      </c>
      <c r="B26" s="235">
        <v>525</v>
      </c>
      <c r="C26" s="236">
        <v>0</v>
      </c>
      <c r="D26" s="237">
        <f t="shared" si="0"/>
        <v>525</v>
      </c>
      <c r="E26" s="238">
        <f t="shared" si="3"/>
        <v>5073</v>
      </c>
      <c r="F26" s="239">
        <f t="shared" si="1"/>
        <v>1751.2273972602741</v>
      </c>
      <c r="G26" s="236">
        <v>31</v>
      </c>
      <c r="H26" s="240">
        <f t="shared" si="2"/>
        <v>6.5753424657534248E-4</v>
      </c>
      <c r="I26" s="241"/>
    </row>
    <row r="27" spans="1:9">
      <c r="A27" s="234">
        <v>38930</v>
      </c>
      <c r="B27" s="235">
        <v>525</v>
      </c>
      <c r="C27" s="236">
        <v>0</v>
      </c>
      <c r="D27" s="237">
        <f t="shared" si="0"/>
        <v>525</v>
      </c>
      <c r="E27" s="238">
        <f t="shared" si="3"/>
        <v>5042</v>
      </c>
      <c r="F27" s="239">
        <f t="shared" si="1"/>
        <v>1740.5260273972603</v>
      </c>
      <c r="G27" s="243">
        <v>31</v>
      </c>
      <c r="H27" s="240">
        <f t="shared" si="2"/>
        <v>6.5753424657534248E-4</v>
      </c>
      <c r="I27" s="241"/>
    </row>
    <row r="28" spans="1:9">
      <c r="A28" s="234">
        <v>38961</v>
      </c>
      <c r="B28" s="235">
        <v>525</v>
      </c>
      <c r="C28" s="236">
        <v>1500</v>
      </c>
      <c r="D28" s="237">
        <f t="shared" si="0"/>
        <v>-975</v>
      </c>
      <c r="E28" s="238">
        <f t="shared" si="3"/>
        <v>5011</v>
      </c>
      <c r="F28" s="239"/>
      <c r="G28" s="236">
        <v>10</v>
      </c>
      <c r="H28" s="240">
        <f t="shared" si="2"/>
        <v>6.5753424657534248E-4</v>
      </c>
      <c r="I28" s="241" t="s">
        <v>204</v>
      </c>
    </row>
    <row r="29" spans="1:9">
      <c r="A29" s="234">
        <v>38991</v>
      </c>
      <c r="B29" s="235">
        <v>525</v>
      </c>
      <c r="C29" s="236">
        <v>0</v>
      </c>
      <c r="D29" s="237">
        <f t="shared" si="0"/>
        <v>525</v>
      </c>
      <c r="E29" s="238">
        <f t="shared" si="3"/>
        <v>5001</v>
      </c>
      <c r="F29" s="239">
        <f t="shared" si="1"/>
        <v>1726.3726027397261</v>
      </c>
      <c r="G29" s="236">
        <v>31</v>
      </c>
      <c r="H29" s="240">
        <f t="shared" si="2"/>
        <v>6.5753424657534248E-4</v>
      </c>
      <c r="I29" s="244"/>
    </row>
    <row r="30" spans="1:9">
      <c r="A30" s="234">
        <v>39022</v>
      </c>
      <c r="B30" s="235">
        <v>525</v>
      </c>
      <c r="C30" s="236">
        <v>0</v>
      </c>
      <c r="D30" s="237">
        <f t="shared" si="0"/>
        <v>525</v>
      </c>
      <c r="E30" s="238">
        <f t="shared" si="3"/>
        <v>4970</v>
      </c>
      <c r="F30" s="239">
        <f t="shared" si="1"/>
        <v>1715.6712328767123</v>
      </c>
      <c r="G30" s="236">
        <v>30</v>
      </c>
      <c r="H30" s="240">
        <f t="shared" si="2"/>
        <v>6.5753424657534248E-4</v>
      </c>
      <c r="I30" s="244"/>
    </row>
    <row r="31" spans="1:9">
      <c r="A31" s="234">
        <v>39052</v>
      </c>
      <c r="B31" s="235">
        <v>525</v>
      </c>
      <c r="C31" s="236">
        <v>0</v>
      </c>
      <c r="D31" s="237">
        <f t="shared" si="0"/>
        <v>525</v>
      </c>
      <c r="E31" s="238">
        <f t="shared" si="3"/>
        <v>4940</v>
      </c>
      <c r="F31" s="239">
        <f t="shared" si="1"/>
        <v>1705.3150684931506</v>
      </c>
      <c r="G31" s="236">
        <v>31</v>
      </c>
      <c r="H31" s="240">
        <f t="shared" si="2"/>
        <v>6.5753424657534248E-4</v>
      </c>
      <c r="I31" s="244"/>
    </row>
    <row r="32" spans="1:9">
      <c r="A32" s="234">
        <v>39083</v>
      </c>
      <c r="B32" s="235">
        <v>525</v>
      </c>
      <c r="C32" s="236">
        <v>0</v>
      </c>
      <c r="D32" s="237">
        <f t="shared" si="0"/>
        <v>525</v>
      </c>
      <c r="E32" s="238">
        <f t="shared" si="3"/>
        <v>4909</v>
      </c>
      <c r="F32" s="239">
        <f t="shared" si="1"/>
        <v>1694.6136986301369</v>
      </c>
      <c r="G32" s="236">
        <v>31</v>
      </c>
      <c r="H32" s="240">
        <f t="shared" si="2"/>
        <v>6.5753424657534248E-4</v>
      </c>
      <c r="I32" s="244"/>
    </row>
    <row r="33" spans="1:9">
      <c r="A33" s="234">
        <v>39114</v>
      </c>
      <c r="B33" s="235">
        <v>525</v>
      </c>
      <c r="C33" s="236">
        <v>0</v>
      </c>
      <c r="D33" s="237">
        <f t="shared" si="0"/>
        <v>525</v>
      </c>
      <c r="E33" s="238">
        <f t="shared" si="3"/>
        <v>4878</v>
      </c>
      <c r="F33" s="239">
        <f t="shared" si="1"/>
        <v>1683.9123287671234</v>
      </c>
      <c r="G33" s="236">
        <v>28</v>
      </c>
      <c r="H33" s="240">
        <f t="shared" si="2"/>
        <v>6.5753424657534248E-4</v>
      </c>
      <c r="I33" s="244"/>
    </row>
    <row r="34" spans="1:9">
      <c r="A34" s="234">
        <v>39142</v>
      </c>
      <c r="B34" s="235">
        <v>525</v>
      </c>
      <c r="C34" s="236">
        <v>0</v>
      </c>
      <c r="D34" s="237">
        <f t="shared" si="0"/>
        <v>525</v>
      </c>
      <c r="E34" s="238">
        <f t="shared" si="3"/>
        <v>4850</v>
      </c>
      <c r="F34" s="239">
        <f t="shared" si="1"/>
        <v>1674.2465753424658</v>
      </c>
      <c r="G34" s="236">
        <v>31</v>
      </c>
      <c r="H34" s="240">
        <f t="shared" si="2"/>
        <v>6.5753424657534248E-4</v>
      </c>
      <c r="I34" s="244"/>
    </row>
    <row r="35" spans="1:9">
      <c r="A35" s="234">
        <v>39173</v>
      </c>
      <c r="B35" s="235">
        <v>525</v>
      </c>
      <c r="C35" s="236">
        <v>0</v>
      </c>
      <c r="D35" s="237">
        <f t="shared" si="0"/>
        <v>525</v>
      </c>
      <c r="E35" s="238">
        <f t="shared" si="3"/>
        <v>4819</v>
      </c>
      <c r="F35" s="239">
        <f t="shared" si="1"/>
        <v>1663.5452054794521</v>
      </c>
      <c r="G35" s="236">
        <v>30</v>
      </c>
      <c r="H35" s="240">
        <f t="shared" si="2"/>
        <v>6.5753424657534248E-4</v>
      </c>
      <c r="I35" s="244"/>
    </row>
    <row r="36" spans="1:9">
      <c r="A36" s="234">
        <v>39203</v>
      </c>
      <c r="B36" s="235">
        <v>525</v>
      </c>
      <c r="C36" s="236">
        <v>0</v>
      </c>
      <c r="D36" s="237">
        <f t="shared" si="0"/>
        <v>525</v>
      </c>
      <c r="E36" s="238">
        <f t="shared" si="3"/>
        <v>4789</v>
      </c>
      <c r="F36" s="239">
        <f t="shared" si="1"/>
        <v>1653.1890410958904</v>
      </c>
      <c r="G36" s="236">
        <v>31</v>
      </c>
      <c r="H36" s="240">
        <f t="shared" si="2"/>
        <v>6.5753424657534248E-4</v>
      </c>
      <c r="I36" s="244"/>
    </row>
    <row r="37" spans="1:9">
      <c r="A37" s="234">
        <v>39234</v>
      </c>
      <c r="B37" s="235">
        <v>525</v>
      </c>
      <c r="C37" s="236">
        <v>0</v>
      </c>
      <c r="D37" s="237">
        <f t="shared" si="0"/>
        <v>525</v>
      </c>
      <c r="E37" s="238">
        <f t="shared" si="3"/>
        <v>4758</v>
      </c>
      <c r="F37" s="239">
        <f t="shared" si="1"/>
        <v>1642.4876712328767</v>
      </c>
      <c r="G37" s="236">
        <v>30</v>
      </c>
      <c r="H37" s="240">
        <f t="shared" si="2"/>
        <v>6.5753424657534248E-4</v>
      </c>
      <c r="I37" s="244"/>
    </row>
    <row r="38" spans="1:9">
      <c r="A38" s="234">
        <v>39264</v>
      </c>
      <c r="B38" s="235">
        <v>551.25</v>
      </c>
      <c r="C38" s="236">
        <v>0</v>
      </c>
      <c r="D38" s="237">
        <f t="shared" si="0"/>
        <v>551.25</v>
      </c>
      <c r="E38" s="238">
        <f t="shared" si="3"/>
        <v>4728</v>
      </c>
      <c r="F38" s="239">
        <f t="shared" si="1"/>
        <v>1713.7380821917809</v>
      </c>
      <c r="G38" s="236">
        <v>31</v>
      </c>
      <c r="H38" s="240">
        <f t="shared" si="2"/>
        <v>6.5753424657534248E-4</v>
      </c>
      <c r="I38" s="244"/>
    </row>
    <row r="39" spans="1:9">
      <c r="A39" s="234">
        <v>39295</v>
      </c>
      <c r="B39" s="235">
        <v>551.25</v>
      </c>
      <c r="C39" s="236">
        <v>0</v>
      </c>
      <c r="D39" s="237">
        <f t="shared" si="0"/>
        <v>551.25</v>
      </c>
      <c r="E39" s="238">
        <f t="shared" si="3"/>
        <v>4697</v>
      </c>
      <c r="F39" s="239">
        <f t="shared" si="1"/>
        <v>1702.5016438356165</v>
      </c>
      <c r="G39" s="236">
        <v>31</v>
      </c>
      <c r="H39" s="240">
        <f t="shared" si="2"/>
        <v>6.5753424657534248E-4</v>
      </c>
      <c r="I39" s="244"/>
    </row>
    <row r="40" spans="1:9">
      <c r="A40" s="234">
        <v>39326</v>
      </c>
      <c r="B40" s="235">
        <v>551.25</v>
      </c>
      <c r="C40" s="236">
        <v>0</v>
      </c>
      <c r="D40" s="237">
        <f t="shared" si="0"/>
        <v>551.25</v>
      </c>
      <c r="E40" s="238">
        <f t="shared" si="3"/>
        <v>4666</v>
      </c>
      <c r="F40" s="239">
        <f t="shared" si="1"/>
        <v>1691.2652054794521</v>
      </c>
      <c r="G40" s="236">
        <v>30</v>
      </c>
      <c r="H40" s="240">
        <f t="shared" si="2"/>
        <v>6.5753424657534248E-4</v>
      </c>
      <c r="I40" s="244"/>
    </row>
    <row r="41" spans="1:9">
      <c r="A41" s="234">
        <v>39356</v>
      </c>
      <c r="B41" s="235">
        <v>551.25</v>
      </c>
      <c r="C41" s="236">
        <v>0</v>
      </c>
      <c r="D41" s="237">
        <f t="shared" si="0"/>
        <v>551.25</v>
      </c>
      <c r="E41" s="238">
        <f t="shared" si="3"/>
        <v>4636</v>
      </c>
      <c r="F41" s="239">
        <f t="shared" si="1"/>
        <v>1680.3912328767124</v>
      </c>
      <c r="G41" s="236">
        <v>31</v>
      </c>
      <c r="H41" s="240">
        <f t="shared" si="2"/>
        <v>6.5753424657534248E-4</v>
      </c>
      <c r="I41" s="244"/>
    </row>
    <row r="42" spans="1:9">
      <c r="A42" s="234">
        <v>39387</v>
      </c>
      <c r="B42" s="235">
        <v>551.25</v>
      </c>
      <c r="C42" s="236">
        <v>0</v>
      </c>
      <c r="D42" s="237">
        <f t="shared" si="0"/>
        <v>551.25</v>
      </c>
      <c r="E42" s="238">
        <f t="shared" si="3"/>
        <v>4605</v>
      </c>
      <c r="F42" s="239">
        <f t="shared" si="1"/>
        <v>1669.154794520548</v>
      </c>
      <c r="G42" s="236">
        <v>30</v>
      </c>
      <c r="H42" s="240">
        <f t="shared" si="2"/>
        <v>6.5753424657534248E-4</v>
      </c>
      <c r="I42" s="244"/>
    </row>
    <row r="43" spans="1:9">
      <c r="A43" s="234">
        <v>39417</v>
      </c>
      <c r="B43" s="235">
        <v>551.25</v>
      </c>
      <c r="C43" s="236">
        <v>0</v>
      </c>
      <c r="D43" s="237">
        <f t="shared" si="0"/>
        <v>551.25</v>
      </c>
      <c r="E43" s="238">
        <f t="shared" si="3"/>
        <v>4575</v>
      </c>
      <c r="F43" s="239">
        <f t="shared" si="1"/>
        <v>1658.2808219178082</v>
      </c>
      <c r="G43" s="236">
        <v>31</v>
      </c>
      <c r="H43" s="240">
        <f t="shared" si="2"/>
        <v>6.5753424657534248E-4</v>
      </c>
      <c r="I43" s="244"/>
    </row>
    <row r="44" spans="1:9" ht="14.1" customHeight="1">
      <c r="A44" s="234">
        <v>39448</v>
      </c>
      <c r="B44" s="235">
        <v>551.25</v>
      </c>
      <c r="C44" s="236">
        <v>0</v>
      </c>
      <c r="D44" s="237">
        <f t="shared" si="0"/>
        <v>551.25</v>
      </c>
      <c r="E44" s="238">
        <f t="shared" si="3"/>
        <v>4544</v>
      </c>
      <c r="F44" s="239">
        <f t="shared" si="1"/>
        <v>1647.0443835616438</v>
      </c>
      <c r="G44" s="236">
        <v>31</v>
      </c>
      <c r="H44" s="240">
        <f t="shared" si="2"/>
        <v>6.5753424657534248E-4</v>
      </c>
      <c r="I44" s="244"/>
    </row>
    <row r="45" spans="1:9" ht="14.1" customHeight="1">
      <c r="A45" s="234">
        <v>39479</v>
      </c>
      <c r="B45" s="235">
        <v>551.25</v>
      </c>
      <c r="C45" s="236">
        <v>0</v>
      </c>
      <c r="D45" s="237">
        <f t="shared" si="0"/>
        <v>551.25</v>
      </c>
      <c r="E45" s="238">
        <f t="shared" si="3"/>
        <v>4513</v>
      </c>
      <c r="F45" s="239">
        <f t="shared" si="1"/>
        <v>1635.8079452054794</v>
      </c>
      <c r="G45" s="236">
        <v>29</v>
      </c>
      <c r="H45" s="240">
        <f t="shared" si="2"/>
        <v>6.5753424657534248E-4</v>
      </c>
      <c r="I45" s="244"/>
    </row>
    <row r="46" spans="1:9" ht="14.1" customHeight="1">
      <c r="A46" s="234">
        <v>39508</v>
      </c>
      <c r="B46" s="235">
        <v>551.25</v>
      </c>
      <c r="C46" s="236">
        <v>0</v>
      </c>
      <c r="D46" s="237">
        <f t="shared" si="0"/>
        <v>551.25</v>
      </c>
      <c r="E46" s="238">
        <f t="shared" si="3"/>
        <v>4484</v>
      </c>
      <c r="F46" s="239">
        <f t="shared" si="1"/>
        <v>1625.2964383561643</v>
      </c>
      <c r="G46" s="236">
        <v>31</v>
      </c>
      <c r="H46" s="240">
        <f t="shared" si="2"/>
        <v>6.5753424657534248E-4</v>
      </c>
      <c r="I46" s="244"/>
    </row>
    <row r="47" spans="1:9" ht="14.1" customHeight="1">
      <c r="A47" s="234">
        <v>39539</v>
      </c>
      <c r="B47" s="235">
        <v>551.25</v>
      </c>
      <c r="C47" s="236">
        <v>0</v>
      </c>
      <c r="D47" s="237">
        <f t="shared" si="0"/>
        <v>551.25</v>
      </c>
      <c r="E47" s="238">
        <f t="shared" si="3"/>
        <v>4453</v>
      </c>
      <c r="F47" s="239">
        <f t="shared" si="1"/>
        <v>1614.06</v>
      </c>
      <c r="G47" s="236">
        <v>30</v>
      </c>
      <c r="H47" s="240">
        <f t="shared" si="2"/>
        <v>6.5753424657534248E-4</v>
      </c>
      <c r="I47" s="244"/>
    </row>
    <row r="48" spans="1:9" ht="14.1" customHeight="1">
      <c r="A48" s="234">
        <v>39569</v>
      </c>
      <c r="B48" s="235">
        <v>551.25</v>
      </c>
      <c r="C48" s="236">
        <v>0</v>
      </c>
      <c r="D48" s="237">
        <f t="shared" si="0"/>
        <v>551.25</v>
      </c>
      <c r="E48" s="238">
        <f t="shared" si="3"/>
        <v>4423</v>
      </c>
      <c r="F48" s="239">
        <f t="shared" si="1"/>
        <v>1603.1860273972604</v>
      </c>
      <c r="G48" s="236">
        <v>31</v>
      </c>
      <c r="H48" s="240">
        <f t="shared" si="2"/>
        <v>6.5753424657534248E-4</v>
      </c>
      <c r="I48" s="244"/>
    </row>
    <row r="49" spans="1:10" ht="14.1" customHeight="1">
      <c r="A49" s="234">
        <v>39600</v>
      </c>
      <c r="B49" s="235">
        <v>551.25</v>
      </c>
      <c r="C49" s="236">
        <v>0</v>
      </c>
      <c r="D49" s="237">
        <f t="shared" si="0"/>
        <v>551.25</v>
      </c>
      <c r="E49" s="238">
        <f t="shared" si="3"/>
        <v>4392</v>
      </c>
      <c r="F49" s="239">
        <f t="shared" si="1"/>
        <v>1591.949589041096</v>
      </c>
      <c r="G49" s="236">
        <v>30</v>
      </c>
      <c r="H49" s="240">
        <f t="shared" si="2"/>
        <v>6.5753424657534248E-4</v>
      </c>
      <c r="I49" s="244"/>
    </row>
    <row r="50" spans="1:10" ht="14.1" customHeight="1">
      <c r="A50" s="234">
        <v>39630</v>
      </c>
      <c r="B50" s="235">
        <v>578.8125</v>
      </c>
      <c r="C50" s="236">
        <v>0</v>
      </c>
      <c r="D50" s="237">
        <f t="shared" si="0"/>
        <v>578.8125</v>
      </c>
      <c r="E50" s="238">
        <f>E49-G49</f>
        <v>4362</v>
      </c>
      <c r="F50" s="239">
        <f t="shared" si="1"/>
        <v>1660.1293972602741</v>
      </c>
      <c r="G50" s="236">
        <v>31</v>
      </c>
      <c r="H50" s="240">
        <f t="shared" si="2"/>
        <v>6.5753424657534248E-4</v>
      </c>
      <c r="I50" s="244"/>
    </row>
    <row r="51" spans="1:10" ht="14.1" customHeight="1">
      <c r="A51" s="234">
        <v>39661</v>
      </c>
      <c r="B51" s="235">
        <v>578.8125</v>
      </c>
      <c r="C51" s="236">
        <v>0</v>
      </c>
      <c r="D51" s="237">
        <f t="shared" si="0"/>
        <v>578.8125</v>
      </c>
      <c r="E51" s="238">
        <f t="shared" si="3"/>
        <v>4331</v>
      </c>
      <c r="F51" s="239">
        <f t="shared" si="1"/>
        <v>1648.3311369863013</v>
      </c>
      <c r="G51" s="236">
        <v>31</v>
      </c>
      <c r="H51" s="240">
        <f t="shared" si="2"/>
        <v>6.5753424657534248E-4</v>
      </c>
      <c r="I51" s="244"/>
    </row>
    <row r="52" spans="1:10">
      <c r="A52" s="234">
        <v>39692</v>
      </c>
      <c r="B52" s="235">
        <v>578.8125</v>
      </c>
      <c r="C52" s="236">
        <v>0</v>
      </c>
      <c r="D52" s="237">
        <f t="shared" si="0"/>
        <v>578.8125</v>
      </c>
      <c r="E52" s="238">
        <f t="shared" si="3"/>
        <v>4300</v>
      </c>
      <c r="F52" s="239">
        <f t="shared" si="1"/>
        <v>1636.5328767123287</v>
      </c>
      <c r="G52" s="236">
        <v>30</v>
      </c>
      <c r="H52" s="240">
        <f t="shared" si="2"/>
        <v>6.5753424657534248E-4</v>
      </c>
      <c r="I52" s="244"/>
    </row>
    <row r="53" spans="1:10">
      <c r="A53" s="234">
        <v>39722</v>
      </c>
      <c r="B53" s="235">
        <v>578.8125</v>
      </c>
      <c r="C53" s="236">
        <v>0</v>
      </c>
      <c r="D53" s="237">
        <f t="shared" si="0"/>
        <v>578.8125</v>
      </c>
      <c r="E53" s="238">
        <f t="shared" si="3"/>
        <v>4270</v>
      </c>
      <c r="F53" s="239">
        <f t="shared" si="1"/>
        <v>1625.115205479452</v>
      </c>
      <c r="G53" s="236">
        <v>31</v>
      </c>
      <c r="H53" s="240">
        <f t="shared" si="2"/>
        <v>6.5753424657534248E-4</v>
      </c>
      <c r="I53" s="244"/>
    </row>
    <row r="54" spans="1:10">
      <c r="A54" s="234">
        <v>39753</v>
      </c>
      <c r="B54" s="235">
        <v>578.8125</v>
      </c>
      <c r="C54" s="236">
        <v>0</v>
      </c>
      <c r="D54" s="237">
        <f t="shared" si="0"/>
        <v>578.8125</v>
      </c>
      <c r="E54" s="238">
        <f t="shared" si="3"/>
        <v>4239</v>
      </c>
      <c r="F54" s="239">
        <f t="shared" si="1"/>
        <v>1613.3169452054794</v>
      </c>
      <c r="G54" s="236">
        <v>30</v>
      </c>
      <c r="H54" s="240">
        <f t="shared" si="2"/>
        <v>6.5753424657534248E-4</v>
      </c>
      <c r="I54" s="244"/>
    </row>
    <row r="55" spans="1:10">
      <c r="A55" s="234">
        <v>39783</v>
      </c>
      <c r="B55" s="235">
        <v>578.8125</v>
      </c>
      <c r="C55" s="236">
        <v>0</v>
      </c>
      <c r="D55" s="237">
        <f t="shared" si="0"/>
        <v>578.8125</v>
      </c>
      <c r="E55" s="238">
        <f t="shared" si="3"/>
        <v>4209</v>
      </c>
      <c r="F55" s="239">
        <f t="shared" si="1"/>
        <v>1601.8992739726027</v>
      </c>
      <c r="G55" s="236">
        <v>31</v>
      </c>
      <c r="H55" s="240">
        <f t="shared" si="2"/>
        <v>6.5753424657534248E-4</v>
      </c>
      <c r="I55" s="244"/>
    </row>
    <row r="56" spans="1:10">
      <c r="A56" s="234">
        <v>39814</v>
      </c>
      <c r="B56" s="235">
        <v>578.8125</v>
      </c>
      <c r="C56" s="236">
        <v>0</v>
      </c>
      <c r="D56" s="237">
        <f t="shared" si="0"/>
        <v>578.8125</v>
      </c>
      <c r="E56" s="238">
        <f t="shared" si="3"/>
        <v>4178</v>
      </c>
      <c r="F56" s="239">
        <f t="shared" si="1"/>
        <v>1590.1010136986301</v>
      </c>
      <c r="G56" s="236">
        <v>31</v>
      </c>
      <c r="H56" s="240">
        <f t="shared" si="2"/>
        <v>6.5753424657534248E-4</v>
      </c>
      <c r="I56" s="244"/>
    </row>
    <row r="57" spans="1:10" ht="14.1" customHeight="1">
      <c r="A57" s="323" t="s">
        <v>12</v>
      </c>
      <c r="B57" s="235">
        <v>578.8125</v>
      </c>
      <c r="C57" s="236">
        <v>0</v>
      </c>
      <c r="D57" s="237">
        <f t="shared" si="0"/>
        <v>578.8125</v>
      </c>
      <c r="E57" s="238">
        <f t="shared" si="3"/>
        <v>4147</v>
      </c>
      <c r="F57" s="239">
        <f t="shared" si="1"/>
        <v>1578.3027534246576</v>
      </c>
      <c r="G57" s="238">
        <v>28</v>
      </c>
      <c r="H57" s="240">
        <f t="shared" si="2"/>
        <v>6.5753424657534248E-4</v>
      </c>
      <c r="I57" s="244"/>
    </row>
    <row r="58" spans="1:10" ht="14.1" customHeight="1">
      <c r="A58" s="323" t="s">
        <v>13</v>
      </c>
      <c r="B58" s="235">
        <v>578.8125</v>
      </c>
      <c r="C58" s="236">
        <v>0</v>
      </c>
      <c r="D58" s="237">
        <f t="shared" si="0"/>
        <v>578.8125</v>
      </c>
      <c r="E58" s="238">
        <f t="shared" si="3"/>
        <v>4119</v>
      </c>
      <c r="F58" s="239">
        <f t="shared" si="1"/>
        <v>1567.6462602739728</v>
      </c>
      <c r="G58" s="246">
        <v>31</v>
      </c>
      <c r="H58" s="240">
        <f t="shared" si="2"/>
        <v>6.5753424657534248E-4</v>
      </c>
      <c r="I58" s="247"/>
      <c r="J58" s="248"/>
    </row>
    <row r="59" spans="1:10" ht="14.1" customHeight="1">
      <c r="A59" s="323" t="s">
        <v>14</v>
      </c>
      <c r="B59" s="235">
        <v>578.8125</v>
      </c>
      <c r="C59" s="236">
        <v>0</v>
      </c>
      <c r="D59" s="237">
        <f t="shared" si="0"/>
        <v>578.8125</v>
      </c>
      <c r="E59" s="238">
        <f t="shared" si="3"/>
        <v>4088</v>
      </c>
      <c r="F59" s="239">
        <f t="shared" si="1"/>
        <v>1555.848</v>
      </c>
      <c r="G59" s="246">
        <v>30</v>
      </c>
      <c r="H59" s="240">
        <f t="shared" si="2"/>
        <v>6.5753424657534248E-4</v>
      </c>
      <c r="I59" s="247"/>
    </row>
    <row r="60" spans="1:10" ht="14.1" customHeight="1">
      <c r="A60" s="323" t="s">
        <v>15</v>
      </c>
      <c r="B60" s="235">
        <v>578.8125</v>
      </c>
      <c r="C60" s="236">
        <v>0</v>
      </c>
      <c r="D60" s="237">
        <f t="shared" si="0"/>
        <v>578.8125</v>
      </c>
      <c r="E60" s="238">
        <f t="shared" si="3"/>
        <v>4058</v>
      </c>
      <c r="F60" s="239">
        <f t="shared" si="1"/>
        <v>1544.4303287671232</v>
      </c>
      <c r="G60" s="246">
        <v>31</v>
      </c>
      <c r="H60" s="240">
        <f t="shared" si="2"/>
        <v>6.5753424657534248E-4</v>
      </c>
      <c r="I60" s="247"/>
    </row>
    <row r="61" spans="1:10" ht="14.1" customHeight="1">
      <c r="A61" s="323" t="s">
        <v>16</v>
      </c>
      <c r="B61" s="235">
        <v>578.8125</v>
      </c>
      <c r="C61" s="236">
        <v>0</v>
      </c>
      <c r="D61" s="237">
        <f t="shared" si="0"/>
        <v>578.8125</v>
      </c>
      <c r="E61" s="238">
        <f t="shared" si="3"/>
        <v>4027</v>
      </c>
      <c r="F61" s="239">
        <f t="shared" si="1"/>
        <v>1532.6320684931507</v>
      </c>
      <c r="G61" s="246">
        <v>30</v>
      </c>
      <c r="H61" s="240">
        <f t="shared" si="2"/>
        <v>6.5753424657534248E-4</v>
      </c>
      <c r="I61" s="247"/>
    </row>
    <row r="62" spans="1:10" ht="14.1" customHeight="1">
      <c r="A62" s="323" t="s">
        <v>17</v>
      </c>
      <c r="B62" s="235">
        <v>607.75312499999995</v>
      </c>
      <c r="C62" s="236">
        <v>0</v>
      </c>
      <c r="D62" s="237">
        <f t="shared" si="0"/>
        <v>607.75312499999995</v>
      </c>
      <c r="E62" s="238">
        <f>E61-G61</f>
        <v>3997</v>
      </c>
      <c r="F62" s="239">
        <f t="shared" si="1"/>
        <v>1597.2751171232874</v>
      </c>
      <c r="G62" s="246">
        <v>31</v>
      </c>
      <c r="H62" s="240">
        <f t="shared" si="2"/>
        <v>6.5753424657534248E-4</v>
      </c>
      <c r="I62" s="247"/>
    </row>
    <row r="63" spans="1:10" ht="14.1" customHeight="1">
      <c r="A63" s="323" t="s">
        <v>18</v>
      </c>
      <c r="B63" s="235">
        <v>607.75312499999995</v>
      </c>
      <c r="C63" s="236">
        <v>0</v>
      </c>
      <c r="D63" s="237">
        <f t="shared" si="0"/>
        <v>607.75312499999995</v>
      </c>
      <c r="E63" s="238">
        <f t="shared" si="3"/>
        <v>3966</v>
      </c>
      <c r="F63" s="239">
        <f t="shared" si="1"/>
        <v>1584.8869438356164</v>
      </c>
      <c r="G63" s="246">
        <v>31</v>
      </c>
      <c r="H63" s="240">
        <f t="shared" si="2"/>
        <v>6.5753424657534248E-4</v>
      </c>
      <c r="I63" s="247"/>
    </row>
    <row r="64" spans="1:10" ht="14.1" customHeight="1">
      <c r="A64" s="323" t="s">
        <v>19</v>
      </c>
      <c r="B64" s="235">
        <v>607.75312499999995</v>
      </c>
      <c r="C64" s="236">
        <v>0</v>
      </c>
      <c r="D64" s="237">
        <f t="shared" si="0"/>
        <v>607.75312499999995</v>
      </c>
      <c r="E64" s="238">
        <f t="shared" si="3"/>
        <v>3935</v>
      </c>
      <c r="F64" s="239">
        <f t="shared" si="1"/>
        <v>1572.4987705479452</v>
      </c>
      <c r="G64" s="246">
        <v>30</v>
      </c>
      <c r="H64" s="240">
        <f t="shared" si="2"/>
        <v>6.5753424657534248E-4</v>
      </c>
      <c r="I64" s="247"/>
    </row>
    <row r="65" spans="1:12" ht="14.1" customHeight="1">
      <c r="A65" s="323" t="s">
        <v>20</v>
      </c>
      <c r="B65" s="235">
        <v>607.75312499999995</v>
      </c>
      <c r="C65" s="236">
        <v>0</v>
      </c>
      <c r="D65" s="237">
        <f t="shared" si="0"/>
        <v>607.75312499999995</v>
      </c>
      <c r="E65" s="238">
        <f t="shared" si="3"/>
        <v>3905</v>
      </c>
      <c r="F65" s="239">
        <f t="shared" si="1"/>
        <v>1560.5102157534247</v>
      </c>
      <c r="G65" s="246">
        <v>31</v>
      </c>
      <c r="H65" s="240">
        <f t="shared" si="2"/>
        <v>6.5753424657534248E-4</v>
      </c>
      <c r="I65" s="247"/>
    </row>
    <row r="66" spans="1:12" ht="14.1" customHeight="1">
      <c r="A66" s="323" t="s">
        <v>21</v>
      </c>
      <c r="B66" s="235">
        <v>607.75312499999995</v>
      </c>
      <c r="C66" s="236">
        <v>0</v>
      </c>
      <c r="D66" s="237">
        <f t="shared" si="0"/>
        <v>607.75312499999995</v>
      </c>
      <c r="E66" s="238">
        <f t="shared" si="3"/>
        <v>3874</v>
      </c>
      <c r="F66" s="239">
        <f t="shared" si="1"/>
        <v>1548.1220424657533</v>
      </c>
      <c r="G66" s="246">
        <v>30</v>
      </c>
      <c r="H66" s="240">
        <f t="shared" si="2"/>
        <v>6.5753424657534248E-4</v>
      </c>
      <c r="I66" s="247"/>
    </row>
    <row r="67" spans="1:12" ht="14.1" customHeight="1">
      <c r="A67" s="323" t="s">
        <v>22</v>
      </c>
      <c r="B67" s="235">
        <v>607.75312499999995</v>
      </c>
      <c r="C67" s="236">
        <v>0</v>
      </c>
      <c r="D67" s="237">
        <f t="shared" si="0"/>
        <v>607.75312499999995</v>
      </c>
      <c r="E67" s="238">
        <f t="shared" si="3"/>
        <v>3844</v>
      </c>
      <c r="F67" s="239">
        <f t="shared" si="1"/>
        <v>1536.1334876712328</v>
      </c>
      <c r="G67" s="246">
        <v>31</v>
      </c>
      <c r="H67" s="240">
        <f t="shared" si="2"/>
        <v>6.5753424657534248E-4</v>
      </c>
      <c r="I67" s="247"/>
    </row>
    <row r="68" spans="1:12" ht="14.1" customHeight="1">
      <c r="A68" s="323" t="s">
        <v>23</v>
      </c>
      <c r="B68" s="235">
        <v>607.75312499999995</v>
      </c>
      <c r="C68" s="236">
        <v>0</v>
      </c>
      <c r="D68" s="237">
        <f t="shared" si="0"/>
        <v>607.75312499999995</v>
      </c>
      <c r="E68" s="238">
        <f t="shared" si="3"/>
        <v>3813</v>
      </c>
      <c r="F68" s="239">
        <f t="shared" si="1"/>
        <v>1523.7453143835617</v>
      </c>
      <c r="G68" s="246">
        <v>31</v>
      </c>
      <c r="H68" s="240">
        <f t="shared" si="2"/>
        <v>6.5753424657534248E-4</v>
      </c>
      <c r="I68" s="247"/>
    </row>
    <row r="69" spans="1:12">
      <c r="A69" s="323" t="s">
        <v>24</v>
      </c>
      <c r="B69" s="235">
        <v>607.75312499999995</v>
      </c>
      <c r="C69" s="236">
        <v>0</v>
      </c>
      <c r="D69" s="237">
        <f t="shared" si="0"/>
        <v>607.75312499999995</v>
      </c>
      <c r="E69" s="238">
        <f>E68-G68</f>
        <v>3782</v>
      </c>
      <c r="F69" s="239">
        <f t="shared" si="1"/>
        <v>1511.3571410958903</v>
      </c>
      <c r="G69" s="246">
        <v>28</v>
      </c>
      <c r="H69" s="240">
        <f t="shared" si="2"/>
        <v>6.5753424657534248E-4</v>
      </c>
      <c r="I69" s="247"/>
    </row>
    <row r="70" spans="1:12">
      <c r="A70" s="323" t="s">
        <v>25</v>
      </c>
      <c r="B70" s="235">
        <v>607.75312499999995</v>
      </c>
      <c r="C70" s="236">
        <v>0</v>
      </c>
      <c r="D70" s="237">
        <f t="shared" si="0"/>
        <v>607.75312499999995</v>
      </c>
      <c r="E70" s="238">
        <f t="shared" si="3"/>
        <v>3754</v>
      </c>
      <c r="F70" s="239">
        <f t="shared" si="1"/>
        <v>1500.1678232876711</v>
      </c>
      <c r="G70" s="246">
        <v>31</v>
      </c>
      <c r="H70" s="240">
        <f t="shared" si="2"/>
        <v>6.5753424657534248E-4</v>
      </c>
      <c r="I70" s="247"/>
    </row>
    <row r="71" spans="1:12">
      <c r="A71" s="323" t="s">
        <v>26</v>
      </c>
      <c r="B71" s="235">
        <v>607.75312499999995</v>
      </c>
      <c r="C71" s="236">
        <v>0</v>
      </c>
      <c r="D71" s="237">
        <f t="shared" si="0"/>
        <v>607.75312499999995</v>
      </c>
      <c r="E71" s="238">
        <f>E70-G70</f>
        <v>3723</v>
      </c>
      <c r="F71" s="239">
        <f t="shared" si="1"/>
        <v>1487.7796499999999</v>
      </c>
      <c r="G71" s="246">
        <v>30</v>
      </c>
      <c r="H71" s="240">
        <f t="shared" ref="H71:H135" si="4">0.24/365</f>
        <v>6.5753424657534248E-4</v>
      </c>
      <c r="I71" s="247"/>
    </row>
    <row r="72" spans="1:12">
      <c r="A72" s="323" t="s">
        <v>27</v>
      </c>
      <c r="B72" s="235">
        <v>607.75312499999995</v>
      </c>
      <c r="C72" s="236">
        <v>0</v>
      </c>
      <c r="D72" s="237">
        <f t="shared" si="0"/>
        <v>607.75312499999995</v>
      </c>
      <c r="E72" s="238">
        <f t="shared" si="3"/>
        <v>3693</v>
      </c>
      <c r="F72" s="239">
        <f t="shared" si="1"/>
        <v>1475.7910952054795</v>
      </c>
      <c r="G72" s="246">
        <v>31</v>
      </c>
      <c r="H72" s="240">
        <f t="shared" si="4"/>
        <v>6.5753424657534248E-4</v>
      </c>
      <c r="I72" s="247"/>
    </row>
    <row r="73" spans="1:12" ht="15.75" thickBot="1">
      <c r="A73" s="323" t="s">
        <v>28</v>
      </c>
      <c r="B73" s="235">
        <v>607.75312499999995</v>
      </c>
      <c r="C73" s="236">
        <v>0</v>
      </c>
      <c r="D73" s="237">
        <f t="shared" si="0"/>
        <v>607.75312499999995</v>
      </c>
      <c r="E73" s="238">
        <f t="shared" si="3"/>
        <v>3662</v>
      </c>
      <c r="F73" s="239">
        <f t="shared" si="1"/>
        <v>1463.402921917808</v>
      </c>
      <c r="G73" s="246">
        <v>30</v>
      </c>
      <c r="H73" s="240">
        <f t="shared" si="4"/>
        <v>6.5753424657534248E-4</v>
      </c>
      <c r="I73" s="247"/>
    </row>
    <row r="74" spans="1:12" ht="31.5">
      <c r="A74" s="229" t="s">
        <v>151</v>
      </c>
      <c r="B74" s="8" t="s">
        <v>152</v>
      </c>
      <c r="C74" s="230" t="s">
        <v>153</v>
      </c>
      <c r="D74" s="230" t="s">
        <v>154</v>
      </c>
      <c r="E74" s="231" t="s">
        <v>155</v>
      </c>
      <c r="F74" s="230" t="s">
        <v>157</v>
      </c>
      <c r="G74" s="231" t="s">
        <v>11</v>
      </c>
      <c r="H74" s="232" t="s">
        <v>156</v>
      </c>
      <c r="I74" s="322" t="s">
        <v>162</v>
      </c>
    </row>
    <row r="75" spans="1:12">
      <c r="A75" s="323" t="s">
        <v>29</v>
      </c>
      <c r="B75" s="235">
        <v>638.14078124999992</v>
      </c>
      <c r="C75" s="236">
        <v>0</v>
      </c>
      <c r="D75" s="237">
        <f t="shared" si="0"/>
        <v>638.14078124999992</v>
      </c>
      <c r="E75" s="238">
        <f>E73-G73</f>
        <v>3632</v>
      </c>
      <c r="F75" s="239">
        <f t="shared" si="1"/>
        <v>1523.985085479452</v>
      </c>
      <c r="G75" s="246">
        <v>31</v>
      </c>
      <c r="H75" s="240">
        <f t="shared" si="4"/>
        <v>6.5753424657534248E-4</v>
      </c>
      <c r="I75" s="247"/>
      <c r="L75" s="249"/>
    </row>
    <row r="76" spans="1:12">
      <c r="A76" s="323" t="s">
        <v>30</v>
      </c>
      <c r="B76" s="235">
        <v>638.14078124999992</v>
      </c>
      <c r="C76" s="236">
        <v>0</v>
      </c>
      <c r="D76" s="237">
        <f t="shared" si="0"/>
        <v>638.14078124999992</v>
      </c>
      <c r="E76" s="238">
        <f>E75-G75</f>
        <v>3601</v>
      </c>
      <c r="F76" s="239">
        <f t="shared" si="1"/>
        <v>1510.9775035273972</v>
      </c>
      <c r="G76" s="246">
        <v>31</v>
      </c>
      <c r="H76" s="240">
        <f t="shared" si="4"/>
        <v>6.5753424657534248E-4</v>
      </c>
      <c r="I76" s="247"/>
    </row>
    <row r="77" spans="1:12">
      <c r="A77" s="323" t="s">
        <v>31</v>
      </c>
      <c r="B77" s="235">
        <v>638.14078124999992</v>
      </c>
      <c r="C77" s="236">
        <v>0</v>
      </c>
      <c r="D77" s="237">
        <f t="shared" si="0"/>
        <v>638.14078124999992</v>
      </c>
      <c r="E77" s="238">
        <f t="shared" si="3"/>
        <v>3570</v>
      </c>
      <c r="F77" s="239">
        <f t="shared" si="1"/>
        <v>1497.9699215753424</v>
      </c>
      <c r="G77" s="246">
        <v>30</v>
      </c>
      <c r="H77" s="240">
        <f t="shared" si="4"/>
        <v>6.5753424657534248E-4</v>
      </c>
      <c r="I77" s="247"/>
    </row>
    <row r="78" spans="1:12">
      <c r="A78" s="324" t="s">
        <v>32</v>
      </c>
      <c r="B78" s="235">
        <v>638.14078124999992</v>
      </c>
      <c r="C78" s="236">
        <v>0</v>
      </c>
      <c r="D78" s="237">
        <f t="shared" si="0"/>
        <v>638.14078124999992</v>
      </c>
      <c r="E78" s="238">
        <f t="shared" si="3"/>
        <v>3540</v>
      </c>
      <c r="F78" s="239">
        <f t="shared" si="1"/>
        <v>1485.3819390410956</v>
      </c>
      <c r="G78" s="251">
        <v>31</v>
      </c>
      <c r="H78" s="240">
        <f t="shared" si="4"/>
        <v>6.5753424657534248E-4</v>
      </c>
      <c r="I78" s="252"/>
    </row>
    <row r="79" spans="1:12">
      <c r="A79" s="323" t="s">
        <v>33</v>
      </c>
      <c r="B79" s="235">
        <v>638.14078124999992</v>
      </c>
      <c r="C79" s="236">
        <v>0</v>
      </c>
      <c r="D79" s="237">
        <f t="shared" ref="D79:D142" si="5">B79-C79</f>
        <v>638.14078124999992</v>
      </c>
      <c r="E79" s="238">
        <f t="shared" si="3"/>
        <v>3509</v>
      </c>
      <c r="F79" s="239">
        <f t="shared" si="1"/>
        <v>1472.3743570890408</v>
      </c>
      <c r="G79" s="246">
        <v>30</v>
      </c>
      <c r="H79" s="240">
        <f t="shared" si="4"/>
        <v>6.5753424657534248E-4</v>
      </c>
      <c r="I79" s="247"/>
    </row>
    <row r="80" spans="1:12">
      <c r="A80" s="323" t="s">
        <v>34</v>
      </c>
      <c r="B80" s="235">
        <v>638.14078124999992</v>
      </c>
      <c r="C80" s="236">
        <v>0</v>
      </c>
      <c r="D80" s="237">
        <f t="shared" si="5"/>
        <v>638.14078124999992</v>
      </c>
      <c r="E80" s="238">
        <f t="shared" ref="E80:E143" si="6">E79-G79</f>
        <v>3479</v>
      </c>
      <c r="F80" s="239">
        <f t="shared" ref="F80:F143" si="7">(D80*E80*H80)</f>
        <v>1459.7863745547945</v>
      </c>
      <c r="G80" s="246">
        <v>31</v>
      </c>
      <c r="H80" s="240">
        <f t="shared" si="4"/>
        <v>6.5753424657534248E-4</v>
      </c>
      <c r="I80" s="247"/>
    </row>
    <row r="81" spans="1:9">
      <c r="A81" s="323" t="s">
        <v>35</v>
      </c>
      <c r="B81" s="235">
        <v>638.14078124999992</v>
      </c>
      <c r="C81" s="253">
        <v>0</v>
      </c>
      <c r="D81" s="237">
        <f t="shared" si="5"/>
        <v>638.14078124999992</v>
      </c>
      <c r="E81" s="238">
        <f>E80-G80</f>
        <v>3448</v>
      </c>
      <c r="F81" s="239">
        <f t="shared" si="7"/>
        <v>1446.7787926027397</v>
      </c>
      <c r="G81" s="246">
        <v>31</v>
      </c>
      <c r="H81" s="240">
        <f t="shared" si="4"/>
        <v>6.5753424657534248E-4</v>
      </c>
      <c r="I81" s="247"/>
    </row>
    <row r="82" spans="1:9">
      <c r="A82" s="323" t="s">
        <v>36</v>
      </c>
      <c r="B82" s="235">
        <v>638.14078124999992</v>
      </c>
      <c r="C82" s="253">
        <v>0</v>
      </c>
      <c r="D82" s="237">
        <f t="shared" si="5"/>
        <v>638.14078124999992</v>
      </c>
      <c r="E82" s="238">
        <f t="shared" si="6"/>
        <v>3417</v>
      </c>
      <c r="F82" s="239">
        <f t="shared" si="7"/>
        <v>1433.7712106506849</v>
      </c>
      <c r="G82" s="246">
        <v>28</v>
      </c>
      <c r="H82" s="240">
        <f t="shared" si="4"/>
        <v>6.5753424657534248E-4</v>
      </c>
      <c r="I82" s="247"/>
    </row>
    <row r="83" spans="1:9">
      <c r="A83" s="323" t="s">
        <v>37</v>
      </c>
      <c r="B83" s="235">
        <v>638.14078124999992</v>
      </c>
      <c r="C83" s="253">
        <v>0</v>
      </c>
      <c r="D83" s="237">
        <f t="shared" si="5"/>
        <v>638.14078124999992</v>
      </c>
      <c r="E83" s="238">
        <f t="shared" si="6"/>
        <v>3389</v>
      </c>
      <c r="F83" s="239">
        <f t="shared" si="7"/>
        <v>1422.0224269520547</v>
      </c>
      <c r="G83" s="246">
        <v>31</v>
      </c>
      <c r="H83" s="240">
        <f t="shared" si="4"/>
        <v>6.5753424657534248E-4</v>
      </c>
      <c r="I83" s="247"/>
    </row>
    <row r="84" spans="1:9">
      <c r="A84" s="323" t="s">
        <v>38</v>
      </c>
      <c r="B84" s="235">
        <v>638.14078124999992</v>
      </c>
      <c r="C84" s="253">
        <v>0</v>
      </c>
      <c r="D84" s="237">
        <f t="shared" si="5"/>
        <v>638.14078124999992</v>
      </c>
      <c r="E84" s="238">
        <f t="shared" si="6"/>
        <v>3358</v>
      </c>
      <c r="F84" s="239">
        <f t="shared" si="7"/>
        <v>1409.0148449999999</v>
      </c>
      <c r="G84" s="246">
        <v>30</v>
      </c>
      <c r="H84" s="240">
        <f t="shared" si="4"/>
        <v>6.5753424657534248E-4</v>
      </c>
      <c r="I84" s="247"/>
    </row>
    <row r="85" spans="1:9">
      <c r="A85" s="323" t="s">
        <v>39</v>
      </c>
      <c r="B85" s="235">
        <v>638.14078124999992</v>
      </c>
      <c r="C85" s="253">
        <v>0</v>
      </c>
      <c r="D85" s="237">
        <f t="shared" si="5"/>
        <v>638.14078124999992</v>
      </c>
      <c r="E85" s="238">
        <f t="shared" si="6"/>
        <v>3328</v>
      </c>
      <c r="F85" s="239">
        <f t="shared" si="7"/>
        <v>1396.4268624657532</v>
      </c>
      <c r="G85" s="246">
        <v>31</v>
      </c>
      <c r="H85" s="240">
        <f t="shared" si="4"/>
        <v>6.5753424657534248E-4</v>
      </c>
      <c r="I85" s="247"/>
    </row>
    <row r="86" spans="1:9">
      <c r="A86" s="323" t="s">
        <v>40</v>
      </c>
      <c r="B86" s="235">
        <v>638.14078124999992</v>
      </c>
      <c r="C86" s="253">
        <v>0</v>
      </c>
      <c r="D86" s="237">
        <f t="shared" si="5"/>
        <v>638.14078124999992</v>
      </c>
      <c r="E86" s="238">
        <f>E85-G85</f>
        <v>3297</v>
      </c>
      <c r="F86" s="239">
        <f t="shared" si="7"/>
        <v>1383.4192805136984</v>
      </c>
      <c r="G86" s="246">
        <v>30</v>
      </c>
      <c r="H86" s="240">
        <f t="shared" si="4"/>
        <v>6.5753424657534248E-4</v>
      </c>
      <c r="I86" s="247"/>
    </row>
    <row r="87" spans="1:9">
      <c r="A87" s="323" t="s">
        <v>41</v>
      </c>
      <c r="B87" s="235">
        <v>670.04782031249988</v>
      </c>
      <c r="C87" s="253">
        <v>0</v>
      </c>
      <c r="D87" s="237">
        <f t="shared" si="5"/>
        <v>670.04782031249988</v>
      </c>
      <c r="E87" s="238">
        <f t="shared" si="6"/>
        <v>3267</v>
      </c>
      <c r="F87" s="239">
        <f t="shared" si="7"/>
        <v>1439.3728628784243</v>
      </c>
      <c r="G87" s="246">
        <v>31</v>
      </c>
      <c r="H87" s="240">
        <f t="shared" si="4"/>
        <v>6.5753424657534248E-4</v>
      </c>
      <c r="I87" s="247"/>
    </row>
    <row r="88" spans="1:9">
      <c r="A88" s="323" t="s">
        <v>42</v>
      </c>
      <c r="B88" s="235">
        <v>670.04782031249988</v>
      </c>
      <c r="C88" s="253">
        <v>0</v>
      </c>
      <c r="D88" s="237">
        <f t="shared" si="5"/>
        <v>670.04782031249988</v>
      </c>
      <c r="E88" s="238">
        <f t="shared" si="6"/>
        <v>3236</v>
      </c>
      <c r="F88" s="239">
        <f t="shared" si="7"/>
        <v>1425.7149018287669</v>
      </c>
      <c r="G88" s="246">
        <v>31</v>
      </c>
      <c r="H88" s="240">
        <f t="shared" si="4"/>
        <v>6.5753424657534248E-4</v>
      </c>
      <c r="I88" s="247"/>
    </row>
    <row r="89" spans="1:9">
      <c r="A89" s="323" t="s">
        <v>43</v>
      </c>
      <c r="B89" s="235">
        <v>670.04782031249988</v>
      </c>
      <c r="C89" s="253">
        <v>0</v>
      </c>
      <c r="D89" s="237">
        <f t="shared" si="5"/>
        <v>670.04782031249988</v>
      </c>
      <c r="E89" s="238">
        <f t="shared" si="6"/>
        <v>3205</v>
      </c>
      <c r="F89" s="239">
        <f t="shared" si="7"/>
        <v>1412.0569407791093</v>
      </c>
      <c r="G89" s="246">
        <v>30</v>
      </c>
      <c r="H89" s="240">
        <f t="shared" si="4"/>
        <v>6.5753424657534248E-4</v>
      </c>
      <c r="I89" s="247"/>
    </row>
    <row r="90" spans="1:9">
      <c r="A90" s="323" t="s">
        <v>44</v>
      </c>
      <c r="B90" s="235">
        <v>670.04782031249988</v>
      </c>
      <c r="C90" s="253">
        <v>0</v>
      </c>
      <c r="D90" s="237">
        <f t="shared" si="5"/>
        <v>670.04782031249988</v>
      </c>
      <c r="E90" s="238">
        <f t="shared" si="6"/>
        <v>3175</v>
      </c>
      <c r="F90" s="239">
        <f t="shared" si="7"/>
        <v>1398.8395591181504</v>
      </c>
      <c r="G90" s="246">
        <v>31</v>
      </c>
      <c r="H90" s="240">
        <f t="shared" si="4"/>
        <v>6.5753424657534248E-4</v>
      </c>
      <c r="I90" s="247"/>
    </row>
    <row r="91" spans="1:9">
      <c r="A91" s="323" t="s">
        <v>45</v>
      </c>
      <c r="B91" s="235">
        <v>670.04782031249988</v>
      </c>
      <c r="C91" s="253">
        <v>0</v>
      </c>
      <c r="D91" s="237">
        <f t="shared" si="5"/>
        <v>670.04782031249988</v>
      </c>
      <c r="E91" s="238">
        <f t="shared" si="6"/>
        <v>3144</v>
      </c>
      <c r="F91" s="239">
        <f t="shared" si="7"/>
        <v>1385.181598068493</v>
      </c>
      <c r="G91" s="246">
        <v>30</v>
      </c>
      <c r="H91" s="240">
        <f t="shared" si="4"/>
        <v>6.5753424657534248E-4</v>
      </c>
      <c r="I91" s="247"/>
    </row>
    <row r="92" spans="1:9">
      <c r="A92" s="323" t="s">
        <v>46</v>
      </c>
      <c r="B92" s="235">
        <v>670.04782031249988</v>
      </c>
      <c r="C92" s="253">
        <v>0</v>
      </c>
      <c r="D92" s="237">
        <f t="shared" si="5"/>
        <v>670.04782031249988</v>
      </c>
      <c r="E92" s="238">
        <f t="shared" si="6"/>
        <v>3114</v>
      </c>
      <c r="F92" s="239">
        <f t="shared" si="7"/>
        <v>1371.964216407534</v>
      </c>
      <c r="G92" s="246">
        <v>31</v>
      </c>
      <c r="H92" s="240">
        <f t="shared" si="4"/>
        <v>6.5753424657534248E-4</v>
      </c>
      <c r="I92" s="247"/>
    </row>
    <row r="93" spans="1:9">
      <c r="A93" s="323" t="s">
        <v>47</v>
      </c>
      <c r="B93" s="235">
        <v>670.04782031249988</v>
      </c>
      <c r="C93" s="253">
        <v>0</v>
      </c>
      <c r="D93" s="237">
        <f t="shared" si="5"/>
        <v>670.04782031249988</v>
      </c>
      <c r="E93" s="238">
        <f t="shared" si="6"/>
        <v>3083</v>
      </c>
      <c r="F93" s="239">
        <f t="shared" si="7"/>
        <v>1358.3062553578766</v>
      </c>
      <c r="G93" s="246">
        <v>31</v>
      </c>
      <c r="H93" s="240">
        <f t="shared" si="4"/>
        <v>6.5753424657534248E-4</v>
      </c>
      <c r="I93" s="247"/>
    </row>
    <row r="94" spans="1:9">
      <c r="A94" s="323" t="s">
        <v>48</v>
      </c>
      <c r="B94" s="235">
        <v>670.04782031249988</v>
      </c>
      <c r="C94" s="253">
        <v>0</v>
      </c>
      <c r="D94" s="237">
        <f t="shared" si="5"/>
        <v>670.04782031249988</v>
      </c>
      <c r="E94" s="238">
        <f t="shared" si="6"/>
        <v>3052</v>
      </c>
      <c r="F94" s="239">
        <f t="shared" si="7"/>
        <v>1344.648294308219</v>
      </c>
      <c r="G94" s="246">
        <v>29</v>
      </c>
      <c r="H94" s="240">
        <f t="shared" si="4"/>
        <v>6.5753424657534248E-4</v>
      </c>
      <c r="I94" s="247"/>
    </row>
    <row r="95" spans="1:9">
      <c r="A95" s="323" t="s">
        <v>49</v>
      </c>
      <c r="B95" s="235">
        <v>670.04782031249988</v>
      </c>
      <c r="C95" s="253">
        <v>0</v>
      </c>
      <c r="D95" s="237">
        <f t="shared" si="5"/>
        <v>670.04782031249988</v>
      </c>
      <c r="E95" s="238">
        <f t="shared" si="6"/>
        <v>3023</v>
      </c>
      <c r="F95" s="239">
        <f t="shared" si="7"/>
        <v>1331.8714920359587</v>
      </c>
      <c r="G95" s="246">
        <v>31</v>
      </c>
      <c r="H95" s="240">
        <f t="shared" si="4"/>
        <v>6.5753424657534248E-4</v>
      </c>
      <c r="I95" s="247"/>
    </row>
    <row r="96" spans="1:9">
      <c r="A96" s="323" t="s">
        <v>50</v>
      </c>
      <c r="B96" s="235">
        <v>670.04782031249988</v>
      </c>
      <c r="C96" s="253">
        <v>0</v>
      </c>
      <c r="D96" s="237">
        <f t="shared" si="5"/>
        <v>670.04782031249988</v>
      </c>
      <c r="E96" s="238">
        <f t="shared" si="6"/>
        <v>2992</v>
      </c>
      <c r="F96" s="239">
        <f t="shared" si="7"/>
        <v>1318.2135309863011</v>
      </c>
      <c r="G96" s="246">
        <v>30</v>
      </c>
      <c r="H96" s="240">
        <f t="shared" si="4"/>
        <v>6.5753424657534248E-4</v>
      </c>
      <c r="I96" s="247"/>
    </row>
    <row r="97" spans="1:9">
      <c r="A97" s="323" t="s">
        <v>51</v>
      </c>
      <c r="B97" s="235">
        <v>670.04782031249988</v>
      </c>
      <c r="C97" s="253">
        <v>0</v>
      </c>
      <c r="D97" s="237">
        <f t="shared" si="5"/>
        <v>670.04782031249988</v>
      </c>
      <c r="E97" s="238">
        <f t="shared" si="6"/>
        <v>2962</v>
      </c>
      <c r="F97" s="239">
        <f t="shared" si="7"/>
        <v>1304.9961493253422</v>
      </c>
      <c r="G97" s="246">
        <v>31</v>
      </c>
      <c r="H97" s="240">
        <f t="shared" si="4"/>
        <v>6.5753424657534248E-4</v>
      </c>
      <c r="I97" s="247"/>
    </row>
    <row r="98" spans="1:9">
      <c r="A98" s="323" t="s">
        <v>52</v>
      </c>
      <c r="B98" s="235">
        <v>670.04782031249988</v>
      </c>
      <c r="C98" s="253">
        <v>0</v>
      </c>
      <c r="D98" s="237">
        <f t="shared" si="5"/>
        <v>670.04782031249988</v>
      </c>
      <c r="E98" s="238">
        <f t="shared" si="6"/>
        <v>2931</v>
      </c>
      <c r="F98" s="239">
        <f t="shared" si="7"/>
        <v>1291.3381882756848</v>
      </c>
      <c r="G98" s="246">
        <v>30</v>
      </c>
      <c r="H98" s="240">
        <f t="shared" si="4"/>
        <v>6.5753424657534248E-4</v>
      </c>
      <c r="I98" s="247"/>
    </row>
    <row r="99" spans="1:9">
      <c r="A99" s="323" t="s">
        <v>53</v>
      </c>
      <c r="B99" s="235">
        <v>703.55021132812487</v>
      </c>
      <c r="C99" s="253">
        <v>0</v>
      </c>
      <c r="D99" s="237">
        <f t="shared" si="5"/>
        <v>703.55021132812487</v>
      </c>
      <c r="E99" s="238">
        <f t="shared" si="6"/>
        <v>2901</v>
      </c>
      <c r="F99" s="239">
        <f t="shared" si="7"/>
        <v>1342.0268469454622</v>
      </c>
      <c r="G99" s="246">
        <v>31</v>
      </c>
      <c r="H99" s="240">
        <f t="shared" si="4"/>
        <v>6.5753424657534248E-4</v>
      </c>
      <c r="I99" s="247"/>
    </row>
    <row r="100" spans="1:9">
      <c r="A100" s="323" t="s">
        <v>54</v>
      </c>
      <c r="B100" s="235">
        <v>703.55021132812487</v>
      </c>
      <c r="C100" s="253">
        <v>0</v>
      </c>
      <c r="D100" s="237">
        <f t="shared" si="5"/>
        <v>703.55021132812487</v>
      </c>
      <c r="E100" s="238">
        <f t="shared" si="6"/>
        <v>2870</v>
      </c>
      <c r="F100" s="239">
        <f t="shared" si="7"/>
        <v>1327.6859878433218</v>
      </c>
      <c r="G100" s="246">
        <v>31</v>
      </c>
      <c r="H100" s="240">
        <f t="shared" si="4"/>
        <v>6.5753424657534248E-4</v>
      </c>
      <c r="I100" s="247"/>
    </row>
    <row r="101" spans="1:9">
      <c r="A101" s="323" t="s">
        <v>55</v>
      </c>
      <c r="B101" s="235">
        <v>703.55021132812487</v>
      </c>
      <c r="C101" s="253">
        <v>0</v>
      </c>
      <c r="D101" s="237">
        <f t="shared" si="5"/>
        <v>703.55021132812487</v>
      </c>
      <c r="E101" s="238">
        <f t="shared" si="6"/>
        <v>2839</v>
      </c>
      <c r="F101" s="239">
        <f t="shared" si="7"/>
        <v>1313.3451287411813</v>
      </c>
      <c r="G101" s="246">
        <v>30</v>
      </c>
      <c r="H101" s="240">
        <f t="shared" si="4"/>
        <v>6.5753424657534248E-4</v>
      </c>
      <c r="I101" s="247"/>
    </row>
    <row r="102" spans="1:9">
      <c r="A102" s="323" t="s">
        <v>56</v>
      </c>
      <c r="B102" s="235">
        <v>703.55021132812487</v>
      </c>
      <c r="C102" s="253">
        <v>0</v>
      </c>
      <c r="D102" s="237">
        <f t="shared" si="5"/>
        <v>703.55021132812487</v>
      </c>
      <c r="E102" s="238">
        <f t="shared" si="6"/>
        <v>2809</v>
      </c>
      <c r="F102" s="239">
        <f t="shared" si="7"/>
        <v>1299.4668779971744</v>
      </c>
      <c r="G102" s="246">
        <v>31</v>
      </c>
      <c r="H102" s="240">
        <f t="shared" si="4"/>
        <v>6.5753424657534248E-4</v>
      </c>
      <c r="I102" s="247"/>
    </row>
    <row r="103" spans="1:9">
      <c r="A103" s="323" t="s">
        <v>57</v>
      </c>
      <c r="B103" s="235">
        <v>703.55021132812487</v>
      </c>
      <c r="C103" s="253">
        <v>0</v>
      </c>
      <c r="D103" s="237">
        <f t="shared" si="5"/>
        <v>703.55021132812487</v>
      </c>
      <c r="E103" s="238">
        <f t="shared" si="6"/>
        <v>2778</v>
      </c>
      <c r="F103" s="239">
        <f t="shared" si="7"/>
        <v>1285.1260188950341</v>
      </c>
      <c r="G103" s="246">
        <v>30</v>
      </c>
      <c r="H103" s="240">
        <f t="shared" si="4"/>
        <v>6.5753424657534248E-4</v>
      </c>
      <c r="I103" s="247"/>
    </row>
    <row r="104" spans="1:9">
      <c r="A104" s="323" t="s">
        <v>58</v>
      </c>
      <c r="B104" s="235">
        <v>703.55021132812487</v>
      </c>
      <c r="C104" s="253">
        <v>0</v>
      </c>
      <c r="D104" s="237">
        <f t="shared" si="5"/>
        <v>703.55021132812487</v>
      </c>
      <c r="E104" s="238">
        <f t="shared" si="6"/>
        <v>2748</v>
      </c>
      <c r="F104" s="239">
        <f t="shared" si="7"/>
        <v>1271.2477681510272</v>
      </c>
      <c r="G104" s="246">
        <v>31</v>
      </c>
      <c r="H104" s="240">
        <f t="shared" si="4"/>
        <v>6.5753424657534248E-4</v>
      </c>
      <c r="I104" s="247"/>
    </row>
    <row r="105" spans="1:9">
      <c r="A105" s="261" t="s">
        <v>59</v>
      </c>
      <c r="B105" s="235">
        <v>703.55021132812487</v>
      </c>
      <c r="C105" s="253">
        <v>0</v>
      </c>
      <c r="D105" s="237">
        <f t="shared" si="5"/>
        <v>703.55021132812487</v>
      </c>
      <c r="E105" s="238">
        <f t="shared" si="6"/>
        <v>2717</v>
      </c>
      <c r="F105" s="239">
        <f t="shared" si="7"/>
        <v>1256.9069090488867</v>
      </c>
      <c r="G105" s="246">
        <v>31</v>
      </c>
      <c r="H105" s="240">
        <f t="shared" si="4"/>
        <v>6.5753424657534248E-4</v>
      </c>
      <c r="I105" s="247"/>
    </row>
    <row r="106" spans="1:9">
      <c r="A106" s="261" t="s">
        <v>60</v>
      </c>
      <c r="B106" s="235">
        <v>703.55021132812487</v>
      </c>
      <c r="C106" s="253">
        <v>0</v>
      </c>
      <c r="D106" s="237">
        <f t="shared" si="5"/>
        <v>703.55021132812487</v>
      </c>
      <c r="E106" s="238">
        <f t="shared" si="6"/>
        <v>2686</v>
      </c>
      <c r="F106" s="239">
        <f t="shared" si="7"/>
        <v>1242.5660499467465</v>
      </c>
      <c r="G106" s="246">
        <v>28</v>
      </c>
      <c r="H106" s="240">
        <f t="shared" si="4"/>
        <v>6.5753424657534248E-4</v>
      </c>
      <c r="I106" s="247"/>
    </row>
    <row r="107" spans="1:9">
      <c r="A107" s="261" t="s">
        <v>61</v>
      </c>
      <c r="B107" s="235">
        <v>703.55021132812487</v>
      </c>
      <c r="C107" s="253">
        <v>0</v>
      </c>
      <c r="D107" s="237">
        <f t="shared" si="5"/>
        <v>703.55021132812487</v>
      </c>
      <c r="E107" s="238">
        <f t="shared" si="6"/>
        <v>2658</v>
      </c>
      <c r="F107" s="239">
        <f t="shared" si="7"/>
        <v>1229.6130159190068</v>
      </c>
      <c r="G107" s="246">
        <v>31</v>
      </c>
      <c r="H107" s="240">
        <f t="shared" si="4"/>
        <v>6.5753424657534248E-4</v>
      </c>
      <c r="I107" s="247"/>
    </row>
    <row r="108" spans="1:9">
      <c r="A108" s="261" t="s">
        <v>62</v>
      </c>
      <c r="B108" s="235">
        <v>703.55021132812487</v>
      </c>
      <c r="C108" s="253">
        <v>0</v>
      </c>
      <c r="D108" s="237">
        <f t="shared" si="5"/>
        <v>703.55021132812487</v>
      </c>
      <c r="E108" s="238">
        <f t="shared" si="6"/>
        <v>2627</v>
      </c>
      <c r="F108" s="239">
        <f t="shared" si="7"/>
        <v>1215.2721568168663</v>
      </c>
      <c r="G108" s="246">
        <v>30</v>
      </c>
      <c r="H108" s="240">
        <f t="shared" si="4"/>
        <v>6.5753424657534248E-4</v>
      </c>
      <c r="I108" s="247"/>
    </row>
    <row r="109" spans="1:9">
      <c r="A109" s="261" t="s">
        <v>63</v>
      </c>
      <c r="B109" s="235">
        <v>703.55021132812487</v>
      </c>
      <c r="C109" s="253">
        <v>0</v>
      </c>
      <c r="D109" s="237">
        <f t="shared" si="5"/>
        <v>703.55021132812487</v>
      </c>
      <c r="E109" s="238">
        <f t="shared" si="6"/>
        <v>2597</v>
      </c>
      <c r="F109" s="239">
        <f t="shared" si="7"/>
        <v>1201.3939060728594</v>
      </c>
      <c r="G109" s="246">
        <v>31</v>
      </c>
      <c r="H109" s="240">
        <f t="shared" si="4"/>
        <v>6.5753424657534248E-4</v>
      </c>
      <c r="I109" s="247"/>
    </row>
    <row r="110" spans="1:9">
      <c r="A110" s="261" t="s">
        <v>64</v>
      </c>
      <c r="B110" s="235">
        <v>703.55021132812487</v>
      </c>
      <c r="C110" s="253">
        <v>0</v>
      </c>
      <c r="D110" s="237">
        <f t="shared" si="5"/>
        <v>703.55021132812487</v>
      </c>
      <c r="E110" s="238">
        <f t="shared" si="6"/>
        <v>2566</v>
      </c>
      <c r="F110" s="239">
        <f t="shared" si="7"/>
        <v>1187.0530469707189</v>
      </c>
      <c r="G110" s="246">
        <v>30</v>
      </c>
      <c r="H110" s="240">
        <f t="shared" si="4"/>
        <v>6.5753424657534248E-4</v>
      </c>
      <c r="I110" s="247"/>
    </row>
    <row r="111" spans="1:9">
      <c r="A111" s="261" t="s">
        <v>65</v>
      </c>
      <c r="B111" s="235">
        <v>738.7277218945311</v>
      </c>
      <c r="C111" s="253">
        <v>0</v>
      </c>
      <c r="D111" s="237">
        <f t="shared" si="5"/>
        <v>738.7277218945311</v>
      </c>
      <c r="E111" s="238">
        <f t="shared" si="6"/>
        <v>2536</v>
      </c>
      <c r="F111" s="239">
        <f t="shared" si="7"/>
        <v>1231.8335360380477</v>
      </c>
      <c r="G111" s="246">
        <v>31</v>
      </c>
      <c r="H111" s="240">
        <f t="shared" si="4"/>
        <v>6.5753424657534248E-4</v>
      </c>
      <c r="I111" s="247"/>
    </row>
    <row r="112" spans="1:9">
      <c r="A112" s="261" t="s">
        <v>66</v>
      </c>
      <c r="B112" s="235">
        <v>738.7277218945311</v>
      </c>
      <c r="C112" s="253">
        <v>0</v>
      </c>
      <c r="D112" s="237">
        <f t="shared" si="5"/>
        <v>738.7277218945311</v>
      </c>
      <c r="E112" s="238">
        <f t="shared" si="6"/>
        <v>2505</v>
      </c>
      <c r="F112" s="239">
        <f t="shared" si="7"/>
        <v>1216.7756339808004</v>
      </c>
      <c r="G112" s="246">
        <v>31</v>
      </c>
      <c r="H112" s="240">
        <f t="shared" si="4"/>
        <v>6.5753424657534248E-4</v>
      </c>
      <c r="I112" s="247"/>
    </row>
    <row r="113" spans="1:9">
      <c r="A113" s="261" t="s">
        <v>67</v>
      </c>
      <c r="B113" s="235">
        <v>738.7277218945311</v>
      </c>
      <c r="C113" s="253">
        <v>0</v>
      </c>
      <c r="D113" s="237">
        <f t="shared" si="5"/>
        <v>738.7277218945311</v>
      </c>
      <c r="E113" s="238">
        <f t="shared" si="6"/>
        <v>2474</v>
      </c>
      <c r="F113" s="239">
        <f t="shared" si="7"/>
        <v>1201.7177319235529</v>
      </c>
      <c r="G113" s="246">
        <v>30</v>
      </c>
      <c r="H113" s="240">
        <f t="shared" si="4"/>
        <v>6.5753424657534248E-4</v>
      </c>
      <c r="I113" s="247"/>
    </row>
    <row r="114" spans="1:9">
      <c r="A114" s="261" t="s">
        <v>68</v>
      </c>
      <c r="B114" s="235">
        <v>738.7277218945311</v>
      </c>
      <c r="C114" s="253">
        <v>0</v>
      </c>
      <c r="D114" s="237">
        <f t="shared" si="5"/>
        <v>738.7277218945311</v>
      </c>
      <c r="E114" s="238">
        <f t="shared" si="6"/>
        <v>2444</v>
      </c>
      <c r="F114" s="239">
        <f t="shared" si="7"/>
        <v>1187.1455686423456</v>
      </c>
      <c r="G114" s="246">
        <v>31</v>
      </c>
      <c r="H114" s="240">
        <f t="shared" si="4"/>
        <v>6.5753424657534248E-4</v>
      </c>
      <c r="I114" s="247"/>
    </row>
    <row r="115" spans="1:9">
      <c r="A115" s="261" t="s">
        <v>69</v>
      </c>
      <c r="B115" s="235">
        <v>738.7277218945311</v>
      </c>
      <c r="C115" s="253">
        <v>0</v>
      </c>
      <c r="D115" s="237">
        <f t="shared" si="5"/>
        <v>738.7277218945311</v>
      </c>
      <c r="E115" s="238">
        <f t="shared" si="6"/>
        <v>2413</v>
      </c>
      <c r="F115" s="239">
        <f t="shared" si="7"/>
        <v>1172.0876665850983</v>
      </c>
      <c r="G115" s="255">
        <v>30</v>
      </c>
      <c r="H115" s="240">
        <f t="shared" si="4"/>
        <v>6.5753424657534248E-4</v>
      </c>
      <c r="I115" s="247"/>
    </row>
    <row r="116" spans="1:9">
      <c r="A116" s="261" t="s">
        <v>70</v>
      </c>
      <c r="B116" s="235">
        <v>738.7277218945311</v>
      </c>
      <c r="C116" s="253">
        <v>0</v>
      </c>
      <c r="D116" s="237">
        <f t="shared" si="5"/>
        <v>738.7277218945311</v>
      </c>
      <c r="E116" s="238">
        <f t="shared" si="6"/>
        <v>2383</v>
      </c>
      <c r="F116" s="239">
        <f t="shared" si="7"/>
        <v>1157.5155033038911</v>
      </c>
      <c r="G116" s="246">
        <v>31</v>
      </c>
      <c r="H116" s="240">
        <f t="shared" si="4"/>
        <v>6.5753424657534248E-4</v>
      </c>
      <c r="I116" s="247"/>
    </row>
    <row r="117" spans="1:9">
      <c r="A117" s="261" t="s">
        <v>71</v>
      </c>
      <c r="B117" s="235">
        <v>738.7277218945311</v>
      </c>
      <c r="C117" s="253">
        <v>0</v>
      </c>
      <c r="D117" s="237">
        <f t="shared" si="5"/>
        <v>738.7277218945311</v>
      </c>
      <c r="E117" s="238">
        <f t="shared" si="6"/>
        <v>2352</v>
      </c>
      <c r="F117" s="239">
        <f t="shared" si="7"/>
        <v>1142.4576012466437</v>
      </c>
      <c r="G117" s="246">
        <v>31</v>
      </c>
      <c r="H117" s="240">
        <f t="shared" si="4"/>
        <v>6.5753424657534248E-4</v>
      </c>
      <c r="I117" s="247"/>
    </row>
    <row r="118" spans="1:9">
      <c r="A118" s="261" t="s">
        <v>72</v>
      </c>
      <c r="B118" s="235">
        <v>738.7277218945311</v>
      </c>
      <c r="C118" s="253">
        <v>0</v>
      </c>
      <c r="D118" s="237">
        <f t="shared" si="5"/>
        <v>738.7277218945311</v>
      </c>
      <c r="E118" s="238">
        <f t="shared" si="6"/>
        <v>2321</v>
      </c>
      <c r="F118" s="239">
        <f t="shared" si="7"/>
        <v>1127.3996991893962</v>
      </c>
      <c r="G118" s="246">
        <v>28</v>
      </c>
      <c r="H118" s="240">
        <f t="shared" si="4"/>
        <v>6.5753424657534248E-4</v>
      </c>
      <c r="I118" s="247"/>
    </row>
    <row r="119" spans="1:9">
      <c r="A119" s="261" t="s">
        <v>73</v>
      </c>
      <c r="B119" s="235">
        <v>738.7277218945311</v>
      </c>
      <c r="C119" s="253">
        <v>0</v>
      </c>
      <c r="D119" s="237">
        <f t="shared" si="5"/>
        <v>738.7277218945311</v>
      </c>
      <c r="E119" s="238">
        <f t="shared" si="6"/>
        <v>2293</v>
      </c>
      <c r="F119" s="239">
        <f t="shared" si="7"/>
        <v>1113.7990134602696</v>
      </c>
      <c r="G119" s="246">
        <v>31</v>
      </c>
      <c r="H119" s="240">
        <f t="shared" si="4"/>
        <v>6.5753424657534248E-4</v>
      </c>
      <c r="I119" s="247"/>
    </row>
    <row r="120" spans="1:9">
      <c r="A120" s="261" t="s">
        <v>74</v>
      </c>
      <c r="B120" s="235">
        <v>738.7277218945311</v>
      </c>
      <c r="C120" s="253">
        <v>0</v>
      </c>
      <c r="D120" s="237">
        <f t="shared" si="5"/>
        <v>738.7277218945311</v>
      </c>
      <c r="E120" s="238">
        <f t="shared" si="6"/>
        <v>2262</v>
      </c>
      <c r="F120" s="239">
        <f t="shared" si="7"/>
        <v>1098.7411114030219</v>
      </c>
      <c r="G120" s="246">
        <v>30</v>
      </c>
      <c r="H120" s="240">
        <f t="shared" si="4"/>
        <v>6.5753424657534248E-4</v>
      </c>
      <c r="I120" s="247"/>
    </row>
    <row r="121" spans="1:9">
      <c r="A121" s="261" t="s">
        <v>75</v>
      </c>
      <c r="B121" s="235">
        <v>738.7277218945311</v>
      </c>
      <c r="C121" s="253">
        <v>0</v>
      </c>
      <c r="D121" s="237">
        <f t="shared" si="5"/>
        <v>738.7277218945311</v>
      </c>
      <c r="E121" s="238">
        <f t="shared" si="6"/>
        <v>2232</v>
      </c>
      <c r="F121" s="239">
        <f t="shared" si="7"/>
        <v>1084.1689481218148</v>
      </c>
      <c r="G121" s="246">
        <v>31</v>
      </c>
      <c r="H121" s="240">
        <f t="shared" si="4"/>
        <v>6.5753424657534248E-4</v>
      </c>
      <c r="I121" s="247"/>
    </row>
    <row r="122" spans="1:9">
      <c r="A122" s="261" t="s">
        <v>76</v>
      </c>
      <c r="B122" s="235">
        <v>738.7277218945311</v>
      </c>
      <c r="C122" s="253">
        <v>0</v>
      </c>
      <c r="D122" s="237">
        <f t="shared" si="5"/>
        <v>738.7277218945311</v>
      </c>
      <c r="E122" s="238">
        <f t="shared" si="6"/>
        <v>2201</v>
      </c>
      <c r="F122" s="239">
        <f t="shared" si="7"/>
        <v>1069.1110460645675</v>
      </c>
      <c r="G122" s="246">
        <v>30</v>
      </c>
      <c r="H122" s="240">
        <f t="shared" si="4"/>
        <v>6.5753424657534248E-4</v>
      </c>
      <c r="I122" s="247"/>
    </row>
    <row r="123" spans="1:9">
      <c r="A123" s="261" t="s">
        <v>77</v>
      </c>
      <c r="B123" s="235">
        <v>775.66410798925767</v>
      </c>
      <c r="C123" s="253">
        <v>0</v>
      </c>
      <c r="D123" s="237">
        <f t="shared" si="5"/>
        <v>775.66410798925767</v>
      </c>
      <c r="E123" s="238">
        <f>E122-G122</f>
        <v>2171</v>
      </c>
      <c r="F123" s="239">
        <f t="shared" si="7"/>
        <v>1107.2658269225283</v>
      </c>
      <c r="G123" s="246">
        <v>31</v>
      </c>
      <c r="H123" s="240">
        <f t="shared" si="4"/>
        <v>6.5753424657534248E-4</v>
      </c>
      <c r="I123" s="247"/>
    </row>
    <row r="124" spans="1:9">
      <c r="A124" s="261" t="s">
        <v>78</v>
      </c>
      <c r="B124" s="235">
        <v>775.66410798925767</v>
      </c>
      <c r="C124" s="253">
        <v>0</v>
      </c>
      <c r="D124" s="237">
        <f t="shared" si="5"/>
        <v>775.66410798925767</v>
      </c>
      <c r="E124" s="238">
        <f t="shared" si="6"/>
        <v>2140</v>
      </c>
      <c r="F124" s="239">
        <f t="shared" si="7"/>
        <v>1091.4550297624185</v>
      </c>
      <c r="G124" s="246">
        <v>31</v>
      </c>
      <c r="H124" s="240">
        <f t="shared" si="4"/>
        <v>6.5753424657534248E-4</v>
      </c>
      <c r="I124" s="247"/>
    </row>
    <row r="125" spans="1:9">
      <c r="A125" s="261" t="s">
        <v>79</v>
      </c>
      <c r="B125" s="235">
        <v>775.66410798925767</v>
      </c>
      <c r="C125" s="253">
        <v>0</v>
      </c>
      <c r="D125" s="237">
        <f t="shared" si="5"/>
        <v>775.66410798925767</v>
      </c>
      <c r="E125" s="238">
        <f t="shared" si="6"/>
        <v>2109</v>
      </c>
      <c r="F125" s="239">
        <f t="shared" si="7"/>
        <v>1075.6442326023086</v>
      </c>
      <c r="G125" s="246">
        <v>30</v>
      </c>
      <c r="H125" s="240">
        <f t="shared" si="4"/>
        <v>6.5753424657534248E-4</v>
      </c>
      <c r="I125" s="247"/>
    </row>
    <row r="126" spans="1:9">
      <c r="A126" s="261" t="s">
        <v>80</v>
      </c>
      <c r="B126" s="235">
        <v>775.66410798925767</v>
      </c>
      <c r="C126" s="253">
        <v>0</v>
      </c>
      <c r="D126" s="237">
        <f t="shared" si="5"/>
        <v>775.66410798925767</v>
      </c>
      <c r="E126" s="238">
        <f t="shared" si="6"/>
        <v>2079</v>
      </c>
      <c r="F126" s="239">
        <f t="shared" si="7"/>
        <v>1060.3434611570412</v>
      </c>
      <c r="G126" s="246">
        <v>31</v>
      </c>
      <c r="H126" s="240">
        <f t="shared" si="4"/>
        <v>6.5753424657534248E-4</v>
      </c>
      <c r="I126" s="247"/>
    </row>
    <row r="127" spans="1:9">
      <c r="A127" s="261" t="s">
        <v>81</v>
      </c>
      <c r="B127" s="235">
        <v>775.66410798925767</v>
      </c>
      <c r="C127" s="253">
        <v>0</v>
      </c>
      <c r="D127" s="237">
        <f t="shared" si="5"/>
        <v>775.66410798925767</v>
      </c>
      <c r="E127" s="238">
        <f t="shared" si="6"/>
        <v>2048</v>
      </c>
      <c r="F127" s="239">
        <f t="shared" si="7"/>
        <v>1044.5326639969314</v>
      </c>
      <c r="G127" s="246">
        <v>30</v>
      </c>
      <c r="H127" s="240">
        <f t="shared" si="4"/>
        <v>6.5753424657534248E-4</v>
      </c>
      <c r="I127" s="247"/>
    </row>
    <row r="128" spans="1:9">
      <c r="A128" s="261" t="s">
        <v>82</v>
      </c>
      <c r="B128" s="235">
        <v>775.66410798925767</v>
      </c>
      <c r="C128" s="253">
        <v>0</v>
      </c>
      <c r="D128" s="237">
        <f t="shared" si="5"/>
        <v>775.66410798925767</v>
      </c>
      <c r="E128" s="238">
        <f t="shared" si="6"/>
        <v>2018</v>
      </c>
      <c r="F128" s="239">
        <f t="shared" si="7"/>
        <v>1029.2318925516638</v>
      </c>
      <c r="G128" s="246">
        <v>31</v>
      </c>
      <c r="H128" s="240">
        <f t="shared" si="4"/>
        <v>6.5753424657534248E-4</v>
      </c>
      <c r="I128" s="247"/>
    </row>
    <row r="129" spans="1:9">
      <c r="A129" s="261" t="s">
        <v>83</v>
      </c>
      <c r="B129" s="235">
        <v>775.66410798925767</v>
      </c>
      <c r="C129" s="253">
        <v>0</v>
      </c>
      <c r="D129" s="237">
        <f t="shared" si="5"/>
        <v>775.66410798925767</v>
      </c>
      <c r="E129" s="238">
        <f t="shared" si="6"/>
        <v>1987</v>
      </c>
      <c r="F129" s="239">
        <f t="shared" si="7"/>
        <v>1013.421095391554</v>
      </c>
      <c r="G129" s="246">
        <v>31</v>
      </c>
      <c r="H129" s="240">
        <f t="shared" si="4"/>
        <v>6.5753424657534248E-4</v>
      </c>
      <c r="I129" s="247"/>
    </row>
    <row r="130" spans="1:9">
      <c r="A130" s="261" t="s">
        <v>84</v>
      </c>
      <c r="B130" s="235">
        <v>775.66410798925767</v>
      </c>
      <c r="C130" s="253">
        <v>0</v>
      </c>
      <c r="D130" s="237">
        <f t="shared" si="5"/>
        <v>775.66410798925767</v>
      </c>
      <c r="E130" s="238">
        <f t="shared" si="6"/>
        <v>1956</v>
      </c>
      <c r="F130" s="239">
        <f t="shared" si="7"/>
        <v>997.61029823144429</v>
      </c>
      <c r="G130" s="246">
        <v>28</v>
      </c>
      <c r="H130" s="240">
        <f t="shared" si="4"/>
        <v>6.5753424657534248E-4</v>
      </c>
      <c r="I130" s="247"/>
    </row>
    <row r="131" spans="1:9">
      <c r="A131" s="261" t="s">
        <v>85</v>
      </c>
      <c r="B131" s="235">
        <v>775.66410798925767</v>
      </c>
      <c r="C131" s="253">
        <v>0</v>
      </c>
      <c r="D131" s="237">
        <f t="shared" si="5"/>
        <v>775.66410798925767</v>
      </c>
      <c r="E131" s="238">
        <f t="shared" si="6"/>
        <v>1928</v>
      </c>
      <c r="F131" s="239">
        <f t="shared" si="7"/>
        <v>983.32957821586115</v>
      </c>
      <c r="G131" s="246">
        <v>31</v>
      </c>
      <c r="H131" s="240">
        <f t="shared" si="4"/>
        <v>6.5753424657534248E-4</v>
      </c>
      <c r="I131" s="247"/>
    </row>
    <row r="132" spans="1:9">
      <c r="A132" s="261" t="s">
        <v>86</v>
      </c>
      <c r="B132" s="235">
        <v>775.66410798925767</v>
      </c>
      <c r="C132" s="253">
        <v>0</v>
      </c>
      <c r="D132" s="237">
        <f t="shared" si="5"/>
        <v>775.66410798925767</v>
      </c>
      <c r="E132" s="238">
        <f t="shared" si="6"/>
        <v>1897</v>
      </c>
      <c r="F132" s="239">
        <f t="shared" si="7"/>
        <v>967.51878105575133</v>
      </c>
      <c r="G132" s="246">
        <v>30</v>
      </c>
      <c r="H132" s="240">
        <f t="shared" si="4"/>
        <v>6.5753424657534248E-4</v>
      </c>
      <c r="I132" s="247"/>
    </row>
    <row r="133" spans="1:9">
      <c r="A133" s="261" t="s">
        <v>87</v>
      </c>
      <c r="B133" s="235">
        <v>775.66410798925767</v>
      </c>
      <c r="C133" s="253">
        <v>0</v>
      </c>
      <c r="D133" s="237">
        <f t="shared" si="5"/>
        <v>775.66410798925767</v>
      </c>
      <c r="E133" s="238">
        <f t="shared" si="6"/>
        <v>1867</v>
      </c>
      <c r="F133" s="239">
        <f t="shared" si="7"/>
        <v>952.21800961048382</v>
      </c>
      <c r="G133" s="246">
        <v>31</v>
      </c>
      <c r="H133" s="240">
        <f t="shared" si="4"/>
        <v>6.5753424657534248E-4</v>
      </c>
      <c r="I133" s="247"/>
    </row>
    <row r="134" spans="1:9">
      <c r="A134" s="261" t="s">
        <v>88</v>
      </c>
      <c r="B134" s="235">
        <v>775.66410798925767</v>
      </c>
      <c r="C134" s="253">
        <v>0</v>
      </c>
      <c r="D134" s="237">
        <f t="shared" si="5"/>
        <v>775.66410798925767</v>
      </c>
      <c r="E134" s="238">
        <f t="shared" si="6"/>
        <v>1836</v>
      </c>
      <c r="F134" s="239">
        <f t="shared" si="7"/>
        <v>936.407212450374</v>
      </c>
      <c r="G134" s="246">
        <v>30</v>
      </c>
      <c r="H134" s="240">
        <f t="shared" si="4"/>
        <v>6.5753424657534248E-4</v>
      </c>
      <c r="I134" s="247"/>
    </row>
    <row r="135" spans="1:9">
      <c r="A135" s="261" t="s">
        <v>89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>E134-G134</f>
        <v>1806</v>
      </c>
      <c r="F135" s="239">
        <f t="shared" si="7"/>
        <v>967.1617630553618</v>
      </c>
      <c r="G135" s="246">
        <v>31</v>
      </c>
      <c r="H135" s="240">
        <f t="shared" si="4"/>
        <v>6.5753424657534248E-4</v>
      </c>
      <c r="I135" s="247"/>
    </row>
    <row r="136" spans="1:9">
      <c r="A136" s="261" t="s">
        <v>90</v>
      </c>
      <c r="B136" s="235">
        <v>814.44731338872054</v>
      </c>
      <c r="C136" s="253">
        <v>0</v>
      </c>
      <c r="D136" s="237">
        <f t="shared" si="5"/>
        <v>814.44731338872054</v>
      </c>
      <c r="E136" s="238">
        <f t="shared" si="6"/>
        <v>1775</v>
      </c>
      <c r="F136" s="239">
        <f t="shared" si="7"/>
        <v>950.56042603724643</v>
      </c>
      <c r="G136" s="246">
        <v>31</v>
      </c>
      <c r="H136" s="240">
        <f t="shared" ref="H136:H146" si="8">0.24/365</f>
        <v>6.5753424657534248E-4</v>
      </c>
      <c r="I136" s="247"/>
    </row>
    <row r="137" spans="1:9">
      <c r="A137" s="261" t="s">
        <v>91</v>
      </c>
      <c r="B137" s="235">
        <v>814.44731338872054</v>
      </c>
      <c r="C137" s="253">
        <v>0</v>
      </c>
      <c r="D137" s="237">
        <f t="shared" si="5"/>
        <v>814.44731338872054</v>
      </c>
      <c r="E137" s="238">
        <f t="shared" si="6"/>
        <v>1744</v>
      </c>
      <c r="F137" s="239">
        <f t="shared" si="7"/>
        <v>933.95908901913117</v>
      </c>
      <c r="G137" s="246">
        <v>30</v>
      </c>
      <c r="H137" s="240">
        <f t="shared" si="8"/>
        <v>6.5753424657534248E-4</v>
      </c>
      <c r="I137" s="247"/>
    </row>
    <row r="138" spans="1:9">
      <c r="A138" s="261" t="s">
        <v>92</v>
      </c>
      <c r="B138" s="235">
        <v>814.44731338872054</v>
      </c>
      <c r="C138" s="253">
        <v>0</v>
      </c>
      <c r="D138" s="237">
        <f t="shared" si="5"/>
        <v>814.44731338872054</v>
      </c>
      <c r="E138" s="238">
        <f t="shared" si="6"/>
        <v>1714</v>
      </c>
      <c r="F138" s="239">
        <f t="shared" si="7"/>
        <v>917.89327900160026</v>
      </c>
      <c r="G138" s="246">
        <v>31</v>
      </c>
      <c r="H138" s="240">
        <f t="shared" si="8"/>
        <v>6.5753424657534248E-4</v>
      </c>
      <c r="I138" s="247"/>
    </row>
    <row r="139" spans="1:9">
      <c r="A139" s="261" t="s">
        <v>93</v>
      </c>
      <c r="B139" s="235">
        <v>814.44731338872054</v>
      </c>
      <c r="C139" s="253">
        <v>0</v>
      </c>
      <c r="D139" s="237">
        <f t="shared" si="5"/>
        <v>814.44731338872054</v>
      </c>
      <c r="E139" s="238">
        <f t="shared" si="6"/>
        <v>1683</v>
      </c>
      <c r="F139" s="239">
        <f t="shared" si="7"/>
        <v>901.291941983485</v>
      </c>
      <c r="G139" s="246">
        <v>30</v>
      </c>
      <c r="H139" s="240">
        <f t="shared" si="8"/>
        <v>6.5753424657534248E-4</v>
      </c>
      <c r="I139" s="247"/>
    </row>
    <row r="140" spans="1:9">
      <c r="A140" s="261" t="s">
        <v>94</v>
      </c>
      <c r="B140" s="235">
        <v>814.44731338872054</v>
      </c>
      <c r="C140" s="253">
        <v>0</v>
      </c>
      <c r="D140" s="237">
        <f t="shared" si="5"/>
        <v>814.44731338872054</v>
      </c>
      <c r="E140" s="238">
        <f>E139-G139</f>
        <v>1653</v>
      </c>
      <c r="F140" s="239">
        <f t="shared" si="7"/>
        <v>885.22613196595398</v>
      </c>
      <c r="G140" s="246">
        <v>31</v>
      </c>
      <c r="H140" s="240">
        <f t="shared" si="8"/>
        <v>6.5753424657534248E-4</v>
      </c>
      <c r="I140" s="247"/>
    </row>
    <row r="141" spans="1:9">
      <c r="A141" s="261" t="s">
        <v>95</v>
      </c>
      <c r="B141" s="235">
        <v>814.44731338872054</v>
      </c>
      <c r="C141" s="253">
        <v>0</v>
      </c>
      <c r="D141" s="237">
        <f t="shared" si="5"/>
        <v>814.44731338872054</v>
      </c>
      <c r="E141" s="238">
        <f t="shared" si="6"/>
        <v>1622</v>
      </c>
      <c r="F141" s="239">
        <f t="shared" si="7"/>
        <v>868.62479494783872</v>
      </c>
      <c r="G141" s="246">
        <v>31</v>
      </c>
      <c r="H141" s="240">
        <f t="shared" si="8"/>
        <v>6.5753424657534248E-4</v>
      </c>
      <c r="I141" s="247"/>
    </row>
    <row r="142" spans="1:9">
      <c r="A142" s="261" t="s">
        <v>96</v>
      </c>
      <c r="B142" s="235">
        <v>814.44731338872054</v>
      </c>
      <c r="C142" s="253">
        <v>0</v>
      </c>
      <c r="D142" s="237">
        <f t="shared" si="5"/>
        <v>814.44731338872054</v>
      </c>
      <c r="E142" s="238">
        <f>E141-G141</f>
        <v>1591</v>
      </c>
      <c r="F142" s="239">
        <f t="shared" si="7"/>
        <v>852.02345792972346</v>
      </c>
      <c r="G142" s="246">
        <v>29</v>
      </c>
      <c r="H142" s="240">
        <f t="shared" si="8"/>
        <v>6.5753424657534248E-4</v>
      </c>
      <c r="I142" s="247"/>
    </row>
    <row r="143" spans="1:9">
      <c r="A143" s="261" t="s">
        <v>97</v>
      </c>
      <c r="B143" s="235">
        <v>814.44731338872054</v>
      </c>
      <c r="C143" s="253">
        <v>0</v>
      </c>
      <c r="D143" s="237">
        <f t="shared" ref="D143:D159" si="9">B143-C143</f>
        <v>814.44731338872054</v>
      </c>
      <c r="E143" s="238">
        <f t="shared" si="6"/>
        <v>1562</v>
      </c>
      <c r="F143" s="239">
        <f t="shared" si="7"/>
        <v>836.49317491277691</v>
      </c>
      <c r="G143" s="246">
        <v>31</v>
      </c>
      <c r="H143" s="240">
        <f t="shared" si="8"/>
        <v>6.5753424657534248E-4</v>
      </c>
      <c r="I143" s="247"/>
    </row>
    <row r="144" spans="1:9">
      <c r="A144" s="261" t="s">
        <v>98</v>
      </c>
      <c r="B144" s="235">
        <v>814.44731338872054</v>
      </c>
      <c r="C144" s="253">
        <v>0</v>
      </c>
      <c r="D144" s="237">
        <f t="shared" si="9"/>
        <v>814.44731338872054</v>
      </c>
      <c r="E144" s="238">
        <f t="shared" ref="E144:E201" si="10">E143-G143</f>
        <v>1531</v>
      </c>
      <c r="F144" s="239">
        <f t="shared" ref="F144:F201" si="11">(D144*E144*H144)</f>
        <v>819.89183789466165</v>
      </c>
      <c r="G144" s="246">
        <v>30</v>
      </c>
      <c r="H144" s="240">
        <f t="shared" si="8"/>
        <v>6.5753424657534248E-4</v>
      </c>
      <c r="I144" s="247"/>
    </row>
    <row r="145" spans="1:9">
      <c r="A145" s="261" t="s">
        <v>99</v>
      </c>
      <c r="B145" s="235">
        <v>814.44731338872054</v>
      </c>
      <c r="C145" s="253">
        <v>0</v>
      </c>
      <c r="D145" s="237">
        <f t="shared" si="9"/>
        <v>814.44731338872054</v>
      </c>
      <c r="E145" s="238">
        <f t="shared" si="10"/>
        <v>1501</v>
      </c>
      <c r="F145" s="239">
        <f t="shared" si="11"/>
        <v>803.82602787713063</v>
      </c>
      <c r="G145" s="246">
        <v>31</v>
      </c>
      <c r="H145" s="240">
        <f t="shared" si="8"/>
        <v>6.5753424657534248E-4</v>
      </c>
      <c r="I145" s="247"/>
    </row>
    <row r="146" spans="1:9">
      <c r="A146" s="261" t="s">
        <v>100</v>
      </c>
      <c r="B146" s="235">
        <v>814.44731338872054</v>
      </c>
      <c r="C146" s="253">
        <v>0</v>
      </c>
      <c r="D146" s="237">
        <f t="shared" si="9"/>
        <v>814.44731338872054</v>
      </c>
      <c r="E146" s="238">
        <f t="shared" si="10"/>
        <v>1470</v>
      </c>
      <c r="F146" s="239">
        <f t="shared" si="11"/>
        <v>787.22469085901537</v>
      </c>
      <c r="G146" s="246">
        <v>30</v>
      </c>
      <c r="H146" s="240">
        <f t="shared" si="8"/>
        <v>6.5753424657534248E-4</v>
      </c>
      <c r="I146" s="247"/>
    </row>
    <row r="147" spans="1:9">
      <c r="A147" s="261" t="s">
        <v>101</v>
      </c>
      <c r="B147" s="235">
        <v>855.16967905815659</v>
      </c>
      <c r="C147" s="253">
        <v>0</v>
      </c>
      <c r="D147" s="237">
        <f t="shared" si="9"/>
        <v>855.16967905815659</v>
      </c>
      <c r="E147" s="238">
        <f>E146-G146</f>
        <v>1440</v>
      </c>
      <c r="F147" s="239">
        <f t="shared" si="11"/>
        <v>809.71682488355873</v>
      </c>
      <c r="G147" s="246">
        <v>31</v>
      </c>
      <c r="H147" s="240">
        <f t="shared" ref="H147:H201" si="12">0.24/365</f>
        <v>6.5753424657534248E-4</v>
      </c>
      <c r="I147" s="247"/>
    </row>
    <row r="148" spans="1:9">
      <c r="A148" s="261" t="s">
        <v>102</v>
      </c>
      <c r="B148" s="235">
        <v>855.16967905815659</v>
      </c>
      <c r="C148" s="253">
        <v>0</v>
      </c>
      <c r="D148" s="237">
        <f t="shared" si="9"/>
        <v>855.16967905815659</v>
      </c>
      <c r="E148" s="238">
        <f t="shared" si="10"/>
        <v>1409</v>
      </c>
      <c r="F148" s="239">
        <f t="shared" si="11"/>
        <v>792.28542101453752</v>
      </c>
      <c r="G148" s="246">
        <v>31</v>
      </c>
      <c r="H148" s="240">
        <f t="shared" si="12"/>
        <v>6.5753424657534248E-4</v>
      </c>
      <c r="I148" s="247"/>
    </row>
    <row r="149" spans="1:9">
      <c r="A149" s="261" t="s">
        <v>103</v>
      </c>
      <c r="B149" s="235">
        <v>855.16967905815659</v>
      </c>
      <c r="C149" s="253">
        <v>0</v>
      </c>
      <c r="D149" s="237">
        <f t="shared" si="9"/>
        <v>855.16967905815659</v>
      </c>
      <c r="E149" s="238">
        <f t="shared" si="10"/>
        <v>1378</v>
      </c>
      <c r="F149" s="239">
        <f t="shared" si="11"/>
        <v>774.85401714551665</v>
      </c>
      <c r="G149" s="246">
        <v>30</v>
      </c>
      <c r="H149" s="240">
        <f t="shared" si="12"/>
        <v>6.5753424657534248E-4</v>
      </c>
      <c r="I149" s="247"/>
    </row>
    <row r="150" spans="1:9">
      <c r="A150" s="261" t="s">
        <v>104</v>
      </c>
      <c r="B150" s="235">
        <v>855.16967905815659</v>
      </c>
      <c r="C150" s="253">
        <v>0</v>
      </c>
      <c r="D150" s="237">
        <f t="shared" si="9"/>
        <v>855.16967905815659</v>
      </c>
      <c r="E150" s="238">
        <f t="shared" si="10"/>
        <v>1348</v>
      </c>
      <c r="F150" s="239">
        <f t="shared" si="11"/>
        <v>757.9849166271091</v>
      </c>
      <c r="G150" s="246">
        <v>31</v>
      </c>
      <c r="H150" s="240">
        <f t="shared" si="12"/>
        <v>6.5753424657534248E-4</v>
      </c>
      <c r="I150" s="247"/>
    </row>
    <row r="151" spans="1:9">
      <c r="A151" s="261" t="s">
        <v>105</v>
      </c>
      <c r="B151" s="235">
        <v>855.16967905815659</v>
      </c>
      <c r="C151" s="253">
        <v>0</v>
      </c>
      <c r="D151" s="237">
        <f t="shared" si="9"/>
        <v>855.16967905815659</v>
      </c>
      <c r="E151" s="238">
        <f t="shared" si="10"/>
        <v>1317</v>
      </c>
      <c r="F151" s="239">
        <f t="shared" si="11"/>
        <v>740.553512758088</v>
      </c>
      <c r="G151" s="246">
        <v>30</v>
      </c>
      <c r="H151" s="240">
        <f t="shared" si="12"/>
        <v>6.5753424657534248E-4</v>
      </c>
      <c r="I151" s="247"/>
    </row>
    <row r="152" spans="1:9">
      <c r="A152" s="261" t="s">
        <v>106</v>
      </c>
      <c r="B152" s="235">
        <v>855.16967905815659</v>
      </c>
      <c r="C152" s="253">
        <v>0</v>
      </c>
      <c r="D152" s="256">
        <f t="shared" si="9"/>
        <v>855.16967905815659</v>
      </c>
      <c r="E152" s="238">
        <f t="shared" si="10"/>
        <v>1287</v>
      </c>
      <c r="F152" s="239">
        <f t="shared" si="11"/>
        <v>723.68441223968057</v>
      </c>
      <c r="G152" s="246">
        <v>31</v>
      </c>
      <c r="H152" s="240">
        <f t="shared" si="12"/>
        <v>6.5753424657534248E-4</v>
      </c>
      <c r="I152" s="247"/>
    </row>
    <row r="153" spans="1:9">
      <c r="A153" s="261" t="s">
        <v>107</v>
      </c>
      <c r="B153" s="235">
        <v>855.16967905815659</v>
      </c>
      <c r="C153" s="253">
        <v>0</v>
      </c>
      <c r="D153" s="256">
        <f t="shared" si="9"/>
        <v>855.16967905815659</v>
      </c>
      <c r="E153" s="238">
        <f t="shared" si="10"/>
        <v>1256</v>
      </c>
      <c r="F153" s="239">
        <f t="shared" si="11"/>
        <v>706.25300837065959</v>
      </c>
      <c r="G153" s="246">
        <v>31</v>
      </c>
      <c r="H153" s="240">
        <f t="shared" si="12"/>
        <v>6.5753424657534248E-4</v>
      </c>
      <c r="I153" s="247"/>
    </row>
    <row r="154" spans="1:9" ht="15.75" thickBot="1">
      <c r="A154" s="261" t="s">
        <v>108</v>
      </c>
      <c r="B154" s="235">
        <v>855.16967905815659</v>
      </c>
      <c r="C154" s="253">
        <v>0</v>
      </c>
      <c r="D154" s="237">
        <f t="shared" si="9"/>
        <v>855.16967905815659</v>
      </c>
      <c r="E154" s="238">
        <f t="shared" si="10"/>
        <v>1225</v>
      </c>
      <c r="F154" s="239">
        <f t="shared" si="11"/>
        <v>688.82160450163849</v>
      </c>
      <c r="G154" s="246">
        <v>28</v>
      </c>
      <c r="H154" s="240">
        <f t="shared" si="12"/>
        <v>6.5753424657534248E-4</v>
      </c>
      <c r="I154" s="247"/>
    </row>
    <row r="155" spans="1:9" ht="30" customHeight="1">
      <c r="A155" s="229" t="s">
        <v>151</v>
      </c>
      <c r="B155" s="8" t="s">
        <v>152</v>
      </c>
      <c r="C155" s="230" t="s">
        <v>153</v>
      </c>
      <c r="D155" s="230" t="s">
        <v>154</v>
      </c>
      <c r="E155" s="231" t="s">
        <v>155</v>
      </c>
      <c r="F155" s="230" t="s">
        <v>157</v>
      </c>
      <c r="G155" s="231" t="s">
        <v>11</v>
      </c>
      <c r="H155" s="232" t="s">
        <v>156</v>
      </c>
      <c r="I155" s="322" t="s">
        <v>162</v>
      </c>
    </row>
    <row r="156" spans="1:9" ht="20.100000000000001" customHeight="1">
      <c r="A156" s="261" t="s">
        <v>109</v>
      </c>
      <c r="B156" s="235">
        <v>855.16967905815659</v>
      </c>
      <c r="C156" s="253">
        <v>0</v>
      </c>
      <c r="D156" s="237">
        <f t="shared" si="9"/>
        <v>855.16967905815659</v>
      </c>
      <c r="E156" s="238">
        <f>E154-G154</f>
        <v>1197</v>
      </c>
      <c r="F156" s="239">
        <f t="shared" si="11"/>
        <v>673.07711068445815</v>
      </c>
      <c r="G156" s="246">
        <v>31</v>
      </c>
      <c r="H156" s="240">
        <f t="shared" si="12"/>
        <v>6.5753424657534248E-4</v>
      </c>
      <c r="I156" s="247"/>
    </row>
    <row r="157" spans="1:9" ht="20.100000000000001" customHeight="1">
      <c r="A157" s="261" t="s">
        <v>110</v>
      </c>
      <c r="B157" s="235">
        <v>855.16967905815659</v>
      </c>
      <c r="C157" s="253">
        <v>0</v>
      </c>
      <c r="D157" s="256">
        <f t="shared" si="9"/>
        <v>855.16967905815659</v>
      </c>
      <c r="E157" s="238">
        <f t="shared" si="10"/>
        <v>1166</v>
      </c>
      <c r="F157" s="239">
        <f t="shared" si="11"/>
        <v>655.64570681543717</v>
      </c>
      <c r="G157" s="246">
        <v>30</v>
      </c>
      <c r="H157" s="240">
        <f t="shared" si="12"/>
        <v>6.5753424657534248E-4</v>
      </c>
      <c r="I157" s="247"/>
    </row>
    <row r="158" spans="1:9" ht="20.100000000000001" customHeight="1">
      <c r="A158" s="261" t="s">
        <v>111</v>
      </c>
      <c r="B158" s="235">
        <v>855.16967905815659</v>
      </c>
      <c r="C158" s="253">
        <v>0</v>
      </c>
      <c r="D158" s="256">
        <f t="shared" si="9"/>
        <v>855.16967905815659</v>
      </c>
      <c r="E158" s="238">
        <f t="shared" si="10"/>
        <v>1136</v>
      </c>
      <c r="F158" s="239">
        <f t="shared" si="11"/>
        <v>638.77660629702962</v>
      </c>
      <c r="G158" s="246">
        <v>31</v>
      </c>
      <c r="H158" s="240">
        <f t="shared" si="12"/>
        <v>6.5753424657534248E-4</v>
      </c>
      <c r="I158" s="247"/>
    </row>
    <row r="159" spans="1:9" ht="20.100000000000001" customHeight="1">
      <c r="A159" s="261" t="s">
        <v>112</v>
      </c>
      <c r="B159" s="235">
        <v>855.16967905815659</v>
      </c>
      <c r="C159" s="253">
        <v>0</v>
      </c>
      <c r="D159" s="256">
        <f t="shared" si="9"/>
        <v>855.16967905815659</v>
      </c>
      <c r="E159" s="238">
        <f t="shared" si="10"/>
        <v>1105</v>
      </c>
      <c r="F159" s="239">
        <f t="shared" si="11"/>
        <v>621.34520242800863</v>
      </c>
      <c r="G159" s="246">
        <v>30</v>
      </c>
      <c r="H159" s="240">
        <f t="shared" si="12"/>
        <v>6.5753424657534248E-4</v>
      </c>
      <c r="I159" s="247"/>
    </row>
    <row r="160" spans="1:9" ht="20.100000000000001" customHeight="1">
      <c r="A160" s="261" t="s">
        <v>113</v>
      </c>
      <c r="B160" s="235">
        <v>897.92816301106438</v>
      </c>
      <c r="C160" s="253">
        <v>0</v>
      </c>
      <c r="D160" s="256">
        <f>B160-C160</f>
        <v>897.92816301106438</v>
      </c>
      <c r="E160" s="238">
        <f>E159-G159</f>
        <v>1075</v>
      </c>
      <c r="F160" s="239">
        <f t="shared" si="11"/>
        <v>634.69990700508117</v>
      </c>
      <c r="G160" s="246">
        <v>31</v>
      </c>
      <c r="H160" s="240">
        <f t="shared" si="12"/>
        <v>6.5753424657534248E-4</v>
      </c>
      <c r="I160" s="247"/>
    </row>
    <row r="161" spans="1:9" ht="20.100000000000001" customHeight="1">
      <c r="A161" s="261" t="s">
        <v>114</v>
      </c>
      <c r="B161" s="235">
        <v>897.92816301106438</v>
      </c>
      <c r="C161" s="253">
        <v>0</v>
      </c>
      <c r="D161" s="256">
        <f>B161-C161</f>
        <v>897.92816301106438</v>
      </c>
      <c r="E161" s="238">
        <f t="shared" si="10"/>
        <v>1044</v>
      </c>
      <c r="F161" s="239">
        <f t="shared" si="11"/>
        <v>616.39693294260906</v>
      </c>
      <c r="G161" s="246">
        <v>31</v>
      </c>
      <c r="H161" s="240">
        <f t="shared" si="12"/>
        <v>6.5753424657534248E-4</v>
      </c>
      <c r="I161" s="247"/>
    </row>
    <row r="162" spans="1:9" ht="20.100000000000001" customHeight="1">
      <c r="A162" s="261" t="s">
        <v>115</v>
      </c>
      <c r="B162" s="235">
        <v>897.92816301106438</v>
      </c>
      <c r="C162" s="253">
        <v>0</v>
      </c>
      <c r="D162" s="256">
        <f t="shared" ref="D162:D165" si="13">B162-C162</f>
        <v>897.92816301106438</v>
      </c>
      <c r="E162" s="238">
        <f t="shared" si="10"/>
        <v>1013</v>
      </c>
      <c r="F162" s="239">
        <f t="shared" si="11"/>
        <v>598.09395888013694</v>
      </c>
      <c r="G162" s="246">
        <v>30</v>
      </c>
      <c r="H162" s="240">
        <f t="shared" si="12"/>
        <v>6.5753424657534248E-4</v>
      </c>
      <c r="I162" s="247"/>
    </row>
    <row r="163" spans="1:9" ht="20.100000000000001" customHeight="1">
      <c r="A163" s="261" t="s">
        <v>116</v>
      </c>
      <c r="B163" s="235">
        <v>897.92816301106438</v>
      </c>
      <c r="C163" s="253">
        <v>0</v>
      </c>
      <c r="D163" s="256">
        <f t="shared" si="13"/>
        <v>897.92816301106438</v>
      </c>
      <c r="E163" s="238">
        <f t="shared" si="10"/>
        <v>983</v>
      </c>
      <c r="F163" s="239">
        <f t="shared" si="11"/>
        <v>580.38140333580907</v>
      </c>
      <c r="G163" s="246">
        <v>31</v>
      </c>
      <c r="H163" s="240">
        <f t="shared" si="12"/>
        <v>6.5753424657534248E-4</v>
      </c>
      <c r="I163" s="247"/>
    </row>
    <row r="164" spans="1:9" ht="20.100000000000001" customHeight="1">
      <c r="A164" s="261" t="s">
        <v>117</v>
      </c>
      <c r="B164" s="235">
        <v>897.92816301106438</v>
      </c>
      <c r="C164" s="253">
        <v>0</v>
      </c>
      <c r="D164" s="256">
        <f t="shared" si="13"/>
        <v>897.92816301106438</v>
      </c>
      <c r="E164" s="238">
        <f t="shared" si="10"/>
        <v>952</v>
      </c>
      <c r="F164" s="239">
        <f t="shared" si="11"/>
        <v>562.07842927333706</v>
      </c>
      <c r="G164" s="246">
        <v>30</v>
      </c>
      <c r="H164" s="240">
        <f t="shared" si="12"/>
        <v>6.5753424657534248E-4</v>
      </c>
      <c r="I164" s="247"/>
    </row>
    <row r="165" spans="1:9" ht="20.100000000000001" customHeight="1">
      <c r="A165" s="261" t="s">
        <v>118</v>
      </c>
      <c r="B165" s="235">
        <v>897.92816301106438</v>
      </c>
      <c r="C165" s="253">
        <v>0</v>
      </c>
      <c r="D165" s="256">
        <f t="shared" si="13"/>
        <v>897.92816301106438</v>
      </c>
      <c r="E165" s="238">
        <f t="shared" si="10"/>
        <v>922</v>
      </c>
      <c r="F165" s="239">
        <f t="shared" si="11"/>
        <v>544.36587372900919</v>
      </c>
      <c r="G165" s="246">
        <v>31</v>
      </c>
      <c r="H165" s="240">
        <f t="shared" si="12"/>
        <v>6.5753424657534248E-4</v>
      </c>
      <c r="I165" s="247"/>
    </row>
    <row r="166" spans="1:9" ht="20.100000000000001" customHeight="1">
      <c r="A166" s="261" t="s">
        <v>119</v>
      </c>
      <c r="B166" s="235">
        <v>897.92816301106438</v>
      </c>
      <c r="C166" s="253">
        <v>0</v>
      </c>
      <c r="D166" s="256">
        <f>B166-C166</f>
        <v>897.92816301106438</v>
      </c>
      <c r="E166" s="238">
        <f t="shared" si="10"/>
        <v>891</v>
      </c>
      <c r="F166" s="239">
        <f t="shared" si="11"/>
        <v>526.06289966653696</v>
      </c>
      <c r="G166" s="246">
        <v>31</v>
      </c>
      <c r="H166" s="240">
        <f t="shared" si="12"/>
        <v>6.5753424657534248E-4</v>
      </c>
      <c r="I166" s="247"/>
    </row>
    <row r="167" spans="1:9" ht="20.100000000000001" customHeight="1">
      <c r="A167" s="261" t="s">
        <v>120</v>
      </c>
      <c r="B167" s="235">
        <v>897.92816301106438</v>
      </c>
      <c r="C167" s="253">
        <v>0</v>
      </c>
      <c r="D167" s="256">
        <f>B167-C167</f>
        <v>897.92816301106438</v>
      </c>
      <c r="E167" s="238">
        <f t="shared" si="10"/>
        <v>860</v>
      </c>
      <c r="F167" s="239">
        <f t="shared" si="11"/>
        <v>507.7599256040649</v>
      </c>
      <c r="G167" s="246">
        <v>28</v>
      </c>
      <c r="H167" s="240">
        <f t="shared" si="12"/>
        <v>6.5753424657534248E-4</v>
      </c>
      <c r="I167" s="247"/>
    </row>
    <row r="168" spans="1:9" ht="20.100000000000001" customHeight="1">
      <c r="A168" s="261" t="s">
        <v>121</v>
      </c>
      <c r="B168" s="235">
        <v>897.92816301106438</v>
      </c>
      <c r="C168" s="253">
        <v>0</v>
      </c>
      <c r="D168" s="256">
        <f t="shared" ref="D168:D196" si="14">B168-C168</f>
        <v>897.92816301106438</v>
      </c>
      <c r="E168" s="238">
        <f t="shared" si="10"/>
        <v>832</v>
      </c>
      <c r="F168" s="239">
        <f t="shared" si="11"/>
        <v>491.22820709602564</v>
      </c>
      <c r="G168" s="246">
        <v>31</v>
      </c>
      <c r="H168" s="240">
        <f t="shared" si="12"/>
        <v>6.5753424657534248E-4</v>
      </c>
      <c r="I168" s="247"/>
    </row>
    <row r="169" spans="1:9" ht="20.100000000000001" customHeight="1">
      <c r="A169" s="261" t="s">
        <v>122</v>
      </c>
      <c r="B169" s="235">
        <v>897.92816301106438</v>
      </c>
      <c r="C169" s="253">
        <v>0</v>
      </c>
      <c r="D169" s="256">
        <f t="shared" si="14"/>
        <v>897.92816301106438</v>
      </c>
      <c r="E169" s="238">
        <f t="shared" si="10"/>
        <v>801</v>
      </c>
      <c r="F169" s="239">
        <f t="shared" si="11"/>
        <v>472.92523303355347</v>
      </c>
      <c r="G169" s="246">
        <v>30</v>
      </c>
      <c r="H169" s="240">
        <f t="shared" si="12"/>
        <v>6.5753424657534248E-4</v>
      </c>
      <c r="I169" s="247"/>
    </row>
    <row r="170" spans="1:9" ht="20.100000000000001" customHeight="1">
      <c r="A170" s="261" t="s">
        <v>123</v>
      </c>
      <c r="B170" s="235">
        <v>897.92816301106438</v>
      </c>
      <c r="C170" s="257">
        <v>14730</v>
      </c>
      <c r="D170" s="256">
        <f t="shared" si="14"/>
        <v>-13832.071836988936</v>
      </c>
      <c r="E170" s="238">
        <f t="shared" si="10"/>
        <v>771</v>
      </c>
      <c r="F170" s="239"/>
      <c r="G170" s="236">
        <v>15</v>
      </c>
      <c r="H170" s="240">
        <f t="shared" si="12"/>
        <v>6.5753424657534248E-4</v>
      </c>
      <c r="I170" s="241" t="s">
        <v>254</v>
      </c>
    </row>
    <row r="171" spans="1:9" ht="20.100000000000001" customHeight="1">
      <c r="A171" s="261" t="s">
        <v>124</v>
      </c>
      <c r="B171" s="235">
        <v>897.92816301106438</v>
      </c>
      <c r="C171" s="257">
        <v>15000</v>
      </c>
      <c r="D171" s="256">
        <f t="shared" si="14"/>
        <v>-14102.071836988936</v>
      </c>
      <c r="E171" s="238">
        <f t="shared" si="10"/>
        <v>756</v>
      </c>
      <c r="F171" s="239"/>
      <c r="G171" s="236">
        <v>27</v>
      </c>
      <c r="H171" s="240">
        <f t="shared" si="12"/>
        <v>6.5753424657534248E-4</v>
      </c>
      <c r="I171" s="241" t="s">
        <v>255</v>
      </c>
    </row>
    <row r="172" spans="1:9" ht="20.100000000000001" customHeight="1">
      <c r="A172" s="261" t="s">
        <v>125</v>
      </c>
      <c r="B172" s="235">
        <v>942.82457116161765</v>
      </c>
      <c r="C172" s="257">
        <v>0</v>
      </c>
      <c r="D172" s="256">
        <f t="shared" si="14"/>
        <v>942.82457116161765</v>
      </c>
      <c r="E172" s="238">
        <f t="shared" si="10"/>
        <v>729</v>
      </c>
      <c r="F172" s="239">
        <f t="shared" si="11"/>
        <v>451.93585471352498</v>
      </c>
      <c r="G172" s="236">
        <v>31</v>
      </c>
      <c r="H172" s="240">
        <f t="shared" si="12"/>
        <v>6.5753424657534248E-4</v>
      </c>
      <c r="I172" s="325"/>
    </row>
    <row r="173" spans="1:9" ht="20.100000000000001" customHeight="1">
      <c r="A173" s="261" t="s">
        <v>126</v>
      </c>
      <c r="B173" s="235">
        <v>942.82457116161765</v>
      </c>
      <c r="C173" s="258">
        <v>14000</v>
      </c>
      <c r="D173" s="256">
        <f t="shared" si="14"/>
        <v>-13057.175428838382</v>
      </c>
      <c r="E173" s="238">
        <f t="shared" si="10"/>
        <v>698</v>
      </c>
      <c r="F173" s="239"/>
      <c r="G173" s="259">
        <v>29</v>
      </c>
      <c r="H173" s="240">
        <f t="shared" si="12"/>
        <v>6.5753424657534248E-4</v>
      </c>
      <c r="I173" s="241" t="s">
        <v>290</v>
      </c>
    </row>
    <row r="174" spans="1:9" ht="20.100000000000001" customHeight="1">
      <c r="A174" s="261" t="s">
        <v>127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>E173-G173</f>
        <v>669</v>
      </c>
      <c r="F174" s="239">
        <f t="shared" si="11"/>
        <v>414.73948807043649</v>
      </c>
      <c r="G174" s="236">
        <v>30</v>
      </c>
      <c r="H174" s="240">
        <f t="shared" si="12"/>
        <v>6.5753424657534248E-4</v>
      </c>
      <c r="I174" s="241"/>
    </row>
    <row r="175" spans="1:9" ht="20.100000000000001" customHeight="1">
      <c r="A175" s="261" t="s">
        <v>128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0"/>
        <v>639</v>
      </c>
      <c r="F175" s="239">
        <f t="shared" si="11"/>
        <v>396.14130474889231</v>
      </c>
      <c r="G175" s="236">
        <v>31</v>
      </c>
      <c r="H175" s="240">
        <f t="shared" si="12"/>
        <v>6.5753424657534248E-4</v>
      </c>
      <c r="I175" s="241"/>
    </row>
    <row r="176" spans="1:9" ht="20.100000000000001" customHeight="1">
      <c r="A176" s="261" t="s">
        <v>129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0"/>
        <v>608</v>
      </c>
      <c r="F176" s="239">
        <f t="shared" si="11"/>
        <v>376.92318198329656</v>
      </c>
      <c r="G176" s="236">
        <v>30</v>
      </c>
      <c r="H176" s="240">
        <f t="shared" si="12"/>
        <v>6.5753424657534248E-4</v>
      </c>
      <c r="I176" s="241"/>
    </row>
    <row r="177" spans="1:9" ht="20.100000000000001" customHeight="1">
      <c r="A177" s="261" t="s">
        <v>130</v>
      </c>
      <c r="B177" s="235">
        <v>942.82457116161765</v>
      </c>
      <c r="C177" s="257"/>
      <c r="D177" s="256">
        <f t="shared" si="14"/>
        <v>942.82457116161765</v>
      </c>
      <c r="E177" s="238">
        <f t="shared" si="10"/>
        <v>578</v>
      </c>
      <c r="F177" s="239">
        <f t="shared" si="11"/>
        <v>358.32499866175237</v>
      </c>
      <c r="G177" s="236">
        <v>31</v>
      </c>
      <c r="H177" s="240">
        <f t="shared" si="12"/>
        <v>6.5753424657534248E-4</v>
      </c>
      <c r="I177" s="241"/>
    </row>
    <row r="178" spans="1:9" ht="31.5" customHeight="1">
      <c r="A178" s="261" t="s">
        <v>131</v>
      </c>
      <c r="B178" s="235">
        <v>942.824571161618</v>
      </c>
      <c r="C178" s="258">
        <v>66000</v>
      </c>
      <c r="D178" s="256">
        <f t="shared" si="14"/>
        <v>-65057.175428838382</v>
      </c>
      <c r="E178" s="238">
        <f t="shared" si="10"/>
        <v>547</v>
      </c>
      <c r="F178" s="239"/>
      <c r="G178" s="259">
        <v>0</v>
      </c>
      <c r="H178" s="240">
        <f t="shared" si="12"/>
        <v>6.5753424657534248E-4</v>
      </c>
      <c r="I178" s="260" t="s">
        <v>289</v>
      </c>
    </row>
    <row r="179" spans="1:9" ht="20.100000000000001" customHeight="1">
      <c r="A179" s="261" t="s">
        <v>132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0"/>
        <v>547</v>
      </c>
      <c r="F179" s="239">
        <f t="shared" si="11"/>
        <v>339.10687589615662</v>
      </c>
      <c r="G179" s="236">
        <v>28</v>
      </c>
      <c r="H179" s="240">
        <f t="shared" si="12"/>
        <v>6.5753424657534248E-4</v>
      </c>
      <c r="I179" s="241"/>
    </row>
    <row r="180" spans="1:9" ht="20.100000000000001" customHeight="1">
      <c r="A180" s="261" t="s">
        <v>133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0"/>
        <v>519</v>
      </c>
      <c r="F180" s="239">
        <f t="shared" si="11"/>
        <v>321.74857146271535</v>
      </c>
      <c r="G180" s="236">
        <v>31</v>
      </c>
      <c r="H180" s="240">
        <f t="shared" si="12"/>
        <v>6.5753424657534248E-4</v>
      </c>
      <c r="I180" s="241"/>
    </row>
    <row r="181" spans="1:9" ht="20.100000000000001" customHeight="1">
      <c r="A181" s="261" t="s">
        <v>134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0"/>
        <v>488</v>
      </c>
      <c r="F181" s="239">
        <f t="shared" si="11"/>
        <v>302.5304486971196</v>
      </c>
      <c r="G181" s="236">
        <v>30</v>
      </c>
      <c r="H181" s="240">
        <f t="shared" si="12"/>
        <v>6.5753424657534248E-4</v>
      </c>
      <c r="I181" s="241"/>
    </row>
    <row r="182" spans="1:9" ht="20.100000000000001" customHeight="1">
      <c r="A182" s="261" t="s">
        <v>135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0"/>
        <v>458</v>
      </c>
      <c r="F182" s="239">
        <f t="shared" si="11"/>
        <v>283.93226537557541</v>
      </c>
      <c r="G182" s="236">
        <v>31</v>
      </c>
      <c r="H182" s="240">
        <f t="shared" si="12"/>
        <v>6.5753424657534248E-4</v>
      </c>
      <c r="I182" s="241"/>
    </row>
    <row r="183" spans="1:9" ht="20.100000000000001" customHeight="1">
      <c r="A183" s="261" t="s">
        <v>136</v>
      </c>
      <c r="B183" s="235">
        <v>942.82457116161765</v>
      </c>
      <c r="C183" s="257">
        <v>0</v>
      </c>
      <c r="D183" s="256">
        <f t="shared" si="14"/>
        <v>942.82457116161765</v>
      </c>
      <c r="E183" s="238">
        <f t="shared" si="10"/>
        <v>427</v>
      </c>
      <c r="F183" s="239">
        <f t="shared" si="11"/>
        <v>264.71414260997966</v>
      </c>
      <c r="G183" s="236">
        <v>30</v>
      </c>
      <c r="H183" s="240">
        <f t="shared" si="12"/>
        <v>6.5753424657534248E-4</v>
      </c>
      <c r="I183" s="241"/>
    </row>
    <row r="184" spans="1:9" ht="20.100000000000001" customHeight="1">
      <c r="A184" s="261" t="s">
        <v>137</v>
      </c>
      <c r="B184" s="235">
        <v>989.96579971969857</v>
      </c>
      <c r="C184" s="257">
        <v>0</v>
      </c>
      <c r="D184" s="256">
        <f t="shared" si="14"/>
        <v>989.96579971969857</v>
      </c>
      <c r="E184" s="238">
        <f t="shared" si="10"/>
        <v>397</v>
      </c>
      <c r="F184" s="239">
        <f t="shared" si="11"/>
        <v>258.42175725285722</v>
      </c>
      <c r="G184" s="236">
        <v>31</v>
      </c>
      <c r="H184" s="240">
        <f t="shared" si="12"/>
        <v>6.5753424657534248E-4</v>
      </c>
      <c r="I184" s="241"/>
    </row>
    <row r="185" spans="1:9" ht="20.100000000000001" customHeight="1">
      <c r="A185" s="261" t="s">
        <v>138</v>
      </c>
      <c r="B185" s="235">
        <v>989.96579971969857</v>
      </c>
      <c r="C185" s="257">
        <v>0</v>
      </c>
      <c r="D185" s="256">
        <f t="shared" si="14"/>
        <v>989.96579971969857</v>
      </c>
      <c r="E185" s="238">
        <f t="shared" si="10"/>
        <v>366</v>
      </c>
      <c r="F185" s="239">
        <f t="shared" si="11"/>
        <v>238.24272834898173</v>
      </c>
      <c r="G185" s="236">
        <v>31</v>
      </c>
      <c r="H185" s="240">
        <f t="shared" si="12"/>
        <v>6.5753424657534248E-4</v>
      </c>
      <c r="I185" s="241"/>
    </row>
    <row r="186" spans="1:9" ht="20.100000000000001" customHeight="1">
      <c r="A186" s="261" t="s">
        <v>139</v>
      </c>
      <c r="B186" s="235">
        <v>989.96579971969857</v>
      </c>
      <c r="C186" s="257">
        <v>0</v>
      </c>
      <c r="D186" s="256">
        <f t="shared" si="14"/>
        <v>989.96579971969857</v>
      </c>
      <c r="E186" s="238">
        <f t="shared" si="10"/>
        <v>335</v>
      </c>
      <c r="F186" s="239">
        <f t="shared" si="11"/>
        <v>218.06369944510621</v>
      </c>
      <c r="G186" s="236">
        <v>30</v>
      </c>
      <c r="H186" s="240">
        <f t="shared" si="12"/>
        <v>6.5753424657534248E-4</v>
      </c>
      <c r="I186" s="247"/>
    </row>
    <row r="187" spans="1:9" ht="20.100000000000001" customHeight="1">
      <c r="A187" s="261" t="s">
        <v>140</v>
      </c>
      <c r="B187" s="235">
        <v>989.96579971969857</v>
      </c>
      <c r="C187" s="257">
        <v>0</v>
      </c>
      <c r="D187" s="256">
        <f t="shared" si="14"/>
        <v>989.96579971969857</v>
      </c>
      <c r="E187" s="238">
        <f t="shared" si="10"/>
        <v>305</v>
      </c>
      <c r="F187" s="239">
        <f t="shared" si="11"/>
        <v>198.53560695748473</v>
      </c>
      <c r="G187" s="236">
        <v>31</v>
      </c>
      <c r="H187" s="240">
        <f t="shared" si="12"/>
        <v>6.5753424657534248E-4</v>
      </c>
      <c r="I187" s="247"/>
    </row>
    <row r="188" spans="1:9" ht="20.100000000000001" customHeight="1">
      <c r="A188" s="261" t="s">
        <v>141</v>
      </c>
      <c r="B188" s="235">
        <v>989.96579971969857</v>
      </c>
      <c r="C188" s="257">
        <v>0</v>
      </c>
      <c r="D188" s="256">
        <f t="shared" si="14"/>
        <v>989.96579971969857</v>
      </c>
      <c r="E188" s="238">
        <f t="shared" si="10"/>
        <v>274</v>
      </c>
      <c r="F188" s="239">
        <f t="shared" si="11"/>
        <v>178.35657805360927</v>
      </c>
      <c r="G188" s="236">
        <v>30</v>
      </c>
      <c r="H188" s="240">
        <f t="shared" si="12"/>
        <v>6.5753424657534248E-4</v>
      </c>
      <c r="I188" s="247"/>
    </row>
    <row r="189" spans="1:9" ht="20.100000000000001" customHeight="1">
      <c r="A189" s="261" t="s">
        <v>142</v>
      </c>
      <c r="B189" s="235">
        <v>989.96579971969857</v>
      </c>
      <c r="C189" s="257">
        <v>0</v>
      </c>
      <c r="D189" s="256">
        <f t="shared" si="14"/>
        <v>989.96579971969857</v>
      </c>
      <c r="E189" s="238">
        <f t="shared" si="10"/>
        <v>244</v>
      </c>
      <c r="F189" s="239">
        <f t="shared" si="11"/>
        <v>158.82848556598779</v>
      </c>
      <c r="G189" s="236">
        <v>31</v>
      </c>
      <c r="H189" s="240">
        <f t="shared" si="12"/>
        <v>6.5753424657534248E-4</v>
      </c>
      <c r="I189" s="247"/>
    </row>
    <row r="190" spans="1:9" ht="20.100000000000001" customHeight="1">
      <c r="A190" s="261" t="s">
        <v>143</v>
      </c>
      <c r="B190" s="235">
        <v>989.96579971969857</v>
      </c>
      <c r="C190" s="257">
        <v>0</v>
      </c>
      <c r="D190" s="256">
        <f t="shared" si="14"/>
        <v>989.96579971969857</v>
      </c>
      <c r="E190" s="238">
        <f t="shared" si="10"/>
        <v>213</v>
      </c>
      <c r="F190" s="239">
        <f t="shared" si="11"/>
        <v>138.64945666211233</v>
      </c>
      <c r="G190" s="246">
        <v>31</v>
      </c>
      <c r="H190" s="240">
        <f t="shared" si="12"/>
        <v>6.5753424657534248E-4</v>
      </c>
      <c r="I190" s="247"/>
    </row>
    <row r="191" spans="1:9" ht="20.100000000000001" customHeight="1">
      <c r="A191" s="261" t="s">
        <v>144</v>
      </c>
      <c r="B191" s="235">
        <v>989.96579971969857</v>
      </c>
      <c r="C191" s="257">
        <v>0</v>
      </c>
      <c r="D191" s="256">
        <f t="shared" si="14"/>
        <v>989.96579971969857</v>
      </c>
      <c r="E191" s="238">
        <f t="shared" si="10"/>
        <v>182</v>
      </c>
      <c r="F191" s="239">
        <f t="shared" si="11"/>
        <v>118.47042775823681</v>
      </c>
      <c r="G191" s="246">
        <v>29</v>
      </c>
      <c r="H191" s="240">
        <f t="shared" si="12"/>
        <v>6.5753424657534248E-4</v>
      </c>
      <c r="I191" s="247"/>
    </row>
    <row r="192" spans="1:9" ht="20.100000000000001" customHeight="1">
      <c r="A192" s="261" t="s">
        <v>145</v>
      </c>
      <c r="B192" s="235">
        <v>989.96579971969857</v>
      </c>
      <c r="C192" s="257">
        <v>0</v>
      </c>
      <c r="D192" s="256">
        <f t="shared" si="14"/>
        <v>989.96579971969857</v>
      </c>
      <c r="E192" s="238">
        <f t="shared" si="10"/>
        <v>153</v>
      </c>
      <c r="F192" s="239">
        <f t="shared" si="11"/>
        <v>99.593271686869414</v>
      </c>
      <c r="G192" s="246">
        <v>31</v>
      </c>
      <c r="H192" s="240">
        <f t="shared" si="12"/>
        <v>6.5753424657534248E-4</v>
      </c>
      <c r="I192" s="247"/>
    </row>
    <row r="193" spans="1:9" ht="20.100000000000001" customHeight="1">
      <c r="A193" s="261" t="s">
        <v>146</v>
      </c>
      <c r="B193" s="235">
        <v>989.96579971969857</v>
      </c>
      <c r="C193" s="257">
        <v>0</v>
      </c>
      <c r="D193" s="256">
        <f t="shared" si="14"/>
        <v>989.96579971969857</v>
      </c>
      <c r="E193" s="238">
        <f t="shared" si="10"/>
        <v>122</v>
      </c>
      <c r="F193" s="239">
        <f t="shared" si="11"/>
        <v>79.414242782993895</v>
      </c>
      <c r="G193" s="246">
        <v>30</v>
      </c>
      <c r="H193" s="240">
        <f t="shared" si="12"/>
        <v>6.5753424657534248E-4</v>
      </c>
      <c r="I193" s="247"/>
    </row>
    <row r="194" spans="1:9" ht="20.100000000000001" customHeight="1">
      <c r="A194" s="261" t="s">
        <v>147</v>
      </c>
      <c r="B194" s="235">
        <v>989.96579971969857</v>
      </c>
      <c r="C194" s="257">
        <v>0</v>
      </c>
      <c r="D194" s="256">
        <f t="shared" si="14"/>
        <v>989.96579971969857</v>
      </c>
      <c r="E194" s="238">
        <f t="shared" si="10"/>
        <v>92</v>
      </c>
      <c r="F194" s="239">
        <f t="shared" si="11"/>
        <v>59.886150295372445</v>
      </c>
      <c r="G194" s="246">
        <v>31</v>
      </c>
      <c r="H194" s="240">
        <f t="shared" si="12"/>
        <v>6.5753424657534248E-4</v>
      </c>
      <c r="I194" s="247"/>
    </row>
    <row r="195" spans="1:9" ht="20.100000000000001" customHeight="1">
      <c r="A195" s="261" t="s">
        <v>148</v>
      </c>
      <c r="B195" s="235">
        <v>989.96579971969857</v>
      </c>
      <c r="C195" s="257">
        <v>0</v>
      </c>
      <c r="D195" s="256">
        <f t="shared" si="14"/>
        <v>989.96579971969857</v>
      </c>
      <c r="E195" s="238">
        <f t="shared" si="10"/>
        <v>61</v>
      </c>
      <c r="F195" s="239">
        <f t="shared" si="11"/>
        <v>39.707121391496948</v>
      </c>
      <c r="G195" s="246">
        <v>30</v>
      </c>
      <c r="H195" s="240">
        <f t="shared" si="12"/>
        <v>6.5753424657534248E-4</v>
      </c>
      <c r="I195" s="247"/>
    </row>
    <row r="196" spans="1:9" ht="20.100000000000001" customHeight="1">
      <c r="A196" s="261" t="s">
        <v>149</v>
      </c>
      <c r="B196" s="235">
        <v>1039.4640897056836</v>
      </c>
      <c r="C196" s="326"/>
      <c r="D196" s="256">
        <f t="shared" si="14"/>
        <v>1039.4640897056836</v>
      </c>
      <c r="E196" s="238">
        <f t="shared" si="10"/>
        <v>31</v>
      </c>
      <c r="F196" s="239">
        <f t="shared" si="11"/>
        <v>21.187980349069274</v>
      </c>
      <c r="G196" s="246">
        <v>31</v>
      </c>
      <c r="H196" s="240">
        <f t="shared" si="12"/>
        <v>6.5753424657534248E-4</v>
      </c>
      <c r="I196" s="247"/>
    </row>
    <row r="197" spans="1:9" ht="20.100000000000001" customHeight="1">
      <c r="A197" s="261" t="s">
        <v>150</v>
      </c>
      <c r="B197" s="235">
        <v>1039.46408970568</v>
      </c>
      <c r="C197" s="326"/>
      <c r="D197" s="256">
        <f>B197-C197</f>
        <v>1039.46408970568</v>
      </c>
      <c r="E197" s="238">
        <f t="shared" si="10"/>
        <v>0</v>
      </c>
      <c r="F197" s="239">
        <f t="shared" si="11"/>
        <v>0</v>
      </c>
      <c r="G197" s="246">
        <v>0</v>
      </c>
      <c r="H197" s="240">
        <f t="shared" si="12"/>
        <v>6.5753424657534248E-4</v>
      </c>
      <c r="I197" s="247"/>
    </row>
    <row r="198" spans="1:9" ht="20.100000000000001" customHeight="1">
      <c r="A198" s="261" t="s">
        <v>158</v>
      </c>
      <c r="B198" s="235">
        <v>1039.46408970568</v>
      </c>
      <c r="C198" s="326"/>
      <c r="D198" s="256">
        <f t="shared" ref="D198:D201" si="15">B198-C198</f>
        <v>1039.46408970568</v>
      </c>
      <c r="E198" s="238">
        <f t="shared" si="10"/>
        <v>0</v>
      </c>
      <c r="F198" s="239">
        <f t="shared" si="11"/>
        <v>0</v>
      </c>
      <c r="G198" s="255">
        <v>0</v>
      </c>
      <c r="H198" s="240">
        <f t="shared" si="12"/>
        <v>6.5753424657534248E-4</v>
      </c>
      <c r="I198" s="247"/>
    </row>
    <row r="199" spans="1:9" ht="20.100000000000001" customHeight="1">
      <c r="A199" s="261" t="s">
        <v>159</v>
      </c>
      <c r="B199" s="235">
        <v>1039.46408970568</v>
      </c>
      <c r="C199" s="326"/>
      <c r="D199" s="256">
        <f t="shared" si="15"/>
        <v>1039.46408970568</v>
      </c>
      <c r="E199" s="238">
        <f t="shared" si="10"/>
        <v>0</v>
      </c>
      <c r="F199" s="239">
        <f t="shared" si="11"/>
        <v>0</v>
      </c>
      <c r="G199" s="255">
        <v>0</v>
      </c>
      <c r="H199" s="240">
        <f t="shared" si="12"/>
        <v>6.5753424657534248E-4</v>
      </c>
      <c r="I199" s="247"/>
    </row>
    <row r="200" spans="1:9" ht="20.100000000000001" customHeight="1">
      <c r="A200" s="261" t="s">
        <v>160</v>
      </c>
      <c r="B200" s="235">
        <v>1039.46408970568</v>
      </c>
      <c r="C200" s="326"/>
      <c r="D200" s="256">
        <f t="shared" si="15"/>
        <v>1039.46408970568</v>
      </c>
      <c r="E200" s="238">
        <f t="shared" si="10"/>
        <v>0</v>
      </c>
      <c r="F200" s="239">
        <f t="shared" si="11"/>
        <v>0</v>
      </c>
      <c r="G200" s="255">
        <v>0</v>
      </c>
      <c r="H200" s="240">
        <f t="shared" si="12"/>
        <v>6.5753424657534248E-4</v>
      </c>
      <c r="I200" s="247"/>
    </row>
    <row r="201" spans="1:9" ht="20.100000000000001" customHeight="1">
      <c r="A201" s="261" t="s">
        <v>161</v>
      </c>
      <c r="B201" s="235">
        <v>1039.46408970568</v>
      </c>
      <c r="C201" s="326"/>
      <c r="D201" s="256">
        <f t="shared" si="15"/>
        <v>1039.46408970568</v>
      </c>
      <c r="E201" s="238">
        <f t="shared" si="10"/>
        <v>0</v>
      </c>
      <c r="F201" s="239">
        <f t="shared" si="11"/>
        <v>0</v>
      </c>
      <c r="G201" s="255">
        <v>0</v>
      </c>
      <c r="H201" s="240">
        <f t="shared" si="12"/>
        <v>6.5753424657534248E-4</v>
      </c>
      <c r="I201" s="247"/>
    </row>
    <row r="202" spans="1:9" s="3" customFormat="1" ht="20.100000000000001" customHeight="1" thickBot="1">
      <c r="A202" s="262" t="s">
        <v>5</v>
      </c>
      <c r="B202" s="263">
        <f>SUM(B14:B201)</f>
        <v>135708.16606759807</v>
      </c>
      <c r="C202" s="263">
        <f>SUM(C14:C197)</f>
        <v>111730</v>
      </c>
      <c r="D202" s="264">
        <f>B202-C202</f>
        <v>23978.166067598067</v>
      </c>
      <c r="E202" s="265">
        <f>SUM(E58:E197)</f>
        <v>281738</v>
      </c>
      <c r="F202" s="266">
        <f>SUM(F14:F197)</f>
        <v>200021.24970581417</v>
      </c>
      <c r="G202" s="265">
        <f>SUM(G14:G198)</f>
        <v>5408</v>
      </c>
      <c r="H202" s="267">
        <f>D202+F202</f>
        <v>223999.41577341224</v>
      </c>
      <c r="I202" s="268"/>
    </row>
    <row r="203" spans="1:9" s="200" customFormat="1" ht="15.75"/>
    <row r="204" spans="1:9" s="200" customFormat="1" ht="15.75"/>
    <row r="205" spans="1:9" s="200" customFormat="1" ht="15.75">
      <c r="A205" s="168"/>
      <c r="B205" s="169" t="s">
        <v>257</v>
      </c>
      <c r="C205" s="170"/>
      <c r="D205" s="170"/>
      <c r="E205" s="170"/>
      <c r="F205" s="171" t="s">
        <v>258</v>
      </c>
      <c r="G205" s="170"/>
      <c r="H205" s="201"/>
    </row>
    <row r="206" spans="1:9" s="200" customFormat="1" ht="15.75">
      <c r="A206" s="202" t="s">
        <v>259</v>
      </c>
      <c r="B206" s="202" t="s">
        <v>260</v>
      </c>
      <c r="C206" s="202" t="s">
        <v>261</v>
      </c>
      <c r="D206" s="202" t="s">
        <v>262</v>
      </c>
      <c r="E206" s="170"/>
      <c r="F206" s="203" t="s">
        <v>263</v>
      </c>
      <c r="G206" s="203" t="s">
        <v>264</v>
      </c>
      <c r="H206" s="204"/>
    </row>
    <row r="207" spans="1:9" ht="20.100000000000001" customHeight="1">
      <c r="A207" s="205" t="s">
        <v>265</v>
      </c>
      <c r="B207" s="206">
        <v>6000</v>
      </c>
      <c r="C207" s="206">
        <v>500</v>
      </c>
      <c r="D207" s="206">
        <f>B207-C207</f>
        <v>5500</v>
      </c>
      <c r="E207" s="170"/>
      <c r="F207" s="207"/>
      <c r="G207" s="207"/>
      <c r="H207" s="201"/>
      <c r="I207" s="200"/>
    </row>
    <row r="208" spans="1:9" s="269" customFormat="1" ht="20.100000000000001" customHeight="1">
      <c r="A208" s="205" t="s">
        <v>266</v>
      </c>
      <c r="B208" s="206">
        <f>B207+B207*5%</f>
        <v>6300</v>
      </c>
      <c r="C208" s="206">
        <v>1500</v>
      </c>
      <c r="D208" s="206">
        <f t="shared" ref="D208:D222" si="16">B208-C208</f>
        <v>4800</v>
      </c>
      <c r="E208" s="170"/>
      <c r="F208" s="207" t="s">
        <v>267</v>
      </c>
      <c r="G208" s="208">
        <f>B223</f>
        <v>135708.16606759807</v>
      </c>
      <c r="H208" s="201"/>
      <c r="I208" s="200"/>
    </row>
    <row r="209" spans="1:9" s="269" customFormat="1" ht="20.100000000000001" customHeight="1">
      <c r="A209" s="205" t="s">
        <v>268</v>
      </c>
      <c r="B209" s="206">
        <f t="shared" ref="B209:B220" si="17">B208+B208*5%</f>
        <v>6615</v>
      </c>
      <c r="C209" s="206">
        <v>0</v>
      </c>
      <c r="D209" s="206">
        <f t="shared" si="16"/>
        <v>6615</v>
      </c>
      <c r="E209" s="170"/>
      <c r="F209" s="207" t="s">
        <v>269</v>
      </c>
      <c r="G209" s="208">
        <f>F202</f>
        <v>200021.24970581417</v>
      </c>
      <c r="H209" s="201"/>
      <c r="I209" s="270"/>
    </row>
    <row r="210" spans="1:9" s="269" customFormat="1" ht="20.100000000000001" customHeight="1">
      <c r="A210" s="205" t="s">
        <v>270</v>
      </c>
      <c r="B210" s="206">
        <f t="shared" si="17"/>
        <v>6945.75</v>
      </c>
      <c r="C210" s="206">
        <v>0</v>
      </c>
      <c r="D210" s="206">
        <f t="shared" si="16"/>
        <v>6945.75</v>
      </c>
      <c r="E210" s="170"/>
      <c r="F210" s="209" t="s">
        <v>5</v>
      </c>
      <c r="G210" s="210">
        <f>G208+G209</f>
        <v>335729.41577341221</v>
      </c>
      <c r="H210" s="201"/>
      <c r="I210" s="270"/>
    </row>
    <row r="211" spans="1:9" s="269" customFormat="1" ht="27.75" customHeight="1">
      <c r="A211" s="205" t="s">
        <v>271</v>
      </c>
      <c r="B211" s="206">
        <f t="shared" si="17"/>
        <v>7293.0375000000004</v>
      </c>
      <c r="C211" s="206">
        <v>0</v>
      </c>
      <c r="D211" s="206">
        <f t="shared" si="16"/>
        <v>7293.0375000000004</v>
      </c>
      <c r="E211" s="170"/>
      <c r="F211" s="300" t="s">
        <v>272</v>
      </c>
      <c r="G211" s="208">
        <f>C223</f>
        <v>111730</v>
      </c>
      <c r="H211" s="201"/>
      <c r="I211" s="270"/>
    </row>
    <row r="212" spans="1:9" s="269" customFormat="1" ht="20.100000000000001" customHeight="1">
      <c r="A212" s="301" t="s">
        <v>273</v>
      </c>
      <c r="B212" s="206">
        <f t="shared" si="17"/>
        <v>7657.6893749999999</v>
      </c>
      <c r="C212" s="206">
        <v>0</v>
      </c>
      <c r="D212" s="206">
        <f t="shared" si="16"/>
        <v>7657.6893749999999</v>
      </c>
      <c r="E212" s="170"/>
      <c r="F212" s="212" t="s">
        <v>274</v>
      </c>
      <c r="G212" s="213">
        <f>G210-G211</f>
        <v>223999.41577341221</v>
      </c>
      <c r="H212" s="201"/>
      <c r="I212" s="270"/>
    </row>
    <row r="213" spans="1:9" s="269" customFormat="1" ht="20.100000000000001" customHeight="1">
      <c r="A213" s="205" t="s">
        <v>275</v>
      </c>
      <c r="B213" s="206">
        <f t="shared" si="17"/>
        <v>8040.5738437500004</v>
      </c>
      <c r="C213" s="206">
        <v>0</v>
      </c>
      <c r="D213" s="206">
        <f t="shared" si="16"/>
        <v>8040.5738437500004</v>
      </c>
      <c r="E213" s="170"/>
      <c r="F213" s="201"/>
      <c r="G213" s="214"/>
      <c r="H213" s="201"/>
      <c r="I213" s="270"/>
    </row>
    <row r="214" spans="1:9" s="269" customFormat="1" ht="20.100000000000001" customHeight="1">
      <c r="A214" s="205" t="s">
        <v>276</v>
      </c>
      <c r="B214" s="206">
        <f t="shared" si="17"/>
        <v>8442.6025359374999</v>
      </c>
      <c r="C214" s="206">
        <v>0</v>
      </c>
      <c r="D214" s="206">
        <f t="shared" si="16"/>
        <v>8442.6025359374999</v>
      </c>
      <c r="E214" s="170"/>
      <c r="F214" s="201"/>
      <c r="G214" s="214"/>
      <c r="H214" s="201"/>
      <c r="I214" s="270"/>
    </row>
    <row r="215" spans="1:9" s="269" customFormat="1" ht="20.100000000000001" customHeight="1">
      <c r="A215" s="205" t="s">
        <v>277</v>
      </c>
      <c r="B215" s="206">
        <f t="shared" si="17"/>
        <v>8864.7326627343755</v>
      </c>
      <c r="C215" s="206">
        <v>0</v>
      </c>
      <c r="D215" s="206">
        <f t="shared" si="16"/>
        <v>8864.7326627343755</v>
      </c>
      <c r="E215" s="170"/>
      <c r="F215" s="201"/>
      <c r="G215" s="214"/>
      <c r="H215" s="201"/>
      <c r="I215" s="270"/>
    </row>
    <row r="216" spans="1:9" s="269" customFormat="1" ht="20.100000000000001" customHeight="1">
      <c r="A216" s="205" t="s">
        <v>278</v>
      </c>
      <c r="B216" s="206">
        <f t="shared" si="17"/>
        <v>9307.9692958710948</v>
      </c>
      <c r="C216" s="206">
        <v>0</v>
      </c>
      <c r="D216" s="206">
        <f t="shared" si="16"/>
        <v>9307.9692958710948</v>
      </c>
      <c r="E216" s="170"/>
      <c r="F216" s="201"/>
      <c r="G216" s="214"/>
      <c r="H216" s="201"/>
      <c r="I216" s="270"/>
    </row>
    <row r="217" spans="1:9" s="269" customFormat="1" ht="20.100000000000001" customHeight="1">
      <c r="A217" s="205" t="s">
        <v>279</v>
      </c>
      <c r="B217" s="206">
        <f t="shared" si="17"/>
        <v>9773.3677606646488</v>
      </c>
      <c r="C217" s="206">
        <v>0</v>
      </c>
      <c r="D217" s="206">
        <f t="shared" si="16"/>
        <v>9773.3677606646488</v>
      </c>
      <c r="E217" s="170"/>
      <c r="F217" s="201"/>
      <c r="G217" s="214"/>
      <c r="H217" s="201"/>
      <c r="I217" s="270"/>
    </row>
    <row r="218" spans="1:9" s="269" customFormat="1" ht="20.100000000000001" customHeight="1">
      <c r="A218" s="205" t="s">
        <v>280</v>
      </c>
      <c r="B218" s="206">
        <f t="shared" si="17"/>
        <v>10262.036148697882</v>
      </c>
      <c r="C218" s="206">
        <v>0</v>
      </c>
      <c r="D218" s="206">
        <f t="shared" si="16"/>
        <v>10262.036148697882</v>
      </c>
      <c r="E218" s="170"/>
      <c r="F218" s="201"/>
      <c r="G218" s="214"/>
      <c r="H218" s="201"/>
      <c r="I218" s="270"/>
    </row>
    <row r="219" spans="1:9" s="269" customFormat="1" ht="20.100000000000001" customHeight="1">
      <c r="A219" s="215" t="s">
        <v>281</v>
      </c>
      <c r="B219" s="206">
        <v>10775</v>
      </c>
      <c r="C219" s="206">
        <v>29730</v>
      </c>
      <c r="D219" s="206">
        <f>B219-C219</f>
        <v>-18955</v>
      </c>
      <c r="E219" s="170"/>
      <c r="F219" s="201"/>
      <c r="G219" s="214"/>
      <c r="H219" s="201"/>
      <c r="I219" s="270"/>
    </row>
    <row r="220" spans="1:9" s="269" customFormat="1" ht="20.100000000000001" customHeight="1">
      <c r="A220" s="215" t="s">
        <v>282</v>
      </c>
      <c r="B220" s="206">
        <f t="shared" si="17"/>
        <v>11313.75</v>
      </c>
      <c r="C220" s="206">
        <v>80000</v>
      </c>
      <c r="D220" s="206">
        <f>B220-C220</f>
        <v>-68686.25</v>
      </c>
      <c r="E220" s="170"/>
      <c r="F220" s="201"/>
      <c r="G220" s="214"/>
      <c r="H220" s="201"/>
      <c r="I220" s="270"/>
    </row>
    <row r="221" spans="1:9" s="269" customFormat="1" ht="20.100000000000001" customHeight="1">
      <c r="A221" s="215" t="s">
        <v>283</v>
      </c>
      <c r="B221" s="206">
        <v>11880</v>
      </c>
      <c r="C221" s="206">
        <v>0</v>
      </c>
      <c r="D221" s="206">
        <f t="shared" si="16"/>
        <v>11880</v>
      </c>
      <c r="E221" s="170"/>
      <c r="F221" s="201"/>
      <c r="G221" s="214"/>
      <c r="H221" s="201"/>
      <c r="I221" s="270"/>
    </row>
    <row r="222" spans="1:9" s="269" customFormat="1" ht="51.75" customHeight="1">
      <c r="A222" s="216" t="s">
        <v>284</v>
      </c>
      <c r="B222" s="235">
        <v>6237</v>
      </c>
      <c r="C222" s="206">
        <v>0</v>
      </c>
      <c r="D222" s="206">
        <f t="shared" si="16"/>
        <v>6237</v>
      </c>
      <c r="E222" s="170"/>
      <c r="F222" s="201"/>
      <c r="G222" s="214"/>
      <c r="H222" s="201"/>
      <c r="I222" s="270"/>
    </row>
    <row r="223" spans="1:9" s="269" customFormat="1">
      <c r="A223" s="212" t="s">
        <v>5</v>
      </c>
      <c r="B223" s="213">
        <f>B202</f>
        <v>135708.16606759807</v>
      </c>
      <c r="C223" s="213">
        <f>SUM(C207:C222)</f>
        <v>111730</v>
      </c>
      <c r="D223" s="212">
        <f>SUM(B223-C223)</f>
        <v>23978.166067598067</v>
      </c>
      <c r="E223" s="217"/>
      <c r="F223" s="218"/>
      <c r="G223" s="219"/>
      <c r="H223" s="218"/>
      <c r="I223" s="270"/>
    </row>
    <row r="224" spans="1:9" s="269" customFormat="1">
      <c r="A224" s="302"/>
      <c r="B224" s="303"/>
      <c r="C224" s="303"/>
      <c r="D224" s="304"/>
      <c r="E224" s="217"/>
      <c r="F224" s="218"/>
      <c r="G224" s="219"/>
      <c r="H224" s="218"/>
      <c r="I224" s="270"/>
    </row>
    <row r="225" spans="1:9" s="269" customFormat="1">
      <c r="A225" s="302"/>
      <c r="B225" s="303"/>
      <c r="C225" s="303"/>
      <c r="D225" s="304"/>
      <c r="E225" s="217"/>
      <c r="F225" s="218"/>
      <c r="G225" s="219"/>
      <c r="H225" s="218"/>
      <c r="I225" s="270"/>
    </row>
    <row r="226" spans="1:9" s="269" customFormat="1">
      <c r="A226" s="302"/>
      <c r="B226" s="303"/>
      <c r="C226" s="303"/>
      <c r="D226" s="304"/>
      <c r="E226" s="217"/>
      <c r="F226" s="218"/>
      <c r="G226" s="219"/>
      <c r="H226" s="218"/>
      <c r="I226" s="270"/>
    </row>
    <row r="227" spans="1:9" s="269" customFormat="1" ht="15.75">
      <c r="A227" s="47"/>
      <c r="B227" s="47"/>
      <c r="C227" s="47"/>
      <c r="D227" s="47"/>
      <c r="E227" s="47"/>
      <c r="F227" s="119"/>
      <c r="G227" s="47"/>
      <c r="H227" s="119"/>
      <c r="I227" s="270"/>
    </row>
    <row r="228" spans="1:9" s="269" customFormat="1">
      <c r="A228" s="271"/>
      <c r="B228" s="272"/>
      <c r="C228" s="273"/>
      <c r="D228" s="274"/>
      <c r="E228" s="275"/>
      <c r="F228" s="276"/>
      <c r="G228" s="275"/>
      <c r="H228" s="275"/>
      <c r="I228" s="270"/>
    </row>
    <row r="229" spans="1:9" s="269" customFormat="1" ht="15.75">
      <c r="A229" s="333" t="s">
        <v>167</v>
      </c>
      <c r="B229" s="333"/>
      <c r="C229" s="224"/>
      <c r="D229" s="224" t="s">
        <v>168</v>
      </c>
      <c r="E229" s="200"/>
      <c r="F229" s="278" t="s">
        <v>169</v>
      </c>
      <c r="H229" s="320" t="s">
        <v>170</v>
      </c>
      <c r="I229" s="270"/>
    </row>
    <row r="230" spans="1:9" s="269" customFormat="1">
      <c r="A230" s="271"/>
      <c r="B230" s="272"/>
      <c r="C230" s="272"/>
      <c r="D230" s="274"/>
      <c r="E230" s="275"/>
      <c r="F230" s="276"/>
      <c r="G230" s="270"/>
      <c r="H230" s="275"/>
      <c r="I230" s="270"/>
    </row>
    <row r="231" spans="1:9" s="269" customFormat="1">
      <c r="A231" s="271"/>
      <c r="B231" s="272"/>
      <c r="C231" s="272"/>
      <c r="D231" s="274"/>
      <c r="E231" s="275"/>
      <c r="F231" s="276"/>
      <c r="G231" s="270"/>
      <c r="H231" s="275"/>
      <c r="I231" s="270"/>
    </row>
    <row r="232" spans="1:9" s="269" customFormat="1">
      <c r="A232" s="271"/>
      <c r="B232" s="272"/>
      <c r="C232" s="272"/>
      <c r="D232" s="274"/>
      <c r="E232" s="275"/>
      <c r="F232" s="276"/>
      <c r="G232" s="270"/>
      <c r="H232" s="275"/>
      <c r="I232" s="270"/>
    </row>
    <row r="233" spans="1:9" s="269" customFormat="1">
      <c r="A233" s="271"/>
      <c r="B233" s="272"/>
      <c r="C233" s="272"/>
      <c r="D233" s="274"/>
      <c r="E233" s="275"/>
      <c r="F233" s="276"/>
      <c r="G233" s="270"/>
      <c r="H233" s="275"/>
      <c r="I233" s="270"/>
    </row>
    <row r="234" spans="1:9" s="269" customFormat="1">
      <c r="A234" s="271"/>
      <c r="B234" s="272"/>
      <c r="C234" s="272"/>
      <c r="D234" s="274"/>
      <c r="E234" s="275"/>
      <c r="F234" s="276"/>
      <c r="G234" s="270"/>
      <c r="H234" s="275"/>
      <c r="I234" s="270"/>
    </row>
    <row r="235" spans="1:9" s="269" customFormat="1">
      <c r="A235" s="279"/>
      <c r="B235" s="272"/>
      <c r="C235" s="272"/>
      <c r="D235" s="274"/>
      <c r="E235" s="275"/>
      <c r="F235" s="276"/>
      <c r="G235" s="280"/>
      <c r="H235" s="275"/>
      <c r="I235" s="270"/>
    </row>
    <row r="236" spans="1:9" s="269" customFormat="1">
      <c r="A236" s="271"/>
      <c r="B236" s="272"/>
      <c r="C236" s="272"/>
      <c r="D236" s="274"/>
      <c r="E236" s="275"/>
      <c r="F236" s="276"/>
      <c r="G236" s="270"/>
      <c r="H236" s="275"/>
      <c r="I236" s="270"/>
    </row>
    <row r="237" spans="1:9" s="269" customFormat="1">
      <c r="A237" s="271"/>
      <c r="B237" s="272"/>
      <c r="C237" s="272"/>
      <c r="D237" s="274"/>
      <c r="E237" s="275"/>
      <c r="F237" s="276"/>
      <c r="G237" s="270"/>
      <c r="H237" s="275"/>
      <c r="I237" s="270"/>
    </row>
    <row r="238" spans="1:9" s="269" customFormat="1">
      <c r="A238" s="271"/>
      <c r="B238" s="272"/>
      <c r="C238" s="272"/>
      <c r="D238" s="274"/>
      <c r="E238" s="275"/>
      <c r="F238" s="276"/>
      <c r="G238" s="270"/>
      <c r="H238" s="275"/>
      <c r="I238" s="270"/>
    </row>
    <row r="239" spans="1:9" s="269" customFormat="1">
      <c r="A239" s="271"/>
      <c r="B239" s="272"/>
      <c r="C239" s="272"/>
      <c r="D239" s="274"/>
      <c r="E239" s="275"/>
      <c r="F239" s="276"/>
      <c r="G239" s="270"/>
      <c r="H239" s="275"/>
      <c r="I239" s="270"/>
    </row>
    <row r="240" spans="1:9" s="269" customFormat="1">
      <c r="A240" s="271"/>
      <c r="B240" s="272"/>
      <c r="C240" s="272"/>
      <c r="D240" s="274"/>
      <c r="E240" s="275"/>
      <c r="F240" s="276"/>
      <c r="G240" s="270"/>
      <c r="H240" s="275"/>
      <c r="I240" s="270"/>
    </row>
    <row r="241" spans="1:9" s="269" customFormat="1">
      <c r="A241" s="271"/>
      <c r="B241" s="272"/>
      <c r="C241" s="272"/>
      <c r="D241" s="274"/>
      <c r="E241" s="275"/>
      <c r="F241" s="276"/>
      <c r="G241" s="270"/>
      <c r="H241" s="275"/>
      <c r="I241" s="270"/>
    </row>
    <row r="242" spans="1:9" s="269" customFormat="1">
      <c r="A242" s="271"/>
      <c r="B242" s="272"/>
      <c r="C242" s="272"/>
      <c r="D242" s="274"/>
      <c r="E242" s="275"/>
      <c r="F242" s="276"/>
      <c r="G242" s="270"/>
      <c r="H242" s="275"/>
      <c r="I242" s="270"/>
    </row>
    <row r="243" spans="1:9" s="269" customFormat="1">
      <c r="A243" s="271"/>
      <c r="B243" s="272"/>
      <c r="C243" s="272"/>
      <c r="D243" s="274"/>
      <c r="E243" s="275"/>
      <c r="F243" s="276"/>
      <c r="G243" s="270"/>
      <c r="H243" s="275"/>
      <c r="I243" s="270"/>
    </row>
    <row r="244" spans="1:9" s="269" customFormat="1">
      <c r="A244" s="271"/>
      <c r="B244" s="272"/>
      <c r="C244" s="272"/>
      <c r="D244" s="274"/>
      <c r="E244" s="275"/>
      <c r="F244" s="276"/>
      <c r="G244" s="270"/>
      <c r="H244" s="275"/>
      <c r="I244" s="270"/>
    </row>
    <row r="245" spans="1:9" s="269" customFormat="1">
      <c r="A245" s="271"/>
      <c r="B245" s="272"/>
      <c r="C245" s="272"/>
      <c r="D245" s="274"/>
      <c r="E245" s="275"/>
      <c r="F245" s="276"/>
      <c r="G245" s="270"/>
      <c r="H245" s="275"/>
      <c r="I245" s="270"/>
    </row>
    <row r="246" spans="1:9" s="269" customFormat="1">
      <c r="A246" s="271"/>
      <c r="B246" s="272"/>
      <c r="C246" s="272"/>
      <c r="D246" s="274"/>
      <c r="E246" s="275"/>
      <c r="F246" s="276"/>
      <c r="G246" s="270"/>
      <c r="H246" s="275"/>
      <c r="I246" s="270"/>
    </row>
    <row r="247" spans="1:9" s="269" customFormat="1">
      <c r="A247" s="271"/>
      <c r="B247" s="272"/>
      <c r="C247" s="272"/>
      <c r="D247" s="274"/>
      <c r="E247" s="275"/>
      <c r="F247" s="276"/>
      <c r="G247" s="270"/>
      <c r="H247" s="275"/>
      <c r="I247" s="270"/>
    </row>
    <row r="248" spans="1:9" s="269" customFormat="1">
      <c r="A248" s="271"/>
      <c r="B248" s="272"/>
      <c r="C248" s="272"/>
      <c r="D248" s="274"/>
      <c r="E248" s="275"/>
      <c r="F248" s="276"/>
      <c r="G248" s="270"/>
      <c r="H248" s="275"/>
      <c r="I248" s="270"/>
    </row>
    <row r="249" spans="1:9" s="269" customFormat="1">
      <c r="A249" s="271"/>
      <c r="B249" s="272"/>
      <c r="C249" s="272"/>
      <c r="D249" s="274"/>
      <c r="E249" s="275"/>
      <c r="F249" s="276"/>
      <c r="G249" s="270"/>
      <c r="H249" s="275"/>
      <c r="I249" s="270"/>
    </row>
    <row r="250" spans="1:9" s="269" customFormat="1">
      <c r="A250" s="271"/>
      <c r="B250" s="272"/>
      <c r="C250" s="272"/>
      <c r="D250" s="274"/>
      <c r="E250" s="275"/>
      <c r="F250" s="276"/>
      <c r="G250" s="270"/>
      <c r="H250" s="275"/>
      <c r="I250" s="270"/>
    </row>
    <row r="251" spans="1:9" s="269" customFormat="1">
      <c r="A251" s="271"/>
      <c r="B251" s="272"/>
      <c r="C251" s="272"/>
      <c r="D251" s="274"/>
      <c r="E251" s="275"/>
      <c r="F251" s="276"/>
      <c r="G251" s="270"/>
      <c r="H251" s="275"/>
      <c r="I251" s="270"/>
    </row>
    <row r="252" spans="1:9" s="269" customFormat="1">
      <c r="A252" s="271"/>
      <c r="B252" s="272"/>
      <c r="C252" s="272"/>
      <c r="D252" s="274"/>
      <c r="E252" s="275"/>
      <c r="F252" s="276"/>
      <c r="G252" s="270"/>
      <c r="H252" s="275"/>
      <c r="I252" s="270"/>
    </row>
    <row r="253" spans="1:9" s="269" customFormat="1">
      <c r="A253" s="271"/>
      <c r="B253" s="272"/>
      <c r="C253" s="272"/>
      <c r="D253" s="274"/>
      <c r="E253" s="275"/>
      <c r="F253" s="276"/>
      <c r="G253" s="270"/>
      <c r="H253" s="275"/>
      <c r="I253" s="270"/>
    </row>
    <row r="254" spans="1:9" s="269" customFormat="1">
      <c r="A254" s="271"/>
      <c r="B254" s="272"/>
      <c r="C254" s="272"/>
      <c r="D254" s="274"/>
      <c r="E254" s="275"/>
      <c r="F254" s="276"/>
      <c r="G254" s="270"/>
      <c r="H254" s="275"/>
      <c r="I254" s="270"/>
    </row>
    <row r="255" spans="1:9" s="269" customFormat="1">
      <c r="A255" s="271"/>
      <c r="B255" s="272"/>
      <c r="C255" s="272"/>
      <c r="D255" s="274"/>
      <c r="E255" s="275"/>
      <c r="F255" s="276"/>
      <c r="G255" s="270"/>
      <c r="H255" s="275"/>
      <c r="I255" s="270"/>
    </row>
    <row r="256" spans="1:9" s="269" customFormat="1">
      <c r="A256" s="271"/>
      <c r="B256" s="272"/>
      <c r="C256" s="272"/>
      <c r="D256" s="274"/>
      <c r="E256" s="275"/>
      <c r="F256" s="276"/>
      <c r="G256" s="270"/>
      <c r="H256" s="275"/>
      <c r="I256" s="270"/>
    </row>
    <row r="257" spans="1:9" s="269" customFormat="1">
      <c r="A257" s="271"/>
      <c r="B257" s="272"/>
      <c r="C257" s="272"/>
      <c r="D257" s="274"/>
      <c r="E257" s="275"/>
      <c r="F257" s="276"/>
      <c r="G257" s="270"/>
      <c r="H257" s="275"/>
      <c r="I257" s="270"/>
    </row>
    <row r="258" spans="1:9" s="269" customFormat="1">
      <c r="A258" s="271"/>
      <c r="B258" s="272"/>
      <c r="C258" s="272"/>
      <c r="D258" s="274"/>
      <c r="E258" s="275"/>
      <c r="F258" s="276"/>
      <c r="G258" s="270"/>
      <c r="H258" s="275"/>
      <c r="I258" s="270"/>
    </row>
    <row r="259" spans="1:9" s="269" customFormat="1">
      <c r="A259" s="271"/>
      <c r="B259" s="272"/>
      <c r="C259" s="272"/>
      <c r="D259" s="274"/>
      <c r="E259" s="275"/>
      <c r="F259" s="276"/>
      <c r="G259" s="270"/>
      <c r="H259" s="275"/>
      <c r="I259" s="270"/>
    </row>
    <row r="260" spans="1:9" s="269" customFormat="1">
      <c r="A260" s="271"/>
      <c r="B260" s="272"/>
      <c r="C260" s="272"/>
      <c r="D260" s="274"/>
      <c r="E260" s="275"/>
      <c r="F260" s="276"/>
      <c r="G260" s="270"/>
      <c r="H260" s="275"/>
      <c r="I260" s="270"/>
    </row>
    <row r="261" spans="1:9" s="269" customFormat="1">
      <c r="A261" s="271"/>
      <c r="B261" s="272"/>
      <c r="C261" s="272"/>
      <c r="D261" s="274"/>
      <c r="E261" s="275"/>
      <c r="F261" s="276"/>
      <c r="G261" s="270"/>
      <c r="H261" s="275"/>
      <c r="I261" s="270"/>
    </row>
    <row r="262" spans="1:9" s="269" customFormat="1">
      <c r="A262" s="271"/>
      <c r="B262" s="272"/>
      <c r="C262" s="272"/>
      <c r="D262" s="274"/>
      <c r="E262" s="275"/>
      <c r="F262" s="276"/>
      <c r="G262" s="270"/>
      <c r="H262" s="275"/>
      <c r="I262" s="270"/>
    </row>
    <row r="263" spans="1:9" s="269" customFormat="1">
      <c r="A263" s="271"/>
      <c r="B263" s="272"/>
      <c r="C263" s="272"/>
      <c r="D263" s="274"/>
      <c r="E263" s="275"/>
      <c r="F263" s="276"/>
      <c r="G263" s="270"/>
      <c r="H263" s="275"/>
      <c r="I263" s="270"/>
    </row>
    <row r="264" spans="1:9" s="269" customFormat="1">
      <c r="A264" s="271"/>
      <c r="B264" s="272"/>
      <c r="C264" s="272"/>
      <c r="D264" s="274"/>
      <c r="E264" s="275"/>
      <c r="F264" s="276"/>
      <c r="G264" s="270"/>
      <c r="H264" s="275"/>
      <c r="I264" s="270"/>
    </row>
    <row r="265" spans="1:9" s="269" customFormat="1">
      <c r="A265" s="271"/>
      <c r="B265" s="272"/>
      <c r="C265" s="272"/>
      <c r="D265" s="274"/>
      <c r="E265" s="275"/>
      <c r="F265" s="276"/>
      <c r="G265" s="270"/>
      <c r="H265" s="275"/>
      <c r="I265" s="270"/>
    </row>
    <row r="266" spans="1:9" s="269" customFormat="1">
      <c r="A266" s="271"/>
      <c r="B266" s="272"/>
      <c r="C266" s="272"/>
      <c r="D266" s="274"/>
      <c r="E266" s="275"/>
      <c r="F266" s="276"/>
      <c r="G266" s="270"/>
      <c r="H266" s="275"/>
      <c r="I266" s="270"/>
    </row>
    <row r="267" spans="1:9" s="269" customFormat="1">
      <c r="A267" s="271"/>
      <c r="B267" s="272"/>
      <c r="C267" s="272"/>
      <c r="D267" s="274"/>
      <c r="E267" s="275"/>
      <c r="F267" s="276"/>
      <c r="G267" s="270"/>
      <c r="H267" s="275"/>
      <c r="I267" s="270"/>
    </row>
    <row r="268" spans="1:9" s="269" customFormat="1">
      <c r="A268" s="271"/>
      <c r="B268" s="272"/>
      <c r="C268" s="272"/>
      <c r="D268" s="274"/>
      <c r="E268" s="275"/>
      <c r="F268" s="276"/>
      <c r="G268" s="270"/>
      <c r="H268" s="275"/>
      <c r="I268" s="270"/>
    </row>
    <row r="269" spans="1:9" s="269" customFormat="1">
      <c r="A269" s="271"/>
      <c r="B269" s="272"/>
      <c r="C269" s="272"/>
      <c r="D269" s="274"/>
      <c r="E269" s="275"/>
      <c r="F269" s="276"/>
      <c r="G269" s="270"/>
      <c r="H269" s="275"/>
      <c r="I269" s="270"/>
    </row>
    <row r="270" spans="1:9" s="269" customFormat="1">
      <c r="A270" s="271"/>
      <c r="B270" s="272"/>
      <c r="C270" s="272"/>
      <c r="D270" s="274"/>
      <c r="E270" s="275"/>
      <c r="F270" s="276"/>
      <c r="G270" s="270"/>
      <c r="H270" s="275"/>
      <c r="I270" s="270"/>
    </row>
    <row r="271" spans="1:9" s="269" customFormat="1">
      <c r="A271" s="271"/>
      <c r="B271" s="272"/>
      <c r="C271" s="272"/>
      <c r="D271" s="274"/>
      <c r="E271" s="275"/>
      <c r="F271" s="276"/>
      <c r="G271" s="270"/>
      <c r="H271" s="275"/>
      <c r="I271" s="270"/>
    </row>
    <row r="272" spans="1:9" s="269" customFormat="1">
      <c r="A272" s="271"/>
      <c r="B272" s="272"/>
      <c r="C272" s="272"/>
      <c r="D272" s="274"/>
      <c r="E272" s="275"/>
      <c r="F272" s="276"/>
      <c r="G272" s="270"/>
      <c r="H272" s="275"/>
      <c r="I272" s="270"/>
    </row>
    <row r="273" spans="1:9" s="269" customFormat="1">
      <c r="A273" s="271"/>
      <c r="B273" s="272"/>
      <c r="C273" s="272"/>
      <c r="D273" s="274"/>
      <c r="E273" s="275"/>
      <c r="F273" s="276"/>
      <c r="G273" s="270"/>
      <c r="H273" s="275"/>
      <c r="I273" s="270"/>
    </row>
    <row r="274" spans="1:9" s="269" customFormat="1">
      <c r="A274" s="271"/>
      <c r="B274" s="272"/>
      <c r="C274" s="272"/>
      <c r="D274" s="274"/>
      <c r="E274" s="275"/>
      <c r="F274" s="276"/>
      <c r="G274" s="270"/>
      <c r="H274" s="275"/>
      <c r="I274" s="270"/>
    </row>
    <row r="275" spans="1:9" s="269" customFormat="1">
      <c r="A275" s="271"/>
      <c r="B275" s="272"/>
      <c r="C275" s="272"/>
      <c r="D275" s="274"/>
      <c r="E275" s="275"/>
      <c r="F275" s="276"/>
      <c r="G275" s="270"/>
      <c r="H275" s="275"/>
      <c r="I275" s="270"/>
    </row>
    <row r="276" spans="1:9" s="269" customFormat="1">
      <c r="A276" s="271"/>
      <c r="B276" s="272"/>
      <c r="C276" s="272"/>
      <c r="D276" s="274"/>
      <c r="E276" s="275"/>
      <c r="F276" s="276"/>
      <c r="G276" s="270"/>
      <c r="H276" s="275"/>
      <c r="I276" s="270"/>
    </row>
    <row r="277" spans="1:9" s="269" customFormat="1">
      <c r="A277" s="271"/>
      <c r="B277" s="272"/>
      <c r="C277" s="272"/>
      <c r="D277" s="274"/>
      <c r="E277" s="275"/>
      <c r="F277" s="276"/>
      <c r="G277" s="270"/>
      <c r="H277" s="275"/>
      <c r="I277" s="270"/>
    </row>
    <row r="278" spans="1:9" s="269" customFormat="1">
      <c r="A278" s="271"/>
      <c r="B278" s="272"/>
      <c r="C278" s="272"/>
      <c r="D278" s="274"/>
      <c r="E278" s="275"/>
      <c r="F278" s="276"/>
      <c r="G278" s="270"/>
      <c r="H278" s="275"/>
      <c r="I278" s="270"/>
    </row>
    <row r="279" spans="1:9" s="269" customFormat="1">
      <c r="A279" s="271"/>
      <c r="B279" s="272"/>
      <c r="C279" s="272"/>
      <c r="D279" s="274"/>
      <c r="E279" s="275"/>
      <c r="F279" s="276"/>
      <c r="G279" s="270"/>
      <c r="H279" s="275"/>
      <c r="I279" s="270"/>
    </row>
    <row r="280" spans="1:9" s="269" customFormat="1">
      <c r="A280" s="271"/>
      <c r="B280" s="272"/>
      <c r="C280" s="272"/>
      <c r="D280" s="274"/>
      <c r="E280" s="275"/>
      <c r="F280" s="276"/>
      <c r="G280" s="270"/>
      <c r="H280" s="275"/>
      <c r="I280" s="270"/>
    </row>
    <row r="281" spans="1:9" s="269" customFormat="1">
      <c r="A281" s="271"/>
      <c r="B281" s="272"/>
      <c r="C281" s="272"/>
      <c r="D281" s="274"/>
      <c r="E281" s="275"/>
      <c r="F281" s="276"/>
      <c r="G281" s="270"/>
      <c r="H281" s="275"/>
      <c r="I281" s="270"/>
    </row>
    <row r="282" spans="1:9" s="269" customFormat="1">
      <c r="A282" s="271"/>
      <c r="B282" s="272"/>
      <c r="C282" s="272"/>
      <c r="D282" s="274"/>
      <c r="E282" s="275"/>
      <c r="F282" s="276"/>
      <c r="G282" s="270"/>
      <c r="H282" s="275"/>
      <c r="I282" s="270"/>
    </row>
    <row r="283" spans="1:9" s="269" customFormat="1">
      <c r="A283" s="271"/>
      <c r="B283" s="272"/>
      <c r="C283" s="272"/>
      <c r="D283" s="274"/>
      <c r="E283" s="275"/>
      <c r="F283" s="276"/>
      <c r="G283" s="270"/>
      <c r="H283" s="275"/>
      <c r="I283" s="270"/>
    </row>
    <row r="284" spans="1:9" s="269" customFormat="1">
      <c r="A284" s="271"/>
      <c r="B284" s="272"/>
      <c r="C284" s="272"/>
      <c r="D284" s="274"/>
      <c r="E284" s="275"/>
      <c r="F284" s="276"/>
      <c r="G284" s="270"/>
      <c r="H284" s="275"/>
      <c r="I284" s="270"/>
    </row>
    <row r="285" spans="1:9" s="269" customFormat="1">
      <c r="A285" s="271"/>
      <c r="B285" s="272"/>
      <c r="C285" s="272"/>
      <c r="D285" s="274"/>
      <c r="E285" s="275"/>
      <c r="F285" s="276"/>
      <c r="G285" s="270"/>
      <c r="H285" s="275"/>
      <c r="I285" s="270"/>
    </row>
    <row r="286" spans="1:9" s="269" customFormat="1">
      <c r="A286" s="271"/>
      <c r="B286" s="272"/>
      <c r="C286" s="272"/>
      <c r="D286" s="274"/>
      <c r="E286" s="275"/>
      <c r="F286" s="276"/>
      <c r="G286" s="270"/>
      <c r="H286" s="275"/>
      <c r="I286" s="270"/>
    </row>
    <row r="287" spans="1:9" s="269" customFormat="1">
      <c r="A287" s="271"/>
      <c r="B287" s="272"/>
      <c r="C287" s="272"/>
      <c r="D287" s="274"/>
      <c r="E287" s="275"/>
      <c r="F287" s="276"/>
      <c r="G287" s="270"/>
      <c r="H287" s="275"/>
      <c r="I287" s="270"/>
    </row>
    <row r="288" spans="1:9" s="269" customFormat="1">
      <c r="A288" s="271"/>
      <c r="B288" s="272"/>
      <c r="C288" s="272"/>
      <c r="D288" s="274"/>
      <c r="E288" s="275"/>
      <c r="F288" s="276"/>
      <c r="G288" s="270"/>
      <c r="H288" s="275"/>
      <c r="I288" s="270"/>
    </row>
    <row r="289" spans="1:9" s="269" customFormat="1">
      <c r="A289" s="271"/>
      <c r="B289" s="272"/>
      <c r="C289" s="272"/>
      <c r="D289" s="274"/>
      <c r="E289" s="275"/>
      <c r="F289" s="276"/>
      <c r="G289" s="270"/>
      <c r="H289" s="275"/>
      <c r="I289" s="270"/>
    </row>
    <row r="290" spans="1:9" s="269" customFormat="1">
      <c r="A290" s="271"/>
      <c r="B290" s="272"/>
      <c r="C290" s="272"/>
      <c r="D290" s="274"/>
      <c r="E290" s="275"/>
      <c r="F290" s="276"/>
      <c r="G290" s="270"/>
      <c r="H290" s="275"/>
      <c r="I290" s="270"/>
    </row>
    <row r="291" spans="1:9" s="269" customFormat="1">
      <c r="A291" s="271"/>
      <c r="B291" s="272"/>
      <c r="C291" s="272"/>
      <c r="D291" s="274"/>
      <c r="E291" s="275"/>
      <c r="F291" s="276"/>
      <c r="G291" s="270"/>
      <c r="H291" s="275"/>
      <c r="I291" s="270"/>
    </row>
    <row r="292" spans="1:9" s="269" customFormat="1">
      <c r="A292" s="271"/>
      <c r="B292" s="272"/>
      <c r="C292" s="272"/>
      <c r="D292" s="274"/>
      <c r="E292" s="275"/>
      <c r="F292" s="276"/>
      <c r="G292" s="270"/>
      <c r="H292" s="275"/>
      <c r="I292" s="270"/>
    </row>
    <row r="293" spans="1:9" s="269" customFormat="1">
      <c r="A293" s="271"/>
      <c r="B293" s="272"/>
      <c r="C293" s="272"/>
      <c r="D293" s="274"/>
      <c r="E293" s="275"/>
      <c r="F293" s="276"/>
      <c r="G293" s="270"/>
      <c r="H293" s="275"/>
      <c r="I293" s="270"/>
    </row>
    <row r="294" spans="1:9" s="269" customFormat="1">
      <c r="A294" s="271"/>
      <c r="B294" s="272"/>
      <c r="C294" s="272"/>
      <c r="D294" s="274"/>
      <c r="E294" s="275"/>
      <c r="F294" s="276"/>
      <c r="G294" s="270"/>
      <c r="H294" s="275"/>
      <c r="I294" s="270"/>
    </row>
    <row r="295" spans="1:9" s="269" customFormat="1">
      <c r="A295" s="271"/>
      <c r="B295" s="272"/>
      <c r="C295" s="272"/>
      <c r="D295" s="274"/>
      <c r="E295" s="275"/>
      <c r="F295" s="276"/>
      <c r="G295" s="270"/>
      <c r="H295" s="275"/>
      <c r="I295" s="270"/>
    </row>
    <row r="296" spans="1:9" s="269" customFormat="1">
      <c r="A296" s="271"/>
      <c r="B296" s="272"/>
      <c r="C296" s="272"/>
      <c r="D296" s="274"/>
      <c r="E296" s="275"/>
      <c r="F296" s="276"/>
      <c r="G296" s="270"/>
      <c r="H296" s="275"/>
      <c r="I296" s="270"/>
    </row>
    <row r="297" spans="1:9" s="269" customFormat="1">
      <c r="A297" s="271"/>
      <c r="B297" s="272"/>
      <c r="C297" s="272"/>
      <c r="D297" s="274"/>
      <c r="E297" s="275"/>
      <c r="F297" s="276"/>
      <c r="G297" s="270"/>
      <c r="H297" s="275"/>
      <c r="I297" s="270"/>
    </row>
    <row r="298" spans="1:9" s="269" customFormat="1">
      <c r="A298" s="271"/>
      <c r="B298" s="272"/>
      <c r="C298" s="272"/>
      <c r="D298" s="274"/>
      <c r="E298" s="275"/>
      <c r="F298" s="276"/>
      <c r="G298" s="270"/>
      <c r="H298" s="275"/>
      <c r="I298" s="270"/>
    </row>
    <row r="299" spans="1:9" s="269" customFormat="1">
      <c r="A299" s="271"/>
      <c r="B299" s="272"/>
      <c r="C299" s="272"/>
      <c r="D299" s="274"/>
      <c r="E299" s="275"/>
      <c r="F299" s="276"/>
      <c r="G299" s="270"/>
      <c r="H299" s="275"/>
      <c r="I299" s="270"/>
    </row>
    <row r="300" spans="1:9" s="269" customFormat="1">
      <c r="A300" s="271"/>
      <c r="B300" s="272"/>
      <c r="C300" s="272"/>
      <c r="D300" s="274"/>
      <c r="E300" s="275"/>
      <c r="F300" s="276"/>
      <c r="G300" s="270"/>
      <c r="H300" s="275"/>
      <c r="I300" s="270"/>
    </row>
    <row r="301" spans="1:9" s="269" customFormat="1">
      <c r="A301" s="271"/>
      <c r="B301" s="272"/>
      <c r="C301" s="272"/>
      <c r="D301" s="274"/>
      <c r="E301" s="275"/>
      <c r="F301" s="276"/>
      <c r="G301" s="270"/>
      <c r="H301" s="275"/>
      <c r="I301" s="270"/>
    </row>
    <row r="302" spans="1:9" s="269" customFormat="1">
      <c r="A302" s="271"/>
      <c r="B302" s="272"/>
      <c r="C302" s="272"/>
      <c r="D302" s="274"/>
      <c r="E302" s="275"/>
      <c r="F302" s="276"/>
      <c r="G302" s="270"/>
      <c r="H302" s="275"/>
      <c r="I302" s="270"/>
    </row>
    <row r="303" spans="1:9" s="269" customFormat="1">
      <c r="A303" s="271"/>
      <c r="B303" s="272"/>
      <c r="C303" s="272"/>
      <c r="D303" s="274"/>
      <c r="E303" s="275"/>
      <c r="F303" s="276"/>
      <c r="G303" s="270"/>
      <c r="H303" s="275"/>
      <c r="I303" s="270"/>
    </row>
    <row r="304" spans="1:9" s="269" customFormat="1">
      <c r="A304" s="271"/>
      <c r="B304" s="272"/>
      <c r="C304" s="272"/>
      <c r="D304" s="274"/>
      <c r="E304" s="275"/>
      <c r="F304" s="276"/>
      <c r="G304" s="270"/>
      <c r="H304" s="275"/>
      <c r="I304" s="270"/>
    </row>
    <row r="305" spans="1:9" s="269" customFormat="1">
      <c r="A305" s="271"/>
      <c r="B305" s="272"/>
      <c r="C305" s="272"/>
      <c r="D305" s="274"/>
      <c r="E305" s="275"/>
      <c r="F305" s="276"/>
      <c r="G305" s="270"/>
      <c r="H305" s="275"/>
      <c r="I305" s="270"/>
    </row>
    <row r="306" spans="1:9" s="269" customFormat="1">
      <c r="A306" s="271"/>
      <c r="B306" s="272"/>
      <c r="C306" s="272"/>
      <c r="D306" s="274"/>
      <c r="E306" s="275"/>
      <c r="F306" s="276"/>
      <c r="G306" s="270"/>
      <c r="H306" s="275"/>
      <c r="I306" s="270"/>
    </row>
    <row r="307" spans="1:9" s="269" customFormat="1">
      <c r="A307" s="271"/>
      <c r="B307" s="272"/>
      <c r="C307" s="272"/>
      <c r="D307" s="274"/>
      <c r="E307" s="275"/>
      <c r="F307" s="276"/>
      <c r="G307" s="270"/>
      <c r="H307" s="275"/>
      <c r="I307" s="270"/>
    </row>
    <row r="308" spans="1:9" s="269" customFormat="1">
      <c r="A308" s="271"/>
      <c r="B308" s="272"/>
      <c r="C308" s="272"/>
      <c r="D308" s="274"/>
      <c r="E308" s="275"/>
      <c r="F308" s="276"/>
      <c r="G308" s="270"/>
      <c r="H308" s="275"/>
      <c r="I308" s="270"/>
    </row>
    <row r="309" spans="1:9" s="269" customFormat="1">
      <c r="A309" s="271"/>
      <c r="B309" s="272"/>
      <c r="C309" s="272"/>
      <c r="D309" s="274"/>
      <c r="E309" s="275"/>
      <c r="F309" s="276"/>
      <c r="G309" s="270"/>
      <c r="H309" s="275"/>
      <c r="I309" s="270"/>
    </row>
    <row r="310" spans="1:9" s="269" customFormat="1">
      <c r="A310" s="271"/>
      <c r="B310" s="272"/>
      <c r="C310" s="272"/>
      <c r="D310" s="274"/>
      <c r="E310" s="275"/>
      <c r="F310" s="276"/>
      <c r="G310" s="270"/>
      <c r="H310" s="275"/>
      <c r="I310" s="270"/>
    </row>
    <row r="311" spans="1:9" s="269" customFormat="1">
      <c r="A311" s="271"/>
      <c r="B311" s="272"/>
      <c r="C311" s="272"/>
      <c r="D311" s="274"/>
      <c r="E311" s="275"/>
      <c r="F311" s="276"/>
      <c r="G311" s="270"/>
      <c r="H311" s="275"/>
      <c r="I311" s="270"/>
    </row>
    <row r="312" spans="1:9" s="269" customFormat="1">
      <c r="A312" s="271"/>
      <c r="B312" s="272"/>
      <c r="C312" s="272"/>
      <c r="D312" s="274"/>
      <c r="E312" s="275"/>
      <c r="F312" s="276"/>
      <c r="G312" s="270"/>
      <c r="H312" s="275"/>
      <c r="I312" s="270"/>
    </row>
    <row r="313" spans="1:9" s="269" customFormat="1">
      <c r="A313" s="271"/>
      <c r="B313" s="272"/>
      <c r="C313" s="272"/>
      <c r="D313" s="274"/>
      <c r="E313" s="275"/>
      <c r="F313" s="276"/>
      <c r="G313" s="270"/>
      <c r="H313" s="275"/>
      <c r="I313" s="270"/>
    </row>
    <row r="314" spans="1:9" s="269" customFormat="1">
      <c r="A314" s="271"/>
      <c r="B314" s="272"/>
      <c r="C314" s="272"/>
      <c r="D314" s="274"/>
      <c r="E314" s="275"/>
      <c r="F314" s="276"/>
      <c r="G314" s="270"/>
      <c r="H314" s="275"/>
      <c r="I314" s="270"/>
    </row>
    <row r="315" spans="1:9" s="269" customFormat="1">
      <c r="A315" s="271"/>
      <c r="B315" s="272"/>
      <c r="C315" s="272"/>
      <c r="D315" s="274"/>
      <c r="E315" s="275"/>
      <c r="F315" s="276"/>
      <c r="G315" s="270"/>
      <c r="H315" s="275"/>
      <c r="I315" s="270"/>
    </row>
    <row r="316" spans="1:9" s="269" customFormat="1">
      <c r="A316" s="271"/>
      <c r="B316" s="272"/>
      <c r="C316" s="272"/>
      <c r="D316" s="274"/>
      <c r="E316" s="275"/>
      <c r="F316" s="276"/>
      <c r="G316" s="270"/>
      <c r="H316" s="275"/>
      <c r="I316" s="270"/>
    </row>
    <row r="317" spans="1:9" s="269" customFormat="1">
      <c r="A317" s="271"/>
      <c r="B317" s="272"/>
      <c r="C317" s="272"/>
      <c r="D317" s="274"/>
      <c r="E317" s="275"/>
      <c r="F317" s="276"/>
      <c r="G317" s="270"/>
      <c r="H317" s="275"/>
      <c r="I317" s="270"/>
    </row>
    <row r="318" spans="1:9" s="269" customFormat="1">
      <c r="A318" s="271"/>
      <c r="B318" s="272"/>
      <c r="C318" s="272"/>
      <c r="D318" s="274"/>
      <c r="E318" s="275"/>
      <c r="F318" s="276"/>
      <c r="G318" s="270"/>
      <c r="H318" s="275"/>
      <c r="I318" s="270"/>
    </row>
    <row r="319" spans="1:9" s="269" customFormat="1">
      <c r="A319" s="271"/>
      <c r="B319" s="272"/>
      <c r="C319" s="272"/>
      <c r="D319" s="274"/>
      <c r="E319" s="275"/>
      <c r="F319" s="276"/>
      <c r="G319" s="270"/>
      <c r="H319" s="275"/>
      <c r="I319" s="270"/>
    </row>
    <row r="320" spans="1:9" s="269" customFormat="1">
      <c r="A320" s="271"/>
      <c r="B320" s="272"/>
      <c r="C320" s="272"/>
      <c r="D320" s="274"/>
      <c r="E320" s="275"/>
      <c r="F320" s="276"/>
      <c r="G320" s="270"/>
      <c r="H320" s="275"/>
      <c r="I320" s="270"/>
    </row>
    <row r="321" spans="1:9" s="269" customFormat="1">
      <c r="A321" s="271"/>
      <c r="B321" s="272"/>
      <c r="C321" s="272"/>
      <c r="D321" s="274"/>
      <c r="E321" s="275"/>
      <c r="F321" s="276"/>
      <c r="G321" s="270"/>
      <c r="H321" s="275"/>
      <c r="I321" s="270"/>
    </row>
    <row r="322" spans="1:9" s="269" customFormat="1">
      <c r="A322" s="271"/>
      <c r="B322" s="272"/>
      <c r="C322" s="272"/>
      <c r="D322" s="274"/>
      <c r="E322" s="275"/>
      <c r="F322" s="276"/>
      <c r="G322" s="270"/>
      <c r="H322" s="275"/>
      <c r="I322" s="270"/>
    </row>
    <row r="323" spans="1:9" s="269" customFormat="1">
      <c r="A323" s="271"/>
      <c r="B323" s="272"/>
      <c r="C323" s="272"/>
      <c r="D323" s="274"/>
      <c r="E323" s="275"/>
      <c r="F323" s="276"/>
      <c r="G323" s="270"/>
      <c r="H323" s="275"/>
      <c r="I323" s="270"/>
    </row>
    <row r="324" spans="1:9" s="269" customFormat="1">
      <c r="A324" s="271"/>
      <c r="B324" s="272"/>
      <c r="C324" s="272"/>
      <c r="D324" s="274"/>
      <c r="E324" s="275"/>
      <c r="F324" s="276"/>
      <c r="G324" s="270"/>
      <c r="H324" s="275"/>
      <c r="I324" s="270"/>
    </row>
    <row r="325" spans="1:9" s="269" customFormat="1">
      <c r="A325" s="271"/>
      <c r="B325" s="272"/>
      <c r="C325" s="272"/>
      <c r="D325" s="274"/>
      <c r="E325" s="275"/>
      <c r="F325" s="276"/>
      <c r="G325" s="270"/>
      <c r="H325" s="275"/>
      <c r="I325" s="270"/>
    </row>
    <row r="326" spans="1:9" s="269" customFormat="1">
      <c r="A326" s="271"/>
      <c r="B326" s="272"/>
      <c r="C326" s="272"/>
      <c r="D326" s="274"/>
      <c r="E326" s="275"/>
      <c r="F326" s="276"/>
      <c r="G326" s="270"/>
      <c r="H326" s="275"/>
      <c r="I326" s="270"/>
    </row>
    <row r="327" spans="1:9" s="269" customFormat="1">
      <c r="A327" s="271"/>
      <c r="B327" s="272"/>
      <c r="C327" s="272"/>
      <c r="D327" s="274"/>
      <c r="E327" s="275"/>
      <c r="F327" s="276"/>
      <c r="G327" s="270"/>
      <c r="H327" s="275"/>
      <c r="I327" s="270"/>
    </row>
    <row r="328" spans="1:9" s="269" customFormat="1">
      <c r="A328" s="271"/>
      <c r="B328" s="272"/>
      <c r="C328" s="272"/>
      <c r="D328" s="274"/>
      <c r="E328" s="275"/>
      <c r="F328" s="276"/>
      <c r="G328" s="270"/>
      <c r="H328" s="275"/>
      <c r="I328" s="270"/>
    </row>
    <row r="329" spans="1:9" s="269" customFormat="1">
      <c r="A329" s="271"/>
      <c r="B329" s="272"/>
      <c r="C329" s="272"/>
      <c r="D329" s="274"/>
      <c r="E329" s="275"/>
      <c r="F329" s="276"/>
      <c r="G329" s="270"/>
      <c r="H329" s="275"/>
      <c r="I329" s="270"/>
    </row>
    <row r="330" spans="1:9" s="269" customFormat="1">
      <c r="A330" s="271"/>
      <c r="B330" s="272"/>
      <c r="C330" s="272"/>
      <c r="D330" s="274"/>
      <c r="E330" s="275"/>
      <c r="F330" s="276"/>
      <c r="G330" s="270"/>
      <c r="H330" s="275"/>
      <c r="I330" s="270"/>
    </row>
    <row r="331" spans="1:9" s="269" customFormat="1">
      <c r="A331" s="271"/>
      <c r="B331" s="272"/>
      <c r="C331" s="272"/>
      <c r="D331" s="274"/>
      <c r="E331" s="275"/>
      <c r="F331" s="276"/>
      <c r="G331" s="270"/>
      <c r="H331" s="275"/>
      <c r="I331" s="270"/>
    </row>
    <row r="332" spans="1:9" s="269" customFormat="1">
      <c r="A332" s="271"/>
      <c r="B332" s="272"/>
      <c r="C332" s="272"/>
      <c r="D332" s="274"/>
      <c r="E332" s="275"/>
      <c r="F332" s="276"/>
      <c r="G332" s="270"/>
      <c r="H332" s="275"/>
      <c r="I332" s="270"/>
    </row>
    <row r="333" spans="1:9" s="269" customFormat="1">
      <c r="A333" s="271"/>
      <c r="B333" s="272"/>
      <c r="C333" s="272"/>
      <c r="D333" s="274"/>
      <c r="E333" s="275"/>
      <c r="F333" s="276"/>
      <c r="G333" s="270"/>
      <c r="H333" s="275"/>
      <c r="I333" s="270"/>
    </row>
    <row r="334" spans="1:9" s="269" customFormat="1">
      <c r="A334" s="271"/>
      <c r="B334" s="272"/>
      <c r="C334" s="272"/>
      <c r="D334" s="274"/>
      <c r="E334" s="275"/>
      <c r="F334" s="276"/>
      <c r="G334" s="270"/>
      <c r="H334" s="275"/>
      <c r="I334" s="270"/>
    </row>
    <row r="335" spans="1:9" s="269" customFormat="1">
      <c r="A335" s="271"/>
      <c r="B335" s="272"/>
      <c r="C335" s="272"/>
      <c r="D335" s="274"/>
      <c r="E335" s="275"/>
      <c r="F335" s="276"/>
      <c r="G335" s="270"/>
      <c r="H335" s="275"/>
      <c r="I335" s="270"/>
    </row>
    <row r="336" spans="1:9" s="269" customFormat="1">
      <c r="A336" s="271"/>
      <c r="B336" s="272"/>
      <c r="C336" s="272"/>
      <c r="D336" s="274"/>
      <c r="E336" s="275"/>
      <c r="F336" s="276"/>
      <c r="G336" s="270"/>
      <c r="H336" s="275"/>
      <c r="I336" s="270"/>
    </row>
    <row r="337" spans="1:9" s="269" customFormat="1">
      <c r="A337" s="271"/>
      <c r="B337" s="272"/>
      <c r="C337" s="272"/>
      <c r="D337" s="274"/>
      <c r="E337" s="275"/>
      <c r="F337" s="276"/>
      <c r="G337" s="270"/>
      <c r="H337" s="275"/>
      <c r="I337" s="270"/>
    </row>
    <row r="338" spans="1:9" s="269" customFormat="1">
      <c r="A338" s="271"/>
      <c r="B338" s="272"/>
      <c r="C338" s="272"/>
      <c r="D338" s="274"/>
      <c r="E338" s="275"/>
      <c r="F338" s="276"/>
      <c r="G338" s="270"/>
      <c r="H338" s="275"/>
      <c r="I338" s="270"/>
    </row>
    <row r="339" spans="1:9" s="269" customFormat="1">
      <c r="A339" s="271"/>
      <c r="B339" s="272"/>
      <c r="C339" s="272"/>
      <c r="D339" s="274"/>
      <c r="E339" s="275"/>
      <c r="F339" s="276"/>
      <c r="G339" s="270"/>
      <c r="H339" s="275"/>
      <c r="I339" s="270"/>
    </row>
    <row r="340" spans="1:9" s="269" customFormat="1">
      <c r="A340" s="271"/>
      <c r="B340" s="272"/>
      <c r="C340" s="272"/>
      <c r="D340" s="274"/>
      <c r="E340" s="275"/>
      <c r="F340" s="276"/>
      <c r="G340" s="270"/>
      <c r="H340" s="275"/>
      <c r="I340" s="270"/>
    </row>
    <row r="341" spans="1:9" s="269" customFormat="1">
      <c r="A341" s="271"/>
      <c r="B341" s="272"/>
      <c r="C341" s="272"/>
      <c r="D341" s="274"/>
      <c r="E341" s="275"/>
      <c r="F341" s="276"/>
      <c r="G341" s="270"/>
      <c r="H341" s="275"/>
      <c r="I341" s="270"/>
    </row>
    <row r="342" spans="1:9" s="269" customFormat="1">
      <c r="A342" s="271"/>
      <c r="B342" s="272"/>
      <c r="C342" s="272"/>
      <c r="D342" s="274"/>
      <c r="E342" s="275"/>
      <c r="F342" s="276"/>
      <c r="G342" s="270"/>
      <c r="H342" s="275"/>
      <c r="I342" s="270"/>
    </row>
    <row r="343" spans="1:9" s="269" customFormat="1">
      <c r="A343" s="271"/>
      <c r="B343" s="272"/>
      <c r="C343" s="272"/>
      <c r="D343" s="274"/>
      <c r="E343" s="275"/>
      <c r="F343" s="276"/>
      <c r="G343" s="270"/>
      <c r="H343" s="275"/>
      <c r="I343" s="270"/>
    </row>
    <row r="344" spans="1:9" s="269" customFormat="1">
      <c r="A344" s="271"/>
      <c r="B344" s="272"/>
      <c r="C344" s="272"/>
      <c r="D344" s="274"/>
      <c r="E344" s="275"/>
      <c r="F344" s="276"/>
      <c r="G344" s="270"/>
      <c r="H344" s="275"/>
      <c r="I344" s="270"/>
    </row>
    <row r="345" spans="1:9" s="269" customFormat="1">
      <c r="A345" s="271"/>
      <c r="B345" s="272"/>
      <c r="C345" s="272"/>
      <c r="D345" s="274"/>
      <c r="E345" s="275"/>
      <c r="F345" s="276"/>
      <c r="G345" s="270"/>
      <c r="H345" s="275"/>
      <c r="I345" s="270"/>
    </row>
    <row r="346" spans="1:9" s="269" customFormat="1">
      <c r="A346" s="271"/>
      <c r="B346" s="272"/>
      <c r="C346" s="272"/>
      <c r="D346" s="274"/>
      <c r="E346" s="275"/>
      <c r="F346" s="276"/>
      <c r="G346" s="270"/>
      <c r="H346" s="275"/>
      <c r="I346" s="270"/>
    </row>
    <row r="347" spans="1:9" s="269" customFormat="1">
      <c r="A347" s="271"/>
      <c r="B347" s="272"/>
      <c r="C347" s="272"/>
      <c r="D347" s="274"/>
      <c r="E347" s="275"/>
      <c r="F347" s="276"/>
      <c r="G347" s="270"/>
      <c r="H347" s="275"/>
      <c r="I347" s="270"/>
    </row>
    <row r="348" spans="1:9" s="269" customFormat="1">
      <c r="A348" s="271"/>
      <c r="B348" s="272"/>
      <c r="C348" s="272"/>
      <c r="D348" s="274"/>
      <c r="E348" s="275"/>
      <c r="F348" s="276"/>
      <c r="G348" s="270"/>
      <c r="H348" s="275"/>
      <c r="I348" s="270"/>
    </row>
    <row r="349" spans="1:9" s="269" customFormat="1">
      <c r="A349" s="271"/>
      <c r="B349" s="272"/>
      <c r="C349" s="272"/>
      <c r="D349" s="274"/>
      <c r="E349" s="275"/>
      <c r="F349" s="276"/>
      <c r="G349" s="270"/>
      <c r="H349" s="275"/>
      <c r="I349" s="270"/>
    </row>
    <row r="350" spans="1:9" s="269" customFormat="1">
      <c r="A350" s="271"/>
      <c r="B350" s="272"/>
      <c r="C350" s="272"/>
      <c r="D350" s="274"/>
      <c r="E350" s="275"/>
      <c r="F350" s="276"/>
      <c r="G350" s="270"/>
      <c r="H350" s="275"/>
      <c r="I350" s="270"/>
    </row>
    <row r="351" spans="1:9" s="269" customFormat="1">
      <c r="A351" s="271"/>
      <c r="B351" s="272"/>
      <c r="C351" s="272"/>
      <c r="D351" s="274"/>
      <c r="E351" s="275"/>
      <c r="F351" s="276"/>
      <c r="G351" s="270"/>
      <c r="H351" s="275"/>
      <c r="I351" s="270"/>
    </row>
    <row r="352" spans="1:9" s="269" customFormat="1">
      <c r="A352" s="271"/>
      <c r="B352" s="272"/>
      <c r="C352" s="272"/>
      <c r="D352" s="274"/>
      <c r="E352" s="275"/>
      <c r="F352" s="276"/>
      <c r="G352" s="270"/>
      <c r="H352" s="275"/>
      <c r="I352" s="270"/>
    </row>
    <row r="353" spans="1:9" s="269" customFormat="1">
      <c r="A353" s="271"/>
      <c r="B353" s="272"/>
      <c r="C353" s="272"/>
      <c r="D353" s="274"/>
      <c r="E353" s="275"/>
      <c r="F353" s="276"/>
      <c r="G353" s="270"/>
      <c r="H353" s="275"/>
      <c r="I353" s="270"/>
    </row>
    <row r="354" spans="1:9" s="269" customFormat="1" ht="15.75">
      <c r="A354" s="320"/>
      <c r="B354" s="272"/>
      <c r="C354" s="272"/>
      <c r="D354" s="220"/>
      <c r="E354" s="320"/>
      <c r="F354" s="221"/>
      <c r="G354" s="320"/>
      <c r="H354" s="275"/>
      <c r="I354" s="270"/>
    </row>
    <row r="355" spans="1:9" s="269" customFormat="1">
      <c r="A355" s="327"/>
      <c r="B355" s="281"/>
      <c r="C355" s="281"/>
      <c r="D355" s="281"/>
      <c r="F355" s="329"/>
      <c r="G355" s="329"/>
      <c r="H355" s="282"/>
      <c r="I355" s="270"/>
    </row>
    <row r="356" spans="1:9" s="269" customFormat="1">
      <c r="A356" s="327"/>
      <c r="B356" s="281"/>
      <c r="C356" s="281"/>
      <c r="D356" s="281"/>
      <c r="F356" s="317"/>
      <c r="G356" s="317"/>
      <c r="H356" s="282"/>
      <c r="I356" s="270"/>
    </row>
    <row r="357" spans="1:9" s="269" customFormat="1">
      <c r="A357" s="327"/>
      <c r="B357" s="281"/>
      <c r="C357" s="281"/>
      <c r="D357" s="281"/>
      <c r="F357" s="317"/>
      <c r="G357" s="317"/>
      <c r="H357" s="282"/>
      <c r="I357" s="270"/>
    </row>
    <row r="358" spans="1:9" s="269" customFormat="1">
      <c r="A358" s="327"/>
      <c r="B358" s="281"/>
      <c r="C358" s="281"/>
      <c r="D358" s="281"/>
      <c r="F358" s="317"/>
      <c r="G358" s="317"/>
      <c r="H358" s="282"/>
      <c r="I358" s="270"/>
    </row>
    <row r="359" spans="1:9" s="269" customFormat="1">
      <c r="A359" s="284"/>
      <c r="B359" s="281"/>
      <c r="C359" s="281"/>
      <c r="D359" s="281"/>
      <c r="G359" s="284"/>
      <c r="H359" s="284"/>
      <c r="I359" s="270"/>
    </row>
    <row r="360" spans="1:9" s="269" customFormat="1">
      <c r="A360" s="271"/>
      <c r="B360" s="281"/>
      <c r="C360" s="281"/>
      <c r="D360" s="281"/>
      <c r="F360" s="285"/>
      <c r="I360" s="270"/>
    </row>
    <row r="361" spans="1:9" s="269" customFormat="1" ht="15.75">
      <c r="A361" s="330"/>
      <c r="B361" s="330"/>
      <c r="C361" s="330"/>
      <c r="D361" s="330"/>
      <c r="E361" s="330"/>
      <c r="F361" s="330"/>
      <c r="G361" s="330"/>
      <c r="H361" s="330"/>
      <c r="I361" s="270"/>
    </row>
    <row r="362" spans="1:9" s="269" customFormat="1" ht="15.75">
      <c r="A362" s="331"/>
      <c r="B362" s="331"/>
      <c r="C362" s="331"/>
      <c r="D362" s="331"/>
      <c r="E362" s="331"/>
      <c r="F362" s="331"/>
      <c r="G362" s="331"/>
      <c r="H362" s="331"/>
      <c r="I362" s="270"/>
    </row>
    <row r="363" spans="1:9" s="269" customFormat="1" ht="15.75">
      <c r="A363" s="47"/>
      <c r="B363" s="48"/>
      <c r="C363" s="48"/>
      <c r="D363" s="286"/>
      <c r="E363" s="287"/>
      <c r="F363" s="287"/>
      <c r="G363" s="287"/>
      <c r="H363" s="287"/>
      <c r="I363" s="270"/>
    </row>
    <row r="364" spans="1:9" s="269" customFormat="1" ht="15.75">
      <c r="A364" s="318"/>
      <c r="B364" s="286"/>
      <c r="C364" s="286"/>
      <c r="D364" s="286"/>
      <c r="E364" s="226"/>
      <c r="F364" s="226"/>
      <c r="G364" s="226"/>
      <c r="H364" s="226"/>
      <c r="I364" s="270"/>
    </row>
    <row r="365" spans="1:9" s="269" customFormat="1" ht="15.75">
      <c r="A365" s="319"/>
      <c r="B365" s="223"/>
      <c r="C365" s="223"/>
      <c r="D365" s="223"/>
      <c r="E365" s="319"/>
      <c r="F365" s="223"/>
      <c r="G365" s="319"/>
      <c r="H365" s="319"/>
      <c r="I365" s="270"/>
    </row>
    <row r="366" spans="1:9" s="269" customFormat="1" ht="15.75">
      <c r="A366" s="332"/>
      <c r="B366" s="332"/>
      <c r="C366" s="332"/>
      <c r="D366" s="332"/>
      <c r="E366" s="332"/>
      <c r="F366" s="332"/>
      <c r="G366" s="332"/>
      <c r="H366" s="332"/>
      <c r="I366" s="270"/>
    </row>
    <row r="367" spans="1:9" s="269" customFormat="1">
      <c r="A367" s="271"/>
      <c r="B367" s="274"/>
      <c r="C367" s="274"/>
      <c r="D367" s="274"/>
      <c r="E367" s="275"/>
      <c r="F367" s="274"/>
      <c r="G367" s="275"/>
      <c r="H367" s="275"/>
      <c r="I367" s="270"/>
    </row>
    <row r="368" spans="1:9" s="269" customFormat="1">
      <c r="A368" s="271"/>
      <c r="B368" s="274"/>
      <c r="C368" s="274"/>
      <c r="D368" s="274"/>
      <c r="E368" s="275"/>
      <c r="F368" s="274"/>
      <c r="G368" s="275"/>
      <c r="H368" s="275"/>
      <c r="I368" s="270"/>
    </row>
    <row r="369" spans="1:9" s="269" customFormat="1">
      <c r="A369" s="271"/>
      <c r="B369" s="274"/>
      <c r="C369" s="274"/>
      <c r="D369" s="274"/>
      <c r="E369" s="275"/>
      <c r="F369" s="274"/>
      <c r="G369" s="275"/>
      <c r="H369" s="275"/>
      <c r="I369" s="270"/>
    </row>
    <row r="370" spans="1:9" s="269" customFormat="1">
      <c r="A370" s="271"/>
      <c r="B370" s="274"/>
      <c r="C370" s="274"/>
      <c r="D370" s="274"/>
      <c r="E370" s="275"/>
      <c r="F370" s="274"/>
      <c r="G370" s="275"/>
      <c r="H370" s="275"/>
      <c r="I370" s="270"/>
    </row>
    <row r="371" spans="1:9" s="269" customFormat="1">
      <c r="A371" s="271"/>
      <c r="B371" s="274"/>
      <c r="C371" s="274"/>
      <c r="D371" s="274"/>
      <c r="E371" s="275"/>
      <c r="F371" s="274"/>
      <c r="G371" s="275"/>
      <c r="H371" s="275"/>
      <c r="I371" s="270"/>
    </row>
    <row r="372" spans="1:9" s="269" customFormat="1">
      <c r="A372" s="271"/>
      <c r="B372" s="274"/>
      <c r="C372" s="274"/>
      <c r="D372" s="274"/>
      <c r="E372" s="275"/>
      <c r="F372" s="274"/>
      <c r="G372" s="275"/>
      <c r="H372" s="275"/>
      <c r="I372" s="270"/>
    </row>
    <row r="373" spans="1:9" s="269" customFormat="1">
      <c r="A373" s="271"/>
      <c r="B373" s="274"/>
      <c r="C373" s="274"/>
      <c r="D373" s="274"/>
      <c r="E373" s="275"/>
      <c r="F373" s="274"/>
      <c r="G373" s="275"/>
      <c r="H373" s="275"/>
      <c r="I373" s="270"/>
    </row>
    <row r="374" spans="1:9" s="269" customFormat="1">
      <c r="A374" s="271"/>
      <c r="B374" s="274"/>
      <c r="C374" s="274"/>
      <c r="D374" s="274"/>
      <c r="E374" s="275"/>
      <c r="F374" s="274"/>
      <c r="G374" s="275"/>
      <c r="H374" s="275"/>
      <c r="I374" s="270"/>
    </row>
    <row r="375" spans="1:9" s="269" customFormat="1">
      <c r="A375" s="271"/>
      <c r="B375" s="274"/>
      <c r="C375" s="274"/>
      <c r="D375" s="274"/>
      <c r="E375" s="275"/>
      <c r="F375" s="274"/>
      <c r="G375" s="275"/>
      <c r="H375" s="275"/>
      <c r="I375" s="270"/>
    </row>
    <row r="376" spans="1:9" s="269" customFormat="1">
      <c r="A376" s="271"/>
      <c r="B376" s="274"/>
      <c r="C376" s="274"/>
      <c r="D376" s="274"/>
      <c r="E376" s="275"/>
      <c r="F376" s="274"/>
      <c r="G376" s="275"/>
      <c r="H376" s="275"/>
      <c r="I376" s="270"/>
    </row>
    <row r="377" spans="1:9" s="269" customFormat="1">
      <c r="A377" s="271"/>
      <c r="B377" s="274"/>
      <c r="C377" s="274"/>
      <c r="D377" s="274"/>
      <c r="E377" s="275"/>
      <c r="F377" s="274"/>
      <c r="G377" s="275"/>
      <c r="H377" s="275"/>
      <c r="I377" s="270"/>
    </row>
    <row r="378" spans="1:9" s="269" customFormat="1">
      <c r="A378" s="271"/>
      <c r="B378" s="274"/>
      <c r="C378" s="274"/>
      <c r="D378" s="274"/>
      <c r="E378" s="275"/>
      <c r="F378" s="274"/>
      <c r="G378" s="275"/>
      <c r="H378" s="275"/>
      <c r="I378" s="270"/>
    </row>
    <row r="379" spans="1:9" s="269" customFormat="1">
      <c r="A379" s="271"/>
      <c r="B379" s="274"/>
      <c r="C379" s="274"/>
      <c r="D379" s="274"/>
      <c r="E379" s="275"/>
      <c r="F379" s="274"/>
      <c r="G379" s="275"/>
      <c r="H379" s="275"/>
      <c r="I379" s="270"/>
    </row>
    <row r="380" spans="1:9" s="269" customFormat="1">
      <c r="A380" s="271"/>
      <c r="B380" s="274"/>
      <c r="C380" s="274"/>
      <c r="D380" s="274"/>
      <c r="E380" s="275"/>
      <c r="F380" s="274"/>
      <c r="G380" s="275"/>
      <c r="H380" s="275"/>
      <c r="I380" s="270"/>
    </row>
    <row r="381" spans="1:9" s="269" customFormat="1">
      <c r="A381" s="271"/>
      <c r="B381" s="274"/>
      <c r="C381" s="274"/>
      <c r="D381" s="274"/>
      <c r="E381" s="275"/>
      <c r="F381" s="274"/>
      <c r="G381" s="275"/>
      <c r="H381" s="275"/>
      <c r="I381" s="270"/>
    </row>
    <row r="382" spans="1:9" s="269" customFormat="1">
      <c r="A382" s="271"/>
      <c r="B382" s="274"/>
      <c r="C382" s="274"/>
      <c r="D382" s="274"/>
      <c r="E382" s="275"/>
      <c r="F382" s="274"/>
      <c r="G382" s="275"/>
      <c r="H382" s="275"/>
      <c r="I382" s="270"/>
    </row>
    <row r="383" spans="1:9" s="269" customFormat="1">
      <c r="A383" s="271"/>
      <c r="B383" s="274"/>
      <c r="C383" s="274"/>
      <c r="D383" s="274"/>
      <c r="E383" s="275"/>
      <c r="F383" s="274"/>
      <c r="G383" s="275"/>
      <c r="H383" s="275"/>
      <c r="I383" s="270"/>
    </row>
    <row r="384" spans="1:9" s="269" customFormat="1">
      <c r="A384" s="271"/>
      <c r="B384" s="274"/>
      <c r="C384" s="274"/>
      <c r="D384" s="274"/>
      <c r="E384" s="275"/>
      <c r="F384" s="274"/>
      <c r="G384" s="275"/>
      <c r="H384" s="275"/>
      <c r="I384" s="270"/>
    </row>
    <row r="385" spans="1:9" s="269" customFormat="1">
      <c r="A385" s="271"/>
      <c r="B385" s="274"/>
      <c r="C385" s="274"/>
      <c r="D385" s="274"/>
      <c r="E385" s="275"/>
      <c r="F385" s="274"/>
      <c r="G385" s="275"/>
      <c r="H385" s="275"/>
      <c r="I385" s="270"/>
    </row>
    <row r="386" spans="1:9" s="269" customFormat="1">
      <c r="A386" s="271"/>
      <c r="B386" s="274"/>
      <c r="C386" s="274"/>
      <c r="D386" s="274"/>
      <c r="E386" s="275"/>
      <c r="F386" s="274"/>
      <c r="G386" s="275"/>
      <c r="H386" s="275"/>
      <c r="I386" s="270"/>
    </row>
    <row r="387" spans="1:9" s="269" customFormat="1">
      <c r="A387" s="271"/>
      <c r="B387" s="274"/>
      <c r="C387" s="274"/>
      <c r="D387" s="274"/>
      <c r="E387" s="275"/>
      <c r="F387" s="274"/>
      <c r="G387" s="275"/>
      <c r="H387" s="275"/>
      <c r="I387" s="270"/>
    </row>
    <row r="388" spans="1:9" s="269" customFormat="1">
      <c r="A388" s="279"/>
      <c r="B388" s="274"/>
      <c r="C388" s="274"/>
      <c r="D388" s="274"/>
      <c r="E388" s="275"/>
      <c r="F388" s="274"/>
      <c r="G388" s="275"/>
      <c r="H388" s="275"/>
      <c r="I388" s="270"/>
    </row>
    <row r="389" spans="1:9" s="269" customFormat="1">
      <c r="A389" s="271"/>
      <c r="B389" s="274"/>
      <c r="C389" s="274"/>
      <c r="D389" s="274"/>
      <c r="E389" s="275"/>
      <c r="F389" s="274"/>
      <c r="G389" s="275"/>
      <c r="H389" s="275"/>
      <c r="I389" s="270"/>
    </row>
    <row r="390" spans="1:9" s="269" customFormat="1">
      <c r="A390" s="271"/>
      <c r="B390" s="274"/>
      <c r="C390" s="274"/>
      <c r="D390" s="274"/>
      <c r="E390" s="275"/>
      <c r="F390" s="274"/>
      <c r="G390" s="275"/>
      <c r="H390" s="275"/>
      <c r="I390" s="270"/>
    </row>
    <row r="391" spans="1:9" s="269" customFormat="1">
      <c r="A391" s="271"/>
      <c r="B391" s="274"/>
      <c r="C391" s="274"/>
      <c r="D391" s="274"/>
      <c r="E391" s="275"/>
      <c r="F391" s="274"/>
      <c r="G391" s="275"/>
      <c r="H391" s="275"/>
      <c r="I391" s="270"/>
    </row>
    <row r="392" spans="1:9" s="269" customFormat="1">
      <c r="A392" s="271"/>
      <c r="B392" s="274"/>
      <c r="C392" s="274"/>
      <c r="D392" s="274"/>
      <c r="E392" s="275"/>
      <c r="F392" s="274"/>
      <c r="G392" s="275"/>
      <c r="H392" s="275"/>
      <c r="I392" s="270"/>
    </row>
    <row r="393" spans="1:9" s="269" customFormat="1">
      <c r="A393" s="271"/>
      <c r="B393" s="274"/>
      <c r="C393" s="274"/>
      <c r="D393" s="274"/>
      <c r="E393" s="275"/>
      <c r="F393" s="274"/>
      <c r="G393" s="275"/>
      <c r="H393" s="275"/>
      <c r="I393" s="270"/>
    </row>
    <row r="394" spans="1:9" s="269" customFormat="1">
      <c r="A394" s="271"/>
      <c r="B394" s="274"/>
      <c r="C394" s="274"/>
      <c r="D394" s="274"/>
      <c r="E394" s="275"/>
      <c r="F394" s="274"/>
      <c r="G394" s="275"/>
      <c r="H394" s="275"/>
      <c r="I394" s="270"/>
    </row>
    <row r="395" spans="1:9" s="269" customFormat="1">
      <c r="A395" s="271"/>
      <c r="B395" s="274"/>
      <c r="C395" s="274"/>
      <c r="D395" s="274"/>
      <c r="E395" s="275"/>
      <c r="F395" s="274"/>
      <c r="G395" s="275"/>
      <c r="H395" s="275"/>
      <c r="I395" s="270"/>
    </row>
    <row r="396" spans="1:9" s="269" customFormat="1">
      <c r="A396" s="271"/>
      <c r="B396" s="274"/>
      <c r="C396" s="274"/>
      <c r="D396" s="274"/>
      <c r="E396" s="275"/>
      <c r="F396" s="274"/>
      <c r="G396" s="275"/>
      <c r="H396" s="275"/>
      <c r="I396" s="270"/>
    </row>
    <row r="397" spans="1:9" s="269" customFormat="1">
      <c r="A397" s="271"/>
      <c r="B397" s="274"/>
      <c r="C397" s="274"/>
      <c r="D397" s="274"/>
      <c r="E397" s="275"/>
      <c r="F397" s="274"/>
      <c r="G397" s="275"/>
      <c r="H397" s="275"/>
      <c r="I397" s="270"/>
    </row>
    <row r="398" spans="1:9" s="269" customFormat="1">
      <c r="A398" s="271"/>
      <c r="B398" s="274"/>
      <c r="C398" s="274"/>
      <c r="D398" s="274"/>
      <c r="E398" s="275"/>
      <c r="F398" s="274"/>
      <c r="G398" s="275"/>
      <c r="H398" s="275"/>
      <c r="I398" s="270"/>
    </row>
    <row r="399" spans="1:9" s="269" customFormat="1">
      <c r="A399" s="271"/>
      <c r="B399" s="274"/>
      <c r="C399" s="274"/>
      <c r="D399" s="274"/>
      <c r="E399" s="275"/>
      <c r="F399" s="274"/>
      <c r="G399" s="275"/>
      <c r="H399" s="275"/>
      <c r="I399" s="270"/>
    </row>
    <row r="400" spans="1:9" s="269" customFormat="1">
      <c r="A400" s="271"/>
      <c r="B400" s="274"/>
      <c r="C400" s="274"/>
      <c r="D400" s="274"/>
      <c r="E400" s="275"/>
      <c r="F400" s="274"/>
      <c r="G400" s="275"/>
      <c r="H400" s="275"/>
      <c r="I400" s="270"/>
    </row>
    <row r="401" spans="1:9" s="269" customFormat="1">
      <c r="A401" s="271"/>
      <c r="B401" s="274"/>
      <c r="C401" s="274"/>
      <c r="D401" s="274"/>
      <c r="E401" s="275"/>
      <c r="F401" s="274"/>
      <c r="G401" s="275"/>
      <c r="H401" s="275"/>
      <c r="I401" s="270"/>
    </row>
    <row r="402" spans="1:9" s="269" customFormat="1">
      <c r="A402" s="271"/>
      <c r="B402" s="274"/>
      <c r="C402" s="274"/>
      <c r="D402" s="274"/>
      <c r="E402" s="275"/>
      <c r="F402" s="274"/>
      <c r="G402" s="275"/>
      <c r="H402" s="275"/>
      <c r="I402" s="270"/>
    </row>
    <row r="403" spans="1:9" s="269" customFormat="1">
      <c r="A403" s="271"/>
      <c r="B403" s="274"/>
      <c r="C403" s="274"/>
      <c r="D403" s="274"/>
      <c r="E403" s="275"/>
      <c r="F403" s="274"/>
      <c r="G403" s="275"/>
      <c r="H403" s="275"/>
      <c r="I403" s="270"/>
    </row>
    <row r="404" spans="1:9" s="269" customFormat="1">
      <c r="A404" s="271"/>
      <c r="B404" s="274"/>
      <c r="C404" s="274"/>
      <c r="D404" s="274"/>
      <c r="E404" s="275"/>
      <c r="F404" s="274"/>
      <c r="G404" s="275"/>
      <c r="H404" s="275"/>
      <c r="I404" s="270"/>
    </row>
    <row r="405" spans="1:9" s="269" customFormat="1">
      <c r="A405" s="271"/>
      <c r="B405" s="274"/>
      <c r="C405" s="274"/>
      <c r="D405" s="274"/>
      <c r="E405" s="275"/>
      <c r="F405" s="274"/>
      <c r="G405" s="275"/>
      <c r="H405" s="275"/>
      <c r="I405" s="270"/>
    </row>
    <row r="406" spans="1:9" s="269" customFormat="1">
      <c r="A406" s="271"/>
      <c r="B406" s="274"/>
      <c r="C406" s="274"/>
      <c r="D406" s="274"/>
      <c r="E406" s="275"/>
      <c r="F406" s="274"/>
      <c r="G406" s="275"/>
      <c r="H406" s="275"/>
      <c r="I406" s="270"/>
    </row>
    <row r="407" spans="1:9" s="269" customFormat="1">
      <c r="A407" s="271"/>
      <c r="B407" s="274"/>
      <c r="C407" s="274"/>
      <c r="D407" s="274"/>
      <c r="E407" s="275"/>
      <c r="F407" s="274"/>
      <c r="G407" s="275"/>
      <c r="H407" s="275"/>
      <c r="I407" s="270"/>
    </row>
    <row r="408" spans="1:9" s="269" customFormat="1">
      <c r="A408" s="271"/>
      <c r="B408" s="274"/>
      <c r="C408" s="274"/>
      <c r="D408" s="274"/>
      <c r="E408" s="275"/>
      <c r="F408" s="274"/>
      <c r="G408" s="275"/>
      <c r="H408" s="275"/>
      <c r="I408" s="270"/>
    </row>
    <row r="409" spans="1:9" s="269" customFormat="1">
      <c r="A409" s="271"/>
      <c r="B409" s="274"/>
      <c r="C409" s="274"/>
      <c r="D409" s="274"/>
      <c r="E409" s="275"/>
      <c r="F409" s="274"/>
      <c r="G409" s="275"/>
      <c r="H409" s="275"/>
      <c r="I409" s="270"/>
    </row>
    <row r="410" spans="1:9" s="269" customFormat="1">
      <c r="A410" s="271"/>
      <c r="B410" s="274"/>
      <c r="C410" s="274"/>
      <c r="D410" s="274"/>
      <c r="E410" s="275"/>
      <c r="F410" s="274"/>
      <c r="G410" s="275"/>
      <c r="H410" s="275"/>
      <c r="I410" s="270"/>
    </row>
    <row r="411" spans="1:9" s="269" customFormat="1">
      <c r="A411" s="271"/>
      <c r="B411" s="274"/>
      <c r="C411" s="274"/>
      <c r="D411" s="274"/>
      <c r="E411" s="275"/>
      <c r="F411" s="274"/>
      <c r="G411" s="275"/>
      <c r="H411" s="275"/>
      <c r="I411" s="270"/>
    </row>
    <row r="412" spans="1:9" s="269" customFormat="1">
      <c r="A412" s="271"/>
      <c r="B412" s="274"/>
      <c r="C412" s="274"/>
      <c r="D412" s="274"/>
      <c r="E412" s="275"/>
      <c r="F412" s="274"/>
      <c r="G412" s="275"/>
      <c r="H412" s="275"/>
      <c r="I412" s="270"/>
    </row>
    <row r="413" spans="1:9" s="269" customFormat="1">
      <c r="A413" s="271"/>
      <c r="B413" s="274"/>
      <c r="C413" s="274"/>
      <c r="D413" s="274"/>
      <c r="E413" s="275"/>
      <c r="F413" s="274"/>
      <c r="G413" s="275"/>
      <c r="H413" s="275"/>
      <c r="I413" s="270"/>
    </row>
    <row r="414" spans="1:9" s="269" customFormat="1">
      <c r="A414" s="271"/>
      <c r="B414" s="274"/>
      <c r="C414" s="274"/>
      <c r="D414" s="274"/>
      <c r="E414" s="275"/>
      <c r="F414" s="274"/>
      <c r="G414" s="275"/>
      <c r="H414" s="275"/>
      <c r="I414" s="270"/>
    </row>
    <row r="415" spans="1:9" s="269" customFormat="1">
      <c r="A415" s="271"/>
      <c r="B415" s="274"/>
      <c r="C415" s="274"/>
      <c r="D415" s="274"/>
      <c r="E415" s="275"/>
      <c r="F415" s="274"/>
      <c r="G415" s="275"/>
      <c r="H415" s="275"/>
      <c r="I415" s="270"/>
    </row>
    <row r="416" spans="1:9" s="269" customFormat="1">
      <c r="A416" s="271"/>
      <c r="B416" s="274"/>
      <c r="C416" s="274"/>
      <c r="D416" s="274"/>
      <c r="E416" s="275"/>
      <c r="F416" s="274"/>
      <c r="G416" s="275"/>
      <c r="H416" s="275"/>
      <c r="I416" s="270"/>
    </row>
    <row r="417" spans="1:9" s="269" customFormat="1">
      <c r="A417" s="271"/>
      <c r="B417" s="274"/>
      <c r="C417" s="274"/>
      <c r="D417" s="274"/>
      <c r="E417" s="275"/>
      <c r="F417" s="274"/>
      <c r="G417" s="275"/>
      <c r="H417" s="275"/>
      <c r="I417" s="270"/>
    </row>
    <row r="418" spans="1:9" s="269" customFormat="1">
      <c r="A418" s="271"/>
      <c r="B418" s="274"/>
      <c r="C418" s="274"/>
      <c r="D418" s="274"/>
      <c r="E418" s="275"/>
      <c r="F418" s="274"/>
      <c r="G418" s="275"/>
      <c r="H418" s="275"/>
      <c r="I418" s="270"/>
    </row>
    <row r="419" spans="1:9" s="269" customFormat="1">
      <c r="A419" s="271"/>
      <c r="B419" s="274"/>
      <c r="C419" s="274"/>
      <c r="D419" s="274"/>
      <c r="E419" s="275"/>
      <c r="F419" s="274"/>
      <c r="G419" s="275"/>
      <c r="H419" s="275"/>
      <c r="I419" s="270"/>
    </row>
    <row r="420" spans="1:9" s="269" customFormat="1">
      <c r="A420" s="271"/>
      <c r="B420" s="274"/>
      <c r="C420" s="274"/>
      <c r="D420" s="274"/>
      <c r="E420" s="275"/>
      <c r="F420" s="274"/>
      <c r="G420" s="275"/>
      <c r="H420" s="275"/>
      <c r="I420" s="270"/>
    </row>
    <row r="421" spans="1:9" s="269" customFormat="1">
      <c r="A421" s="271"/>
      <c r="B421" s="274"/>
      <c r="C421" s="274"/>
      <c r="D421" s="274"/>
      <c r="E421" s="275"/>
      <c r="F421" s="274"/>
      <c r="G421" s="275"/>
      <c r="H421" s="275"/>
      <c r="I421" s="270"/>
    </row>
    <row r="422" spans="1:9" s="269" customFormat="1">
      <c r="A422" s="271"/>
      <c r="B422" s="274"/>
      <c r="C422" s="274"/>
      <c r="D422" s="274"/>
      <c r="E422" s="275"/>
      <c r="F422" s="274"/>
      <c r="G422" s="275"/>
      <c r="H422" s="275"/>
      <c r="I422" s="270"/>
    </row>
    <row r="423" spans="1:9" s="269" customFormat="1">
      <c r="A423" s="271"/>
      <c r="B423" s="274"/>
      <c r="C423" s="274"/>
      <c r="D423" s="274"/>
      <c r="E423" s="275"/>
      <c r="F423" s="274"/>
      <c r="G423" s="275"/>
      <c r="H423" s="275"/>
      <c r="I423" s="270"/>
    </row>
    <row r="424" spans="1:9" s="269" customFormat="1">
      <c r="A424" s="271"/>
      <c r="B424" s="274"/>
      <c r="C424" s="274"/>
      <c r="D424" s="274"/>
      <c r="E424" s="275"/>
      <c r="F424" s="274"/>
      <c r="G424" s="275"/>
      <c r="H424" s="275"/>
      <c r="I424" s="270"/>
    </row>
    <row r="425" spans="1:9" s="269" customFormat="1">
      <c r="A425" s="271"/>
      <c r="B425" s="274"/>
      <c r="C425" s="274"/>
      <c r="D425" s="274"/>
      <c r="E425" s="275"/>
      <c r="F425" s="274"/>
      <c r="G425" s="270"/>
      <c r="H425" s="275"/>
      <c r="I425" s="270"/>
    </row>
    <row r="426" spans="1:9" s="269" customFormat="1">
      <c r="A426" s="271"/>
      <c r="B426" s="274"/>
      <c r="C426" s="274"/>
      <c r="D426" s="274"/>
      <c r="E426" s="275"/>
      <c r="F426" s="274"/>
      <c r="G426" s="270"/>
      <c r="H426" s="275"/>
      <c r="I426" s="270"/>
    </row>
    <row r="427" spans="1:9" s="269" customFormat="1">
      <c r="A427" s="271"/>
      <c r="B427" s="274"/>
      <c r="C427" s="274"/>
      <c r="D427" s="274"/>
      <c r="E427" s="275"/>
      <c r="F427" s="274"/>
      <c r="G427" s="270"/>
      <c r="H427" s="275"/>
      <c r="I427" s="270"/>
    </row>
    <row r="428" spans="1:9" s="269" customFormat="1">
      <c r="A428" s="271"/>
      <c r="B428" s="274"/>
      <c r="C428" s="274"/>
      <c r="D428" s="274"/>
      <c r="E428" s="275"/>
      <c r="F428" s="274"/>
      <c r="G428" s="270"/>
      <c r="H428" s="275"/>
      <c r="I428" s="270"/>
    </row>
    <row r="429" spans="1:9" s="269" customFormat="1">
      <c r="A429" s="271"/>
      <c r="B429" s="274"/>
      <c r="C429" s="274"/>
      <c r="D429" s="274"/>
      <c r="E429" s="275"/>
      <c r="F429" s="274"/>
      <c r="G429" s="270"/>
      <c r="H429" s="275"/>
      <c r="I429" s="270"/>
    </row>
    <row r="430" spans="1:9" s="269" customFormat="1">
      <c r="A430" s="271"/>
      <c r="B430" s="289"/>
      <c r="C430" s="274"/>
      <c r="D430" s="274"/>
      <c r="E430" s="275"/>
      <c r="F430" s="274"/>
      <c r="G430" s="270"/>
      <c r="H430" s="275"/>
      <c r="I430" s="270"/>
    </row>
    <row r="431" spans="1:9" s="269" customFormat="1">
      <c r="A431" s="271"/>
      <c r="B431" s="274"/>
      <c r="C431" s="274"/>
      <c r="D431" s="274"/>
      <c r="E431" s="275"/>
      <c r="F431" s="274"/>
      <c r="G431" s="270"/>
      <c r="H431" s="275"/>
      <c r="I431" s="270"/>
    </row>
    <row r="432" spans="1:9" s="269" customFormat="1">
      <c r="A432" s="271"/>
      <c r="B432" s="274"/>
      <c r="C432" s="274"/>
      <c r="D432" s="274"/>
      <c r="E432" s="275"/>
      <c r="F432" s="274"/>
      <c r="G432" s="270"/>
      <c r="H432" s="275"/>
      <c r="I432" s="270"/>
    </row>
    <row r="433" spans="1:9" s="269" customFormat="1">
      <c r="A433" s="271"/>
      <c r="B433" s="274"/>
      <c r="C433" s="274"/>
      <c r="D433" s="274"/>
      <c r="E433" s="275"/>
      <c r="F433" s="274"/>
      <c r="G433" s="270"/>
      <c r="H433" s="275"/>
      <c r="I433" s="270"/>
    </row>
    <row r="434" spans="1:9" s="269" customFormat="1">
      <c r="A434" s="271"/>
      <c r="B434" s="274"/>
      <c r="C434" s="274"/>
      <c r="D434" s="274"/>
      <c r="E434" s="275"/>
      <c r="F434" s="274"/>
      <c r="G434" s="270"/>
      <c r="H434" s="275"/>
      <c r="I434" s="270"/>
    </row>
    <row r="435" spans="1:9" s="269" customFormat="1">
      <c r="A435" s="271"/>
      <c r="B435" s="274"/>
      <c r="C435" s="274"/>
      <c r="D435" s="274"/>
      <c r="E435" s="275"/>
      <c r="F435" s="274"/>
      <c r="G435" s="270"/>
      <c r="H435" s="275"/>
      <c r="I435" s="270"/>
    </row>
    <row r="436" spans="1:9" s="269" customFormat="1">
      <c r="A436" s="271"/>
      <c r="B436" s="274"/>
      <c r="C436" s="274"/>
      <c r="D436" s="274"/>
      <c r="E436" s="275"/>
      <c r="F436" s="274"/>
      <c r="G436" s="270"/>
      <c r="H436" s="275"/>
      <c r="I436" s="270"/>
    </row>
    <row r="437" spans="1:9" s="269" customFormat="1">
      <c r="A437" s="271"/>
      <c r="B437" s="274"/>
      <c r="C437" s="274"/>
      <c r="D437" s="274"/>
      <c r="E437" s="275"/>
      <c r="F437" s="274"/>
      <c r="G437" s="270"/>
      <c r="H437" s="275"/>
      <c r="I437" s="270"/>
    </row>
    <row r="438" spans="1:9" s="269" customFormat="1">
      <c r="A438" s="271"/>
      <c r="B438" s="274"/>
      <c r="C438" s="274"/>
      <c r="D438" s="274"/>
      <c r="E438" s="275"/>
      <c r="F438" s="274"/>
      <c r="G438" s="270"/>
      <c r="H438" s="275"/>
      <c r="I438" s="270"/>
    </row>
    <row r="439" spans="1:9" s="269" customFormat="1">
      <c r="A439" s="271"/>
      <c r="B439" s="274"/>
      <c r="C439" s="274"/>
      <c r="D439" s="274"/>
      <c r="E439" s="275"/>
      <c r="F439" s="274"/>
      <c r="G439" s="270"/>
      <c r="H439" s="275"/>
      <c r="I439" s="270"/>
    </row>
    <row r="440" spans="1:9" s="269" customFormat="1">
      <c r="A440" s="271"/>
      <c r="B440" s="274"/>
      <c r="C440" s="274"/>
      <c r="D440" s="274"/>
      <c r="E440" s="275"/>
      <c r="F440" s="274"/>
      <c r="G440" s="270"/>
      <c r="H440" s="275"/>
      <c r="I440" s="270"/>
    </row>
    <row r="441" spans="1:9" s="269" customFormat="1">
      <c r="A441" s="271"/>
      <c r="B441" s="274"/>
      <c r="C441" s="274"/>
      <c r="D441" s="274"/>
      <c r="E441" s="275"/>
      <c r="F441" s="274"/>
      <c r="G441" s="270"/>
      <c r="H441" s="275"/>
      <c r="I441" s="270"/>
    </row>
    <row r="442" spans="1:9" s="269" customFormat="1">
      <c r="A442" s="271"/>
      <c r="B442" s="274"/>
      <c r="C442" s="274"/>
      <c r="D442" s="274"/>
      <c r="E442" s="275"/>
      <c r="F442" s="274"/>
      <c r="G442" s="270"/>
      <c r="H442" s="275"/>
      <c r="I442" s="270"/>
    </row>
    <row r="443" spans="1:9" s="269" customFormat="1">
      <c r="A443" s="271"/>
      <c r="B443" s="274"/>
      <c r="C443" s="274"/>
      <c r="D443" s="274"/>
      <c r="E443" s="275"/>
      <c r="F443" s="274"/>
      <c r="G443" s="270"/>
      <c r="H443" s="275"/>
      <c r="I443" s="270"/>
    </row>
    <row r="444" spans="1:9" s="269" customFormat="1">
      <c r="A444" s="271"/>
      <c r="B444" s="274"/>
      <c r="C444" s="274"/>
      <c r="D444" s="274"/>
      <c r="E444" s="275"/>
      <c r="F444" s="274"/>
      <c r="G444" s="270"/>
      <c r="H444" s="275"/>
      <c r="I444" s="270"/>
    </row>
    <row r="445" spans="1:9" s="269" customFormat="1">
      <c r="A445" s="271"/>
      <c r="B445" s="274"/>
      <c r="C445" s="274"/>
      <c r="D445" s="274"/>
      <c r="E445" s="275"/>
      <c r="F445" s="274"/>
      <c r="G445" s="270"/>
      <c r="H445" s="275"/>
      <c r="I445" s="270"/>
    </row>
    <row r="446" spans="1:9" s="269" customFormat="1">
      <c r="A446" s="271"/>
      <c r="B446" s="274"/>
      <c r="C446" s="274"/>
      <c r="D446" s="274"/>
      <c r="E446" s="275"/>
      <c r="F446" s="274"/>
      <c r="G446" s="270"/>
      <c r="H446" s="275"/>
      <c r="I446" s="270"/>
    </row>
    <row r="447" spans="1:9" s="269" customFormat="1">
      <c r="A447" s="271"/>
      <c r="B447" s="274"/>
      <c r="C447" s="274"/>
      <c r="D447" s="274"/>
      <c r="E447" s="275"/>
      <c r="F447" s="274"/>
      <c r="G447" s="270"/>
      <c r="H447" s="275"/>
      <c r="I447" s="270"/>
    </row>
    <row r="448" spans="1:9" s="269" customFormat="1">
      <c r="A448" s="271"/>
      <c r="B448" s="274"/>
      <c r="C448" s="274"/>
      <c r="D448" s="274"/>
      <c r="E448" s="275"/>
      <c r="F448" s="274"/>
      <c r="G448" s="270"/>
      <c r="H448" s="275"/>
      <c r="I448" s="270"/>
    </row>
    <row r="449" spans="1:9" s="269" customFormat="1">
      <c r="A449" s="271"/>
      <c r="B449" s="274"/>
      <c r="C449" s="274"/>
      <c r="D449" s="274"/>
      <c r="E449" s="275"/>
      <c r="F449" s="274"/>
      <c r="G449" s="270"/>
      <c r="H449" s="275"/>
      <c r="I449" s="270"/>
    </row>
    <row r="450" spans="1:9" s="269" customFormat="1">
      <c r="A450" s="271"/>
      <c r="B450" s="274"/>
      <c r="C450" s="274"/>
      <c r="D450" s="274"/>
      <c r="E450" s="275"/>
      <c r="F450" s="274"/>
      <c r="G450" s="270"/>
      <c r="H450" s="275"/>
      <c r="I450" s="270"/>
    </row>
    <row r="451" spans="1:9" s="269" customFormat="1">
      <c r="A451" s="271"/>
      <c r="B451" s="274"/>
      <c r="C451" s="274"/>
      <c r="D451" s="274"/>
      <c r="E451" s="275"/>
      <c r="F451" s="274"/>
      <c r="G451" s="270"/>
      <c r="H451" s="275"/>
      <c r="I451" s="270"/>
    </row>
    <row r="452" spans="1:9" s="269" customFormat="1">
      <c r="A452" s="271"/>
      <c r="B452" s="274"/>
      <c r="C452" s="274"/>
      <c r="D452" s="274"/>
      <c r="E452" s="275"/>
      <c r="F452" s="274"/>
      <c r="G452" s="270"/>
      <c r="H452" s="275"/>
      <c r="I452" s="270"/>
    </row>
    <row r="453" spans="1:9" s="269" customFormat="1">
      <c r="A453" s="271"/>
      <c r="B453" s="274"/>
      <c r="C453" s="274"/>
      <c r="D453" s="274"/>
      <c r="E453" s="275"/>
      <c r="F453" s="274"/>
      <c r="G453" s="270"/>
      <c r="H453" s="275"/>
      <c r="I453" s="270"/>
    </row>
    <row r="454" spans="1:9" s="269" customFormat="1">
      <c r="A454" s="271"/>
      <c r="B454" s="274"/>
      <c r="C454" s="274"/>
      <c r="D454" s="274"/>
      <c r="E454" s="275"/>
      <c r="F454" s="274"/>
      <c r="G454" s="270"/>
      <c r="H454" s="275"/>
      <c r="I454" s="270"/>
    </row>
    <row r="455" spans="1:9" s="269" customFormat="1" ht="15.75">
      <c r="A455" s="320"/>
      <c r="B455" s="224"/>
      <c r="C455" s="224"/>
      <c r="D455" s="220"/>
      <c r="E455" s="320"/>
      <c r="F455" s="224"/>
      <c r="G455" s="320"/>
      <c r="H455" s="320"/>
      <c r="I455" s="270"/>
    </row>
    <row r="456" spans="1:9" s="269" customFormat="1">
      <c r="A456" s="327"/>
      <c r="B456" s="281"/>
      <c r="C456" s="281"/>
      <c r="D456" s="281"/>
      <c r="F456" s="281"/>
      <c r="I456" s="270"/>
    </row>
    <row r="457" spans="1:9" s="269" customFormat="1">
      <c r="A457" s="290"/>
      <c r="B457" s="281"/>
      <c r="C457" s="281"/>
      <c r="D457" s="281"/>
      <c r="E457" s="290"/>
      <c r="F457" s="285"/>
      <c r="I457" s="270"/>
    </row>
    <row r="458" spans="1:9" s="269" customFormat="1">
      <c r="A458" s="284"/>
      <c r="B458" s="281"/>
      <c r="C458" s="281"/>
      <c r="D458" s="281"/>
      <c r="E458" s="284"/>
      <c r="F458" s="285"/>
      <c r="I458" s="270"/>
    </row>
    <row r="459" spans="1:9" s="269" customFormat="1">
      <c r="A459" s="284"/>
      <c r="B459" s="281"/>
      <c r="C459" s="281"/>
      <c r="D459" s="281"/>
      <c r="E459" s="284"/>
      <c r="F459" s="285"/>
      <c r="I459" s="270"/>
    </row>
    <row r="460" spans="1:9" s="269" customFormat="1">
      <c r="A460" s="327"/>
      <c r="B460" s="281"/>
      <c r="C460" s="281"/>
      <c r="D460" s="281"/>
      <c r="F460" s="285"/>
      <c r="I460" s="270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5:G355"/>
    <mergeCell ref="A361:H361"/>
    <mergeCell ref="A362:H362"/>
    <mergeCell ref="A366:H366"/>
    <mergeCell ref="A229:B229"/>
  </mergeCells>
  <printOptions horizontalCentered="1"/>
  <pageMargins left="0.4" right="0.2" top="0.75" bottom="0.75" header="0.3" footer="0.3"/>
  <pageSetup paperSize="5" scale="75" orientation="portrait" verticalDpi="0" r:id="rId1"/>
  <rowBreaks count="2" manualBreakCount="2">
    <brk id="73" max="16383" man="1"/>
    <brk id="20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L449"/>
  <sheetViews>
    <sheetView topLeftCell="A198" workbookViewId="0">
      <selection activeCell="F160" sqref="F160"/>
    </sheetView>
  </sheetViews>
  <sheetFormatPr defaultColWidth="10.5703125" defaultRowHeight="15.75"/>
  <cols>
    <col min="1" max="1" width="10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4" t="s">
        <v>222</v>
      </c>
      <c r="B1" s="364"/>
      <c r="C1" s="364"/>
      <c r="D1" s="364"/>
      <c r="E1" s="364"/>
      <c r="F1" s="364"/>
      <c r="G1" s="364"/>
      <c r="H1" s="364"/>
      <c r="I1" s="364"/>
    </row>
    <row r="2" spans="1:9" s="4" customFormat="1" ht="23.25" customHeight="1">
      <c r="A2" s="364"/>
      <c r="B2" s="364"/>
      <c r="C2" s="364"/>
      <c r="D2" s="364"/>
      <c r="E2" s="364"/>
      <c r="F2" s="364"/>
      <c r="G2" s="364"/>
      <c r="H2" s="364"/>
      <c r="I2" s="364"/>
    </row>
    <row r="3" spans="1:9" s="4" customFormat="1" ht="18.75" customHeight="1">
      <c r="B3" s="362" t="s">
        <v>1</v>
      </c>
      <c r="C3" s="362"/>
      <c r="D3" s="367" t="s">
        <v>223</v>
      </c>
      <c r="E3" s="368"/>
      <c r="F3" s="368"/>
      <c r="G3" s="369"/>
      <c r="H3" s="103"/>
    </row>
    <row r="4" spans="1:9" s="4" customFormat="1" ht="35.25" customHeight="1">
      <c r="B4" s="365" t="s">
        <v>163</v>
      </c>
      <c r="C4" s="366"/>
      <c r="D4" s="412">
        <v>38869</v>
      </c>
      <c r="E4" s="413"/>
      <c r="F4" s="413"/>
      <c r="G4" s="414"/>
      <c r="H4" s="103"/>
    </row>
    <row r="5" spans="1:9" s="4" customFormat="1" ht="18">
      <c r="B5" s="362" t="s">
        <v>164</v>
      </c>
      <c r="C5" s="362"/>
      <c r="D5" s="373">
        <v>549</v>
      </c>
      <c r="E5" s="374"/>
      <c r="F5" s="374"/>
      <c r="G5" s="375"/>
      <c r="H5" s="103"/>
    </row>
    <row r="6" spans="1:9" s="4" customFormat="1" ht="18">
      <c r="B6" s="362" t="s">
        <v>2</v>
      </c>
      <c r="C6" s="362"/>
      <c r="D6" s="373" t="s">
        <v>3</v>
      </c>
      <c r="E6" s="374"/>
      <c r="F6" s="374"/>
      <c r="G6" s="375"/>
      <c r="H6" s="103"/>
    </row>
    <row r="7" spans="1:9" s="4" customFormat="1" ht="32.25" customHeight="1">
      <c r="B7" s="362" t="s">
        <v>0</v>
      </c>
      <c r="C7" s="362"/>
      <c r="D7" s="359" t="s">
        <v>9</v>
      </c>
      <c r="E7" s="360"/>
      <c r="F7" s="360"/>
      <c r="G7" s="361"/>
      <c r="H7" s="103"/>
    </row>
    <row r="8" spans="1:9" s="4" customFormat="1" ht="33" customHeight="1">
      <c r="B8" s="363" t="s">
        <v>4</v>
      </c>
      <c r="C8" s="363"/>
      <c r="D8" s="381" t="s">
        <v>165</v>
      </c>
      <c r="E8" s="382"/>
      <c r="F8" s="382"/>
      <c r="G8" s="383"/>
      <c r="H8" s="103"/>
    </row>
    <row r="9" spans="1:9" s="4" customFormat="1" ht="33" customHeight="1">
      <c r="B9" s="363" t="s">
        <v>10</v>
      </c>
      <c r="C9" s="363"/>
      <c r="D9" s="384">
        <v>0.05</v>
      </c>
      <c r="E9" s="385"/>
      <c r="F9" s="385"/>
      <c r="G9" s="386"/>
      <c r="H9" s="103"/>
    </row>
    <row r="10" spans="1:9" s="4" customFormat="1" ht="18">
      <c r="B10" s="362" t="s">
        <v>8</v>
      </c>
      <c r="C10" s="362"/>
      <c r="D10" s="373">
        <v>500</v>
      </c>
      <c r="E10" s="374"/>
      <c r="F10" s="374"/>
      <c r="G10" s="375"/>
      <c r="H10" s="103"/>
    </row>
    <row r="11" spans="1:9" s="4" customFormat="1" ht="22.5" customHeight="1">
      <c r="B11" s="362" t="s">
        <v>6</v>
      </c>
      <c r="C11" s="362"/>
      <c r="D11" s="367" t="s">
        <v>7</v>
      </c>
      <c r="E11" s="368"/>
      <c r="F11" s="368"/>
      <c r="G11" s="369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7.25">
      <c r="A14" s="77">
        <v>38869</v>
      </c>
      <c r="B14" s="70">
        <v>500</v>
      </c>
      <c r="C14" s="71">
        <v>0</v>
      </c>
      <c r="D14" s="72">
        <f t="shared" ref="D14:D76" si="0">B14-C14</f>
        <v>500</v>
      </c>
      <c r="E14" s="73">
        <f>G190</f>
        <v>5081</v>
      </c>
      <c r="F14" s="74">
        <f>D14*E14*H14</f>
        <v>1670.4657534246576</v>
      </c>
      <c r="G14" s="71">
        <v>30</v>
      </c>
      <c r="H14" s="75">
        <f t="shared" ref="H14:H59" si="1">0.24/365</f>
        <v>6.5753424657534248E-4</v>
      </c>
      <c r="I14" s="76"/>
    </row>
    <row r="15" spans="1:9" s="1" customFormat="1" ht="17.2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5051</v>
      </c>
      <c r="F15" s="74">
        <f t="shared" ref="F15:F77" si="3">(D15*E15*H15)</f>
        <v>1660.6027397260275</v>
      </c>
      <c r="G15" s="71">
        <v>31</v>
      </c>
      <c r="H15" s="75">
        <f t="shared" si="1"/>
        <v>6.5753424657534248E-4</v>
      </c>
      <c r="I15" s="76"/>
    </row>
    <row r="16" spans="1:9" s="1" customFormat="1" ht="17.2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5020</v>
      </c>
      <c r="F16" s="74">
        <f t="shared" si="3"/>
        <v>1650.4109589041097</v>
      </c>
      <c r="G16" s="78">
        <v>31</v>
      </c>
      <c r="H16" s="75">
        <f t="shared" si="1"/>
        <v>6.5753424657534248E-4</v>
      </c>
      <c r="I16" s="76"/>
    </row>
    <row r="17" spans="1:9" s="1" customFormat="1" ht="17.2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4989</v>
      </c>
      <c r="F17" s="74">
        <f t="shared" si="3"/>
        <v>1640.2191780821918</v>
      </c>
      <c r="G17" s="71">
        <v>30</v>
      </c>
      <c r="H17" s="75">
        <f t="shared" si="1"/>
        <v>6.5753424657534248E-4</v>
      </c>
      <c r="I17" s="76"/>
    </row>
    <row r="18" spans="1:9" s="1" customFormat="1" ht="17.2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4959</v>
      </c>
      <c r="F18" s="74">
        <f t="shared" si="3"/>
        <v>1630.3561643835617</v>
      </c>
      <c r="G18" s="71">
        <v>31</v>
      </c>
      <c r="H18" s="75">
        <f t="shared" si="1"/>
        <v>6.5753424657534248E-4</v>
      </c>
      <c r="I18" s="79"/>
    </row>
    <row r="19" spans="1:9" s="1" customFormat="1" ht="17.2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4928</v>
      </c>
      <c r="F19" s="74">
        <f t="shared" si="3"/>
        <v>1620.1643835616439</v>
      </c>
      <c r="G19" s="71">
        <v>30</v>
      </c>
      <c r="H19" s="75">
        <f t="shared" si="1"/>
        <v>6.5753424657534248E-4</v>
      </c>
      <c r="I19" s="79"/>
    </row>
    <row r="20" spans="1:9" s="1" customFormat="1" ht="17.2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4898</v>
      </c>
      <c r="F20" s="74">
        <f t="shared" si="3"/>
        <v>1610.3013698630136</v>
      </c>
      <c r="G20" s="71">
        <v>31</v>
      </c>
      <c r="H20" s="75">
        <f t="shared" si="1"/>
        <v>6.5753424657534248E-4</v>
      </c>
      <c r="I20" s="79"/>
    </row>
    <row r="21" spans="1:9" s="1" customFormat="1" ht="17.2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4867</v>
      </c>
      <c r="F21" s="74">
        <f t="shared" si="3"/>
        <v>1600.1095890410959</v>
      </c>
      <c r="G21" s="71">
        <v>31</v>
      </c>
      <c r="H21" s="75">
        <f t="shared" si="1"/>
        <v>6.5753424657534248E-4</v>
      </c>
      <c r="I21" s="79"/>
    </row>
    <row r="22" spans="1:9" s="1" customFormat="1" ht="17.2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4836</v>
      </c>
      <c r="F22" s="74">
        <f t="shared" si="3"/>
        <v>1589.9178082191781</v>
      </c>
      <c r="G22" s="71">
        <v>28</v>
      </c>
      <c r="H22" s="75">
        <f t="shared" si="1"/>
        <v>6.5753424657534248E-4</v>
      </c>
      <c r="I22" s="79"/>
    </row>
    <row r="23" spans="1:9" s="1" customFormat="1" ht="17.2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4808</v>
      </c>
      <c r="F23" s="74">
        <f t="shared" si="3"/>
        <v>1580.7123287671234</v>
      </c>
      <c r="G23" s="71">
        <v>31</v>
      </c>
      <c r="H23" s="75">
        <f t="shared" si="1"/>
        <v>6.5753424657534248E-4</v>
      </c>
      <c r="I23" s="79"/>
    </row>
    <row r="24" spans="1:9" s="1" customFormat="1" ht="17.2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4777</v>
      </c>
      <c r="F24" s="74">
        <f t="shared" si="3"/>
        <v>1570.5205479452056</v>
      </c>
      <c r="G24" s="71">
        <v>30</v>
      </c>
      <c r="H24" s="75">
        <f t="shared" si="1"/>
        <v>6.5753424657534248E-4</v>
      </c>
      <c r="I24" s="79"/>
    </row>
    <row r="25" spans="1:9" s="1" customFormat="1" ht="17.2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4747</v>
      </c>
      <c r="F25" s="74">
        <f t="shared" si="3"/>
        <v>1560.6575342465753</v>
      </c>
      <c r="G25" s="71">
        <v>31</v>
      </c>
      <c r="H25" s="75">
        <f t="shared" si="1"/>
        <v>6.5753424657534248E-4</v>
      </c>
      <c r="I25" s="79"/>
    </row>
    <row r="26" spans="1:9" s="1" customFormat="1" ht="17.2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4716</v>
      </c>
      <c r="F26" s="74">
        <f t="shared" si="3"/>
        <v>1627.9890410958903</v>
      </c>
      <c r="G26" s="71">
        <v>30</v>
      </c>
      <c r="H26" s="75">
        <f t="shared" si="1"/>
        <v>6.5753424657534248E-4</v>
      </c>
      <c r="I26" s="79"/>
    </row>
    <row r="27" spans="1:9" s="1" customFormat="1" ht="17.2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4686</v>
      </c>
      <c r="F27" s="74">
        <f t="shared" si="3"/>
        <v>1617.6328767123289</v>
      </c>
      <c r="G27" s="71">
        <v>31</v>
      </c>
      <c r="H27" s="75">
        <f t="shared" si="1"/>
        <v>6.5753424657534248E-4</v>
      </c>
      <c r="I27" s="79"/>
    </row>
    <row r="28" spans="1:9" s="1" customFormat="1" ht="17.2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4655</v>
      </c>
      <c r="F28" s="74">
        <f t="shared" si="3"/>
        <v>1606.9315068493152</v>
      </c>
      <c r="G28" s="71">
        <v>31</v>
      </c>
      <c r="H28" s="75">
        <f t="shared" si="1"/>
        <v>6.5753424657534248E-4</v>
      </c>
      <c r="I28" s="79"/>
    </row>
    <row r="29" spans="1:9" s="1" customFormat="1" ht="17.2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4624</v>
      </c>
      <c r="F29" s="74">
        <f t="shared" si="3"/>
        <v>1596.2301369863014</v>
      </c>
      <c r="G29" s="71">
        <v>30</v>
      </c>
      <c r="H29" s="75">
        <f t="shared" si="1"/>
        <v>6.5753424657534248E-4</v>
      </c>
      <c r="I29" s="79"/>
    </row>
    <row r="30" spans="1:9" s="1" customFormat="1" ht="17.2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4594</v>
      </c>
      <c r="F30" s="74">
        <f t="shared" si="3"/>
        <v>1585.8739726027397</v>
      </c>
      <c r="G30" s="71">
        <v>31</v>
      </c>
      <c r="H30" s="75">
        <f t="shared" si="1"/>
        <v>6.5753424657534248E-4</v>
      </c>
      <c r="I30" s="79"/>
    </row>
    <row r="31" spans="1:9" s="1" customFormat="1" ht="17.2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4563</v>
      </c>
      <c r="F31" s="74">
        <f t="shared" si="3"/>
        <v>1575.172602739726</v>
      </c>
      <c r="G31" s="71">
        <v>30</v>
      </c>
      <c r="H31" s="75">
        <f t="shared" si="1"/>
        <v>6.5753424657534248E-4</v>
      </c>
      <c r="I31" s="79"/>
    </row>
    <row r="32" spans="1:9" s="1" customFormat="1" ht="17.2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4533</v>
      </c>
      <c r="F32" s="74">
        <f t="shared" si="3"/>
        <v>1564.8164383561643</v>
      </c>
      <c r="G32" s="71">
        <v>31</v>
      </c>
      <c r="H32" s="75">
        <f t="shared" si="1"/>
        <v>6.5753424657534248E-4</v>
      </c>
      <c r="I32" s="79"/>
    </row>
    <row r="33" spans="1:10" s="1" customFormat="1" ht="17.2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4502</v>
      </c>
      <c r="F33" s="74">
        <f t="shared" si="3"/>
        <v>1554.1150684931508</v>
      </c>
      <c r="G33" s="71">
        <v>31</v>
      </c>
      <c r="H33" s="75">
        <f t="shared" si="1"/>
        <v>6.5753424657534248E-4</v>
      </c>
      <c r="I33" s="79"/>
    </row>
    <row r="34" spans="1:10" s="1" customFormat="1" ht="17.2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4471</v>
      </c>
      <c r="F34" s="74">
        <f t="shared" si="3"/>
        <v>1543.4136986301371</v>
      </c>
      <c r="G34" s="71">
        <v>29</v>
      </c>
      <c r="H34" s="75">
        <f t="shared" si="1"/>
        <v>6.5753424657534248E-4</v>
      </c>
      <c r="I34" s="79"/>
    </row>
    <row r="35" spans="1:10" s="1" customFormat="1" ht="17.2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4442</v>
      </c>
      <c r="F35" s="74">
        <f t="shared" si="3"/>
        <v>1533.4027397260274</v>
      </c>
      <c r="G35" s="71">
        <v>31</v>
      </c>
      <c r="H35" s="75">
        <f t="shared" si="1"/>
        <v>6.5753424657534248E-4</v>
      </c>
      <c r="I35" s="79"/>
    </row>
    <row r="36" spans="1:10" s="1" customFormat="1" ht="17.2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4411</v>
      </c>
      <c r="F36" s="74">
        <f t="shared" si="3"/>
        <v>1522.7013698630137</v>
      </c>
      <c r="G36" s="71">
        <v>30</v>
      </c>
      <c r="H36" s="75">
        <f t="shared" si="1"/>
        <v>6.5753424657534248E-4</v>
      </c>
      <c r="I36" s="79"/>
    </row>
    <row r="37" spans="1:10" s="1" customFormat="1" ht="17.2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4381</v>
      </c>
      <c r="F37" s="74">
        <f t="shared" si="3"/>
        <v>1512.345205479452</v>
      </c>
      <c r="G37" s="71">
        <v>31</v>
      </c>
      <c r="H37" s="75">
        <f t="shared" si="1"/>
        <v>6.5753424657534248E-4</v>
      </c>
      <c r="I37" s="79"/>
    </row>
    <row r="38" spans="1:10" s="1" customFormat="1" ht="17.2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4350</v>
      </c>
      <c r="F38" s="74">
        <f t="shared" si="3"/>
        <v>1576.7260273972604</v>
      </c>
      <c r="G38" s="71">
        <v>30</v>
      </c>
      <c r="H38" s="75">
        <f t="shared" si="1"/>
        <v>6.5753424657534248E-4</v>
      </c>
      <c r="I38" s="79"/>
    </row>
    <row r="39" spans="1:10" s="1" customFormat="1" ht="17.2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4320</v>
      </c>
      <c r="F39" s="74">
        <f t="shared" si="3"/>
        <v>1565.8520547945207</v>
      </c>
      <c r="G39" s="71">
        <v>31</v>
      </c>
      <c r="H39" s="75">
        <f t="shared" si="1"/>
        <v>6.5753424657534248E-4</v>
      </c>
      <c r="I39" s="79"/>
    </row>
    <row r="40" spans="1:10" s="1" customFormat="1" ht="17.2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4289</v>
      </c>
      <c r="F40" s="74">
        <f t="shared" si="3"/>
        <v>1554.6156164383563</v>
      </c>
      <c r="G40" s="71">
        <v>31</v>
      </c>
      <c r="H40" s="75">
        <f t="shared" si="1"/>
        <v>6.5753424657534248E-4</v>
      </c>
      <c r="I40" s="79"/>
    </row>
    <row r="41" spans="1:10" s="1" customFormat="1" ht="17.2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4258</v>
      </c>
      <c r="F41" s="74">
        <f t="shared" si="3"/>
        <v>1543.3791780821919</v>
      </c>
      <c r="G41" s="71">
        <v>30</v>
      </c>
      <c r="H41" s="75">
        <f t="shared" si="1"/>
        <v>6.5753424657534248E-4</v>
      </c>
      <c r="I41" s="79"/>
    </row>
    <row r="42" spans="1:10" s="1" customFormat="1" ht="17.2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4228</v>
      </c>
      <c r="F42" s="74">
        <f t="shared" si="3"/>
        <v>1532.5052054794521</v>
      </c>
      <c r="G42" s="71">
        <v>31</v>
      </c>
      <c r="H42" s="75">
        <f t="shared" si="1"/>
        <v>6.5753424657534248E-4</v>
      </c>
      <c r="I42" s="79"/>
    </row>
    <row r="43" spans="1:10" s="1" customFormat="1" ht="17.2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4197</v>
      </c>
      <c r="F43" s="74">
        <f t="shared" si="3"/>
        <v>1521.2687671232877</v>
      </c>
      <c r="G43" s="71">
        <v>30</v>
      </c>
      <c r="H43" s="75">
        <f t="shared" si="1"/>
        <v>6.5753424657534248E-4</v>
      </c>
      <c r="I43" s="79"/>
    </row>
    <row r="44" spans="1:10" s="1" customFormat="1" ht="17.2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4167</v>
      </c>
      <c r="F44" s="74">
        <f t="shared" si="3"/>
        <v>1510.394794520548</v>
      </c>
      <c r="G44" s="71">
        <v>31</v>
      </c>
      <c r="H44" s="75">
        <f t="shared" si="1"/>
        <v>6.5753424657534248E-4</v>
      </c>
      <c r="I44" s="79"/>
    </row>
    <row r="45" spans="1:10" s="1" customFormat="1" ht="17.2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4136</v>
      </c>
      <c r="F45" s="74">
        <f t="shared" si="3"/>
        <v>1499.1583561643836</v>
      </c>
      <c r="G45" s="71">
        <v>31</v>
      </c>
      <c r="H45" s="75">
        <f t="shared" si="1"/>
        <v>6.5753424657534248E-4</v>
      </c>
      <c r="I45" s="79"/>
    </row>
    <row r="46" spans="1:10" s="1" customFormat="1" ht="17.2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4105</v>
      </c>
      <c r="F46" s="74">
        <f t="shared" si="3"/>
        <v>1487.9219178082192</v>
      </c>
      <c r="G46" s="73">
        <v>28</v>
      </c>
      <c r="H46" s="75">
        <f t="shared" si="1"/>
        <v>6.5753424657534248E-4</v>
      </c>
      <c r="I46" s="79"/>
    </row>
    <row r="47" spans="1:10" s="1" customFormat="1" ht="17.2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4077</v>
      </c>
      <c r="F47" s="74">
        <f t="shared" si="3"/>
        <v>1477.7728767123288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7.2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4046</v>
      </c>
      <c r="F48" s="74">
        <f t="shared" si="3"/>
        <v>1466.5364383561644</v>
      </c>
      <c r="G48" s="80">
        <v>30</v>
      </c>
      <c r="H48" s="75">
        <f t="shared" si="1"/>
        <v>6.5753424657534248E-4</v>
      </c>
      <c r="I48" s="81"/>
    </row>
    <row r="49" spans="1:12" s="1" customFormat="1" ht="17.2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4016</v>
      </c>
      <c r="F49" s="74">
        <f t="shared" si="3"/>
        <v>1455.6624657534246</v>
      </c>
      <c r="G49" s="80">
        <v>31</v>
      </c>
      <c r="H49" s="75">
        <f t="shared" si="1"/>
        <v>6.5753424657534248E-4</v>
      </c>
      <c r="I49" s="81"/>
    </row>
    <row r="50" spans="1:12" s="1" customFormat="1" ht="17.2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3985</v>
      </c>
      <c r="F50" s="74">
        <f t="shared" si="3"/>
        <v>1517.1386301369864</v>
      </c>
      <c r="G50" s="80">
        <v>30</v>
      </c>
      <c r="H50" s="75">
        <f t="shared" si="1"/>
        <v>6.5753424657534248E-4</v>
      </c>
      <c r="I50" s="81"/>
    </row>
    <row r="51" spans="1:12" s="1" customFormat="1" ht="17.2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3955</v>
      </c>
      <c r="F51" s="74">
        <f t="shared" si="3"/>
        <v>1505.7172602739727</v>
      </c>
      <c r="G51" s="80">
        <v>31</v>
      </c>
      <c r="H51" s="75">
        <f t="shared" si="1"/>
        <v>6.5753424657534248E-4</v>
      </c>
      <c r="I51" s="81"/>
    </row>
    <row r="52" spans="1:12" s="1" customFormat="1" ht="17.2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3924</v>
      </c>
      <c r="F52" s="74">
        <f t="shared" si="3"/>
        <v>1493.9151780821919</v>
      </c>
      <c r="G52" s="80">
        <v>31</v>
      </c>
      <c r="H52" s="75">
        <f t="shared" si="1"/>
        <v>6.5753424657534248E-4</v>
      </c>
      <c r="I52" s="81"/>
    </row>
    <row r="53" spans="1:12" s="1" customFormat="1" ht="17.2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3893</v>
      </c>
      <c r="F53" s="74">
        <f t="shared" si="3"/>
        <v>1482.1130958904109</v>
      </c>
      <c r="G53" s="80">
        <v>30</v>
      </c>
      <c r="H53" s="75">
        <f t="shared" si="1"/>
        <v>6.5753424657534248E-4</v>
      </c>
      <c r="I53" s="81"/>
    </row>
    <row r="54" spans="1:12" s="1" customFormat="1" ht="17.2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3863</v>
      </c>
      <c r="F54" s="74">
        <f t="shared" si="3"/>
        <v>1470.6917260273974</v>
      </c>
      <c r="G54" s="80">
        <v>31</v>
      </c>
      <c r="H54" s="75">
        <f t="shared" si="1"/>
        <v>6.5753424657534248E-4</v>
      </c>
      <c r="I54" s="81"/>
    </row>
    <row r="55" spans="1:12" s="1" customFormat="1" ht="17.2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3832</v>
      </c>
      <c r="F55" s="74">
        <f t="shared" si="3"/>
        <v>1458.8896438356164</v>
      </c>
      <c r="G55" s="80">
        <v>30</v>
      </c>
      <c r="H55" s="75">
        <f t="shared" si="1"/>
        <v>6.5753424657534248E-4</v>
      </c>
      <c r="I55" s="81"/>
    </row>
    <row r="56" spans="1:12" s="1" customFormat="1" ht="17.2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3802</v>
      </c>
      <c r="F56" s="74">
        <f t="shared" si="3"/>
        <v>1447.4682739726027</v>
      </c>
      <c r="G56" s="80">
        <v>31</v>
      </c>
      <c r="H56" s="75">
        <f t="shared" si="1"/>
        <v>6.5753424657534248E-4</v>
      </c>
      <c r="I56" s="81"/>
    </row>
    <row r="57" spans="1:12" s="1" customFormat="1" ht="17.2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3771</v>
      </c>
      <c r="F57" s="74">
        <f t="shared" si="3"/>
        <v>1435.6661917808219</v>
      </c>
      <c r="G57" s="80">
        <v>31</v>
      </c>
      <c r="H57" s="75">
        <f t="shared" si="1"/>
        <v>6.5753424657534248E-4</v>
      </c>
      <c r="I57" s="81"/>
    </row>
    <row r="58" spans="1:12" s="1" customFormat="1" ht="17.2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3740</v>
      </c>
      <c r="F58" s="74">
        <f t="shared" si="3"/>
        <v>1423.8641095890412</v>
      </c>
      <c r="G58" s="80">
        <v>28</v>
      </c>
      <c r="H58" s="75">
        <f t="shared" si="1"/>
        <v>6.5753424657534248E-4</v>
      </c>
      <c r="I58" s="81"/>
    </row>
    <row r="59" spans="1:12" s="1" customFormat="1" ht="17.2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3712</v>
      </c>
      <c r="F59" s="74">
        <f t="shared" si="3"/>
        <v>1413.2041643835616</v>
      </c>
      <c r="G59" s="80">
        <v>31</v>
      </c>
      <c r="H59" s="75">
        <f t="shared" si="1"/>
        <v>6.5753424657534248E-4</v>
      </c>
      <c r="I59" s="81"/>
    </row>
    <row r="60" spans="1:12" s="1" customFormat="1" ht="17.2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3681</v>
      </c>
      <c r="F60" s="74">
        <f t="shared" si="3"/>
        <v>1401.4020821917809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7.2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3651</v>
      </c>
      <c r="F61" s="74">
        <f t="shared" si="3"/>
        <v>1389.9807123287671</v>
      </c>
      <c r="G61" s="80">
        <v>31</v>
      </c>
      <c r="H61" s="75">
        <f t="shared" si="4"/>
        <v>6.5753424657534248E-4</v>
      </c>
      <c r="I61" s="81"/>
    </row>
    <row r="62" spans="1:12" s="1" customFormat="1" ht="17.2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3620</v>
      </c>
      <c r="F62" s="74">
        <f t="shared" si="3"/>
        <v>1447.2065753424658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3590</v>
      </c>
      <c r="F63" s="74">
        <f t="shared" si="3"/>
        <v>1435.2131506849316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3559</v>
      </c>
      <c r="F64" s="74">
        <f t="shared" si="3"/>
        <v>1422.8199452054796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3528</v>
      </c>
      <c r="F65" s="74">
        <f t="shared" si="3"/>
        <v>1410.4267397260273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3498</v>
      </c>
      <c r="F66" s="74">
        <f t="shared" si="3"/>
        <v>1398.4333150684931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3467</v>
      </c>
      <c r="F67" s="74">
        <f t="shared" si="3"/>
        <v>1386.0401095890411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3437</v>
      </c>
      <c r="F68" s="74">
        <f t="shared" si="3"/>
        <v>1374.0466849315069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3406</v>
      </c>
      <c r="F69" s="74">
        <f t="shared" si="3"/>
        <v>1361.6534794520549</v>
      </c>
      <c r="G69" s="80">
        <v>31</v>
      </c>
      <c r="H69" s="75">
        <f t="shared" si="4"/>
        <v>6.5753424657534248E-4</v>
      </c>
      <c r="I69" s="81"/>
    </row>
    <row r="70" spans="1:9" s="1" customFormat="1" ht="17.2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3375</v>
      </c>
      <c r="F70" s="74">
        <f t="shared" si="3"/>
        <v>1349.2602739726028</v>
      </c>
      <c r="G70" s="80">
        <v>28</v>
      </c>
      <c r="H70" s="75">
        <f t="shared" si="4"/>
        <v>6.5753424657534248E-4</v>
      </c>
      <c r="I70" s="81"/>
    </row>
    <row r="71" spans="1:9" s="1" customFormat="1" ht="17.2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3347</v>
      </c>
      <c r="F71" s="74">
        <f t="shared" si="3"/>
        <v>1338.066410958904</v>
      </c>
      <c r="G71" s="80">
        <v>31</v>
      </c>
      <c r="H71" s="75">
        <f t="shared" si="4"/>
        <v>6.5753424657534248E-4</v>
      </c>
      <c r="I71" s="81"/>
    </row>
    <row r="72" spans="1:9" s="1" customFormat="1" ht="17.2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3316</v>
      </c>
      <c r="F72" s="74">
        <f t="shared" si="3"/>
        <v>1325.673205479452</v>
      </c>
      <c r="G72" s="80">
        <v>30</v>
      </c>
      <c r="H72" s="75">
        <f t="shared" si="4"/>
        <v>6.5753424657534248E-4</v>
      </c>
      <c r="I72" s="81"/>
    </row>
    <row r="73" spans="1:9" s="1" customFormat="1" ht="17.2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3286</v>
      </c>
      <c r="F73" s="74">
        <f t="shared" si="3"/>
        <v>1313.6797808219178</v>
      </c>
      <c r="G73" s="80">
        <v>31</v>
      </c>
      <c r="H73" s="75">
        <f t="shared" si="4"/>
        <v>6.5753424657534248E-4</v>
      </c>
      <c r="I73" s="81"/>
    </row>
    <row r="74" spans="1:9" s="1" customFormat="1" ht="17.2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3255</v>
      </c>
      <c r="F74" s="74">
        <f t="shared" si="3"/>
        <v>1365.7961049657533</v>
      </c>
      <c r="G74" s="80">
        <v>30</v>
      </c>
      <c r="H74" s="75">
        <f t="shared" si="4"/>
        <v>6.5753424657534248E-4</v>
      </c>
      <c r="I74" s="81"/>
    </row>
    <row r="75" spans="1:9" s="1" customFormat="1" ht="17.2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3225</v>
      </c>
      <c r="F75" s="74">
        <f t="shared" si="3"/>
        <v>1353.2081224315068</v>
      </c>
      <c r="G75" s="80">
        <v>31</v>
      </c>
      <c r="H75" s="75">
        <f t="shared" si="4"/>
        <v>6.5753424657534248E-4</v>
      </c>
      <c r="I75" s="81"/>
    </row>
    <row r="76" spans="1:9" s="1" customFormat="1" ht="17.2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3194</v>
      </c>
      <c r="F76" s="74">
        <f t="shared" si="3"/>
        <v>1340.200540479452</v>
      </c>
      <c r="G76" s="80">
        <v>31</v>
      </c>
      <c r="H76" s="75">
        <f t="shared" si="4"/>
        <v>6.5753424657534248E-4</v>
      </c>
      <c r="I76" s="81"/>
    </row>
    <row r="77" spans="1:9" s="1" customFormat="1" ht="17.2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3163</v>
      </c>
      <c r="F77" s="74">
        <f t="shared" si="3"/>
        <v>1327.1929585273972</v>
      </c>
      <c r="G77" s="80">
        <v>30</v>
      </c>
      <c r="H77" s="75">
        <f t="shared" si="4"/>
        <v>6.5753424657534248E-4</v>
      </c>
      <c r="I77" s="81"/>
    </row>
    <row r="78" spans="1:9" s="1" customFormat="1" ht="17.2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3133</v>
      </c>
      <c r="F78" s="74">
        <f t="shared" ref="F78:F140" si="7">(D78*E78*H78)</f>
        <v>1314.6049759931504</v>
      </c>
      <c r="G78" s="80">
        <v>31</v>
      </c>
      <c r="H78" s="75">
        <f t="shared" si="4"/>
        <v>6.5753424657534248E-4</v>
      </c>
      <c r="I78" s="81"/>
    </row>
    <row r="79" spans="1:9" s="1" customFormat="1" ht="17.2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3102</v>
      </c>
      <c r="F79" s="74">
        <f t="shared" si="7"/>
        <v>1301.5973940410956</v>
      </c>
      <c r="G79" s="80">
        <v>30</v>
      </c>
      <c r="H79" s="75">
        <f t="shared" si="4"/>
        <v>6.5753424657534248E-4</v>
      </c>
      <c r="I79" s="81"/>
    </row>
    <row r="80" spans="1:9" s="1" customFormat="1" ht="17.2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3072</v>
      </c>
      <c r="F80" s="74">
        <f t="shared" si="7"/>
        <v>1289.0094115068491</v>
      </c>
      <c r="G80" s="80">
        <v>31</v>
      </c>
      <c r="H80" s="75">
        <f t="shared" si="4"/>
        <v>6.5753424657534248E-4</v>
      </c>
      <c r="I80" s="81"/>
    </row>
    <row r="81" spans="1:9" s="1" customFormat="1" ht="17.2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3041</v>
      </c>
      <c r="F81" s="74">
        <f t="shared" si="7"/>
        <v>1276.0018295547943</v>
      </c>
      <c r="G81" s="80">
        <v>31</v>
      </c>
      <c r="H81" s="75">
        <f t="shared" si="4"/>
        <v>6.5753424657534248E-4</v>
      </c>
      <c r="I81" s="81"/>
    </row>
    <row r="82" spans="1:9" s="1" customFormat="1" ht="17.2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3010</v>
      </c>
      <c r="F82" s="74">
        <f t="shared" si="7"/>
        <v>1262.9942476027395</v>
      </c>
      <c r="G82" s="80">
        <v>29</v>
      </c>
      <c r="H82" s="75">
        <f t="shared" si="4"/>
        <v>6.5753424657534248E-4</v>
      </c>
      <c r="I82" s="81"/>
    </row>
    <row r="83" spans="1:9" s="1" customFormat="1" ht="17.2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2981</v>
      </c>
      <c r="F83" s="74">
        <f t="shared" si="7"/>
        <v>1250.8258644863013</v>
      </c>
      <c r="G83" s="80">
        <v>31</v>
      </c>
      <c r="H83" s="75">
        <f t="shared" si="4"/>
        <v>6.5753424657534248E-4</v>
      </c>
      <c r="I83" s="81"/>
    </row>
    <row r="84" spans="1:9" s="1" customFormat="1" ht="17.2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2950</v>
      </c>
      <c r="F84" s="74">
        <f t="shared" si="7"/>
        <v>1237.8182825342465</v>
      </c>
      <c r="G84" s="80">
        <v>30</v>
      </c>
      <c r="H84" s="75">
        <f t="shared" si="4"/>
        <v>6.5753424657534248E-4</v>
      </c>
      <c r="I84" s="81"/>
    </row>
    <row r="85" spans="1:9" s="1" customFormat="1" ht="17.2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2920</v>
      </c>
      <c r="F85" s="74">
        <f t="shared" si="7"/>
        <v>1225.2302999999999</v>
      </c>
      <c r="G85" s="80">
        <v>31</v>
      </c>
      <c r="H85" s="75">
        <f t="shared" si="4"/>
        <v>6.5753424657534248E-4</v>
      </c>
      <c r="I85" s="81"/>
    </row>
    <row r="86" spans="1:9" s="1" customFormat="1" ht="17.2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2889</v>
      </c>
      <c r="F86" s="74">
        <f t="shared" si="7"/>
        <v>1272.8338539503422</v>
      </c>
      <c r="G86" s="80">
        <v>30</v>
      </c>
      <c r="H86" s="75">
        <f t="shared" si="4"/>
        <v>6.5753424657534248E-4</v>
      </c>
      <c r="I86" s="81"/>
    </row>
    <row r="87" spans="1:9" s="1" customFormat="1" ht="17.2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2859</v>
      </c>
      <c r="F87" s="74">
        <f t="shared" si="7"/>
        <v>1259.6164722893834</v>
      </c>
      <c r="G87" s="80">
        <v>31</v>
      </c>
      <c r="H87" s="75">
        <f t="shared" si="4"/>
        <v>6.5753424657534248E-4</v>
      </c>
      <c r="I87" s="81"/>
    </row>
    <row r="88" spans="1:9" s="1" customFormat="1" ht="17.2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2828</v>
      </c>
      <c r="F88" s="74">
        <f t="shared" si="7"/>
        <v>1245.9585112397258</v>
      </c>
      <c r="G88" s="80">
        <v>31</v>
      </c>
      <c r="H88" s="75">
        <f t="shared" si="4"/>
        <v>6.5753424657534248E-4</v>
      </c>
      <c r="I88" s="81"/>
    </row>
    <row r="89" spans="1:9" s="1" customFormat="1" ht="17.2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2797</v>
      </c>
      <c r="F89" s="74">
        <f t="shared" si="7"/>
        <v>1232.3005501900682</v>
      </c>
      <c r="G89" s="80">
        <v>30</v>
      </c>
      <c r="H89" s="75">
        <f t="shared" si="4"/>
        <v>6.5753424657534248E-4</v>
      </c>
      <c r="I89" s="81"/>
    </row>
    <row r="90" spans="1:9" s="1" customFormat="1" ht="17.2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2767</v>
      </c>
      <c r="F90" s="74">
        <f t="shared" si="7"/>
        <v>1219.0831685291093</v>
      </c>
      <c r="G90" s="80">
        <v>31</v>
      </c>
      <c r="H90" s="75">
        <f t="shared" si="4"/>
        <v>6.5753424657534248E-4</v>
      </c>
      <c r="I90" s="81"/>
    </row>
    <row r="91" spans="1:9" s="1" customFormat="1" ht="17.2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2736</v>
      </c>
      <c r="F91" s="74">
        <f t="shared" si="7"/>
        <v>1205.425207479452</v>
      </c>
      <c r="G91" s="80">
        <v>30</v>
      </c>
      <c r="H91" s="75">
        <f t="shared" si="4"/>
        <v>6.5753424657534248E-4</v>
      </c>
      <c r="I91" s="81"/>
    </row>
    <row r="92" spans="1:9" s="1" customFormat="1" ht="17.2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2706</v>
      </c>
      <c r="F92" s="74">
        <f t="shared" si="7"/>
        <v>1192.2078258184931</v>
      </c>
      <c r="G92" s="80">
        <v>31</v>
      </c>
      <c r="H92" s="75">
        <f t="shared" si="4"/>
        <v>6.5753424657534248E-4</v>
      </c>
      <c r="I92" s="81"/>
    </row>
    <row r="93" spans="1:9" s="1" customFormat="1" ht="17.2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2675</v>
      </c>
      <c r="F93" s="74">
        <f t="shared" si="7"/>
        <v>1178.5498647688355</v>
      </c>
      <c r="G93" s="80">
        <v>31</v>
      </c>
      <c r="H93" s="75">
        <f t="shared" si="4"/>
        <v>6.5753424657534248E-4</v>
      </c>
      <c r="I93" s="81"/>
    </row>
    <row r="94" spans="1:9" s="1" customFormat="1" ht="17.2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2644</v>
      </c>
      <c r="F94" s="74">
        <f t="shared" si="7"/>
        <v>1164.8919037191779</v>
      </c>
      <c r="G94" s="80">
        <v>28</v>
      </c>
      <c r="H94" s="75">
        <f t="shared" si="4"/>
        <v>6.5753424657534248E-4</v>
      </c>
      <c r="I94" s="81"/>
    </row>
    <row r="95" spans="1:9" s="1" customFormat="1" ht="17.2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2616</v>
      </c>
      <c r="F95" s="74">
        <f t="shared" si="7"/>
        <v>1152.5556808356162</v>
      </c>
      <c r="G95" s="80">
        <v>31</v>
      </c>
      <c r="H95" s="75">
        <f t="shared" si="4"/>
        <v>6.5753424657534248E-4</v>
      </c>
      <c r="I95" s="81"/>
    </row>
    <row r="96" spans="1:9" s="1" customFormat="1" ht="17.2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2585</v>
      </c>
      <c r="F96" s="74">
        <f t="shared" si="7"/>
        <v>1138.8977197859588</v>
      </c>
      <c r="G96" s="80">
        <v>30</v>
      </c>
      <c r="H96" s="75">
        <f t="shared" si="4"/>
        <v>6.5753424657534248E-4</v>
      </c>
      <c r="I96" s="81"/>
    </row>
    <row r="97" spans="1:9" s="1" customFormat="1" ht="17.2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2555</v>
      </c>
      <c r="F97" s="74">
        <f t="shared" si="7"/>
        <v>1125.6803381249999</v>
      </c>
      <c r="G97" s="80">
        <v>31</v>
      </c>
      <c r="H97" s="75">
        <f t="shared" si="4"/>
        <v>6.5753424657534248E-4</v>
      </c>
      <c r="I97" s="81"/>
    </row>
    <row r="98" spans="1:9" s="1" customFormat="1" ht="17.2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2524</v>
      </c>
      <c r="F98" s="74">
        <f t="shared" si="7"/>
        <v>1168.3699726027398</v>
      </c>
      <c r="G98" s="80">
        <v>30</v>
      </c>
      <c r="H98" s="75">
        <f t="shared" si="4"/>
        <v>6.5753424657534248E-4</v>
      </c>
      <c r="I98" s="81"/>
    </row>
    <row r="99" spans="1:9" s="1" customFormat="1" ht="17.2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2494</v>
      </c>
      <c r="F99" s="74">
        <f t="shared" si="7"/>
        <v>1154.4828493150685</v>
      </c>
      <c r="G99" s="80">
        <v>31</v>
      </c>
      <c r="H99" s="75">
        <f t="shared" si="4"/>
        <v>6.5753424657534248E-4</v>
      </c>
      <c r="I99" s="81"/>
    </row>
    <row r="100" spans="1:9" s="1" customFormat="1" ht="17.2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2463</v>
      </c>
      <c r="F100" s="74">
        <f t="shared" si="7"/>
        <v>1140.1328219178083</v>
      </c>
      <c r="G100" s="80">
        <v>31</v>
      </c>
      <c r="H100" s="75">
        <f t="shared" si="4"/>
        <v>6.5753424657534248E-4</v>
      </c>
      <c r="I100" s="81"/>
    </row>
    <row r="101" spans="1:9" s="1" customFormat="1" ht="17.2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2432</v>
      </c>
      <c r="F101" s="74">
        <f t="shared" si="7"/>
        <v>1125.7827945205479</v>
      </c>
      <c r="G101" s="80">
        <v>30</v>
      </c>
      <c r="H101" s="75">
        <f t="shared" si="4"/>
        <v>6.5753424657534248E-4</v>
      </c>
      <c r="I101" s="81"/>
    </row>
    <row r="102" spans="1:9" s="1" customFormat="1" ht="17.2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2402</v>
      </c>
      <c r="F102" s="74">
        <f t="shared" si="7"/>
        <v>1111.8956712328768</v>
      </c>
      <c r="G102" s="80">
        <v>31</v>
      </c>
      <c r="H102" s="75">
        <f t="shared" si="4"/>
        <v>6.5753424657534248E-4</v>
      </c>
      <c r="I102" s="81"/>
    </row>
    <row r="103" spans="1:9" s="1" customFormat="1" ht="17.2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2371</v>
      </c>
      <c r="F103" s="74">
        <f t="shared" si="7"/>
        <v>1097.5456438356164</v>
      </c>
      <c r="G103" s="87">
        <v>30</v>
      </c>
      <c r="H103" s="75">
        <f t="shared" si="4"/>
        <v>6.5753424657534248E-4</v>
      </c>
      <c r="I103" s="81"/>
    </row>
    <row r="104" spans="1:9" s="1" customFormat="1" ht="17.2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2341</v>
      </c>
      <c r="F104" s="74">
        <f t="shared" si="7"/>
        <v>1083.6585205479453</v>
      </c>
      <c r="G104" s="80">
        <v>31</v>
      </c>
      <c r="H104" s="75">
        <f t="shared" si="4"/>
        <v>6.5753424657534248E-4</v>
      </c>
      <c r="I104" s="81"/>
    </row>
    <row r="105" spans="1:9" s="1" customFormat="1" ht="17.2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2310</v>
      </c>
      <c r="F105" s="74">
        <f t="shared" si="7"/>
        <v>1069.3084931506849</v>
      </c>
      <c r="G105" s="80">
        <v>31</v>
      </c>
      <c r="H105" s="75">
        <f t="shared" si="4"/>
        <v>6.5753424657534248E-4</v>
      </c>
      <c r="I105" s="81"/>
    </row>
    <row r="106" spans="1:9" s="1" customFormat="1" ht="17.2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2279</v>
      </c>
      <c r="F106" s="74">
        <f t="shared" si="7"/>
        <v>1054.9584657534247</v>
      </c>
      <c r="G106" s="80">
        <v>28</v>
      </c>
      <c r="H106" s="75">
        <f t="shared" si="4"/>
        <v>6.5753424657534248E-4</v>
      </c>
      <c r="I106" s="81"/>
    </row>
    <row r="107" spans="1:9" s="1" customFormat="1" ht="17.2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2251</v>
      </c>
      <c r="F107" s="74">
        <f t="shared" si="7"/>
        <v>1041.9971506849315</v>
      </c>
      <c r="G107" s="80">
        <v>31</v>
      </c>
      <c r="H107" s="75">
        <f t="shared" si="4"/>
        <v>6.5753424657534248E-4</v>
      </c>
      <c r="I107" s="81"/>
    </row>
    <row r="108" spans="1:9" s="1" customFormat="1" ht="17.2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2220</v>
      </c>
      <c r="F108" s="74">
        <f t="shared" si="7"/>
        <v>1027.6471232876713</v>
      </c>
      <c r="G108" s="80">
        <v>30</v>
      </c>
      <c r="H108" s="75">
        <f t="shared" si="4"/>
        <v>6.5753424657534248E-4</v>
      </c>
      <c r="I108" s="81"/>
    </row>
    <row r="109" spans="1:9" s="1" customFormat="1" ht="17.2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2190</v>
      </c>
      <c r="F109" s="74">
        <f t="shared" si="7"/>
        <v>1013.76</v>
      </c>
      <c r="G109" s="80">
        <v>31</v>
      </c>
      <c r="H109" s="75">
        <f t="shared" si="4"/>
        <v>6.5753424657534248E-4</v>
      </c>
      <c r="I109" s="81"/>
    </row>
    <row r="110" spans="1:9" s="1" customFormat="1" ht="17.2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2159</v>
      </c>
      <c r="F110" s="74">
        <f t="shared" si="7"/>
        <v>1048.7100174708773</v>
      </c>
      <c r="G110" s="80">
        <v>30</v>
      </c>
      <c r="H110" s="75">
        <f t="shared" si="4"/>
        <v>6.5753424657534248E-4</v>
      </c>
      <c r="I110" s="81"/>
    </row>
    <row r="111" spans="1:9" s="1" customFormat="1" ht="17.2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2129</v>
      </c>
      <c r="F111" s="74">
        <f t="shared" si="7"/>
        <v>1034.1378541896702</v>
      </c>
      <c r="G111" s="80">
        <v>31</v>
      </c>
      <c r="H111" s="75">
        <f t="shared" si="4"/>
        <v>6.5753424657534248E-4</v>
      </c>
      <c r="I111" s="81"/>
    </row>
    <row r="112" spans="1:9" s="1" customFormat="1" ht="17.2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2098</v>
      </c>
      <c r="F112" s="74">
        <f t="shared" si="7"/>
        <v>1019.0799521324228</v>
      </c>
      <c r="G112" s="80">
        <v>31</v>
      </c>
      <c r="H112" s="75">
        <f t="shared" si="4"/>
        <v>6.5753424657534248E-4</v>
      </c>
      <c r="I112" s="81"/>
    </row>
    <row r="113" spans="1:9" s="1" customFormat="1" ht="17.2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2067</v>
      </c>
      <c r="F113" s="74">
        <f t="shared" si="7"/>
        <v>1004.0220500751753</v>
      </c>
      <c r="G113" s="80">
        <v>30</v>
      </c>
      <c r="H113" s="75">
        <f t="shared" si="4"/>
        <v>6.5753424657534248E-4</v>
      </c>
      <c r="I113" s="81"/>
    </row>
    <row r="114" spans="1:9" s="1" customFormat="1" ht="17.2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2037</v>
      </c>
      <c r="F114" s="74">
        <f t="shared" si="7"/>
        <v>989.44988679396806</v>
      </c>
      <c r="G114" s="80">
        <v>31</v>
      </c>
      <c r="H114" s="75">
        <f t="shared" si="4"/>
        <v>6.5753424657534248E-4</v>
      </c>
      <c r="I114" s="81"/>
    </row>
    <row r="115" spans="1:9" s="1" customFormat="1" ht="17.2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2006</v>
      </c>
      <c r="F115" s="74">
        <f t="shared" si="7"/>
        <v>974.3919847367207</v>
      </c>
      <c r="G115" s="80">
        <v>30</v>
      </c>
      <c r="H115" s="75">
        <f t="shared" si="4"/>
        <v>6.5753424657534248E-4</v>
      </c>
      <c r="I115" s="81"/>
    </row>
    <row r="116" spans="1:9" s="1" customFormat="1" ht="17.2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1976</v>
      </c>
      <c r="F116" s="74">
        <f t="shared" si="7"/>
        <v>959.81982145551353</v>
      </c>
      <c r="G116" s="80">
        <v>31</v>
      </c>
      <c r="H116" s="75">
        <f t="shared" si="4"/>
        <v>6.5753424657534248E-4</v>
      </c>
      <c r="I116" s="81"/>
    </row>
    <row r="117" spans="1:9" s="1" customFormat="1" ht="17.2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1945</v>
      </c>
      <c r="F117" s="74">
        <f t="shared" si="7"/>
        <v>944.76191939826617</v>
      </c>
      <c r="G117" s="80">
        <v>31</v>
      </c>
      <c r="H117" s="75">
        <f t="shared" si="4"/>
        <v>6.5753424657534248E-4</v>
      </c>
      <c r="I117" s="81"/>
    </row>
    <row r="118" spans="1:9" s="1" customFormat="1" ht="17.2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1914</v>
      </c>
      <c r="F118" s="74">
        <f t="shared" si="7"/>
        <v>929.70401734101858</v>
      </c>
      <c r="G118" s="80">
        <v>28</v>
      </c>
      <c r="H118" s="75">
        <f t="shared" si="4"/>
        <v>6.5753424657534248E-4</v>
      </c>
      <c r="I118" s="81"/>
    </row>
    <row r="119" spans="1:9" s="1" customFormat="1" ht="17.2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1886</v>
      </c>
      <c r="F119" s="74">
        <f t="shared" si="7"/>
        <v>916.10333161189203</v>
      </c>
      <c r="G119" s="80">
        <v>31</v>
      </c>
      <c r="H119" s="75">
        <f t="shared" si="4"/>
        <v>6.5753424657534248E-4</v>
      </c>
      <c r="I119" s="81"/>
    </row>
    <row r="120" spans="1:9" s="1" customFormat="1" ht="17.2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1855</v>
      </c>
      <c r="F120" s="74">
        <f t="shared" si="7"/>
        <v>901.04542955464444</v>
      </c>
      <c r="G120" s="80">
        <v>30</v>
      </c>
      <c r="H120" s="75">
        <f t="shared" si="4"/>
        <v>6.5753424657534248E-4</v>
      </c>
      <c r="I120" s="81"/>
    </row>
    <row r="121" spans="1:9" s="1" customFormat="1" ht="17.2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1825</v>
      </c>
      <c r="F121" s="74">
        <f t="shared" si="7"/>
        <v>886.47326627343728</v>
      </c>
      <c r="G121" s="80">
        <v>31</v>
      </c>
      <c r="H121" s="75">
        <f t="shared" si="4"/>
        <v>6.5753424657534248E-4</v>
      </c>
      <c r="I121" s="81"/>
    </row>
    <row r="122" spans="1:9" s="1" customFormat="1" ht="17.2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1794</v>
      </c>
      <c r="F122" s="74">
        <f t="shared" si="7"/>
        <v>915.38235616438362</v>
      </c>
      <c r="G122" s="80">
        <v>30</v>
      </c>
      <c r="H122" s="75">
        <f t="shared" si="4"/>
        <v>6.5753424657534248E-4</v>
      </c>
      <c r="I122" s="81"/>
    </row>
    <row r="123" spans="1:9" s="1" customFormat="1" ht="17.2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1764</v>
      </c>
      <c r="F123" s="74">
        <f t="shared" si="7"/>
        <v>900.07495890410962</v>
      </c>
      <c r="G123" s="80">
        <v>31</v>
      </c>
      <c r="H123" s="75">
        <f t="shared" si="4"/>
        <v>6.5753424657534248E-4</v>
      </c>
      <c r="I123" s="81"/>
    </row>
    <row r="124" spans="1:9" s="1" customFormat="1" ht="17.2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1733</v>
      </c>
      <c r="F124" s="74">
        <f t="shared" si="7"/>
        <v>884.2573150684932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7.2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1702</v>
      </c>
      <c r="F125" s="74">
        <f t="shared" si="7"/>
        <v>868.43967123287678</v>
      </c>
      <c r="G125" s="80">
        <v>30</v>
      </c>
      <c r="H125" s="75">
        <f t="shared" si="8"/>
        <v>6.5753424657534248E-4</v>
      </c>
      <c r="I125" s="81"/>
    </row>
    <row r="126" spans="1:9" s="1" customFormat="1" ht="17.2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1672</v>
      </c>
      <c r="F126" s="74">
        <f t="shared" si="7"/>
        <v>853.13227397260277</v>
      </c>
      <c r="G126" s="80">
        <v>31</v>
      </c>
      <c r="H126" s="75">
        <f t="shared" si="8"/>
        <v>6.5753424657534248E-4</v>
      </c>
      <c r="I126" s="81"/>
    </row>
    <row r="127" spans="1:9" s="1" customFormat="1" ht="17.2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1641</v>
      </c>
      <c r="F127" s="74">
        <f t="shared" si="7"/>
        <v>837.31463013698635</v>
      </c>
      <c r="G127" s="80">
        <v>30</v>
      </c>
      <c r="H127" s="75">
        <f t="shared" si="8"/>
        <v>6.5753424657534248E-4</v>
      </c>
      <c r="I127" s="81"/>
    </row>
    <row r="128" spans="1:9" s="1" customFormat="1" ht="17.2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1611</v>
      </c>
      <c r="F128" s="74">
        <f t="shared" si="7"/>
        <v>822.00723287671235</v>
      </c>
      <c r="G128" s="80">
        <v>31</v>
      </c>
      <c r="H128" s="75">
        <f t="shared" si="8"/>
        <v>6.5753424657534248E-4</v>
      </c>
      <c r="I128" s="81"/>
    </row>
    <row r="129" spans="1:9" s="1" customFormat="1" ht="17.2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1580</v>
      </c>
      <c r="F129" s="74">
        <f t="shared" si="7"/>
        <v>806.18958904109593</v>
      </c>
      <c r="G129" s="80">
        <v>31</v>
      </c>
      <c r="H129" s="75">
        <f t="shared" si="8"/>
        <v>6.5753424657534248E-4</v>
      </c>
      <c r="I129" s="81"/>
    </row>
    <row r="130" spans="1:9" s="1" customFormat="1" ht="17.2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1549</v>
      </c>
      <c r="F130" s="74">
        <f t="shared" si="7"/>
        <v>790.37194520547951</v>
      </c>
      <c r="G130" s="80">
        <v>29</v>
      </c>
      <c r="H130" s="75">
        <f t="shared" si="8"/>
        <v>6.5753424657534248E-4</v>
      </c>
      <c r="I130" s="81"/>
    </row>
    <row r="131" spans="1:9" s="1" customFormat="1" ht="17.2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1520</v>
      </c>
      <c r="F131" s="74">
        <f t="shared" si="7"/>
        <v>775.57479452054793</v>
      </c>
      <c r="G131" s="80">
        <v>31</v>
      </c>
      <c r="H131" s="75">
        <f t="shared" si="8"/>
        <v>6.5753424657534248E-4</v>
      </c>
      <c r="I131" s="81"/>
    </row>
    <row r="132" spans="1:9" s="1" customFormat="1" ht="17.2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1489</v>
      </c>
      <c r="F132" s="74">
        <f t="shared" si="7"/>
        <v>759.7571506849315</v>
      </c>
      <c r="G132" s="80">
        <v>30</v>
      </c>
      <c r="H132" s="75">
        <f t="shared" si="8"/>
        <v>6.5753424657534248E-4</v>
      </c>
      <c r="I132" s="81"/>
    </row>
    <row r="133" spans="1:9" s="1" customFormat="1" ht="17.2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1459</v>
      </c>
      <c r="F133" s="74">
        <f t="shared" si="7"/>
        <v>744.4497534246575</v>
      </c>
      <c r="G133" s="80">
        <v>31</v>
      </c>
      <c r="H133" s="75">
        <f t="shared" si="8"/>
        <v>6.5753424657534248E-4</v>
      </c>
      <c r="I133" s="81"/>
    </row>
    <row r="134" spans="1:9" s="1" customFormat="1" ht="17.2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1428</v>
      </c>
      <c r="F134" s="74">
        <f t="shared" si="7"/>
        <v>764.73255683447212</v>
      </c>
      <c r="G134" s="80">
        <v>30</v>
      </c>
      <c r="H134" s="75">
        <f t="shared" si="8"/>
        <v>6.5753424657534248E-4</v>
      </c>
      <c r="I134" s="81"/>
    </row>
    <row r="135" spans="1:9" s="1" customFormat="1" ht="17.2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1398</v>
      </c>
      <c r="F135" s="74">
        <f t="shared" si="7"/>
        <v>748.25556164383568</v>
      </c>
      <c r="G135" s="80">
        <v>31</v>
      </c>
      <c r="H135" s="75">
        <f t="shared" ref="H135:H189" si="9">0.24/365</f>
        <v>6.5753424657534248E-4</v>
      </c>
      <c r="I135" s="81"/>
    </row>
    <row r="136" spans="1:9" s="1" customFormat="1" ht="17.2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1367</v>
      </c>
      <c r="F136" s="74">
        <f t="shared" si="7"/>
        <v>731.66334246575343</v>
      </c>
      <c r="G136" s="80">
        <v>31</v>
      </c>
      <c r="H136" s="75">
        <f t="shared" si="9"/>
        <v>6.5753424657534248E-4</v>
      </c>
      <c r="I136" s="81"/>
    </row>
    <row r="137" spans="1:9" s="1" customFormat="1" ht="17.2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1336</v>
      </c>
      <c r="F137" s="74">
        <f t="shared" si="7"/>
        <v>715.0711232876713</v>
      </c>
      <c r="G137" s="80">
        <v>30</v>
      </c>
      <c r="H137" s="75">
        <f t="shared" si="9"/>
        <v>6.5753424657534248E-4</v>
      </c>
      <c r="I137" s="81"/>
    </row>
    <row r="138" spans="1:9" s="1" customFormat="1" ht="17.2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1306</v>
      </c>
      <c r="F138" s="74">
        <f t="shared" si="7"/>
        <v>699.01413698630142</v>
      </c>
      <c r="G138" s="80">
        <v>31</v>
      </c>
      <c r="H138" s="75">
        <f t="shared" si="9"/>
        <v>6.5753424657534248E-4</v>
      </c>
      <c r="I138" s="81"/>
    </row>
    <row r="139" spans="1:9" s="1" customFormat="1" ht="17.2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1275</v>
      </c>
      <c r="F139" s="74">
        <f t="shared" si="7"/>
        <v>682.42191780821918</v>
      </c>
      <c r="G139" s="80">
        <v>30</v>
      </c>
      <c r="H139" s="75">
        <f t="shared" si="9"/>
        <v>6.5753424657534248E-4</v>
      </c>
      <c r="I139" s="81"/>
    </row>
    <row r="140" spans="1:9" s="1" customFormat="1" ht="17.2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1245</v>
      </c>
      <c r="F140" s="74">
        <f t="shared" si="7"/>
        <v>666.3649315068493</v>
      </c>
      <c r="G140" s="80">
        <v>31</v>
      </c>
      <c r="H140" s="75">
        <f t="shared" si="9"/>
        <v>6.5753424657534248E-4</v>
      </c>
      <c r="I140" s="81"/>
    </row>
    <row r="141" spans="1:9" s="1" customFormat="1" ht="17.2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9" si="11">E140-G140</f>
        <v>1214</v>
      </c>
      <c r="F141" s="74">
        <f t="shared" ref="F141:F189" si="12">(D141*E141*H141)</f>
        <v>649.77271232876717</v>
      </c>
      <c r="G141" s="80">
        <v>31</v>
      </c>
      <c r="H141" s="75">
        <f t="shared" si="9"/>
        <v>6.5753424657534248E-4</v>
      </c>
      <c r="I141" s="81"/>
    </row>
    <row r="142" spans="1:9" s="1" customFormat="1" ht="17.2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1183</v>
      </c>
      <c r="F142" s="74">
        <f t="shared" si="12"/>
        <v>633.18049315068492</v>
      </c>
      <c r="G142" s="80">
        <v>28</v>
      </c>
      <c r="H142" s="75">
        <f t="shared" si="9"/>
        <v>6.5753424657534248E-4</v>
      </c>
      <c r="I142" s="81"/>
    </row>
    <row r="143" spans="1:9" s="1" customFormat="1" ht="17.2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1155</v>
      </c>
      <c r="F143" s="74">
        <f t="shared" si="12"/>
        <v>618.19397260273979</v>
      </c>
      <c r="G143" s="80">
        <v>31</v>
      </c>
      <c r="H143" s="75">
        <f t="shared" si="9"/>
        <v>6.5753424657534248E-4</v>
      </c>
      <c r="I143" s="81"/>
    </row>
    <row r="144" spans="1:9" s="1" customFormat="1" ht="17.2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1124</v>
      </c>
      <c r="F144" s="74">
        <f t="shared" si="12"/>
        <v>601.60175342465755</v>
      </c>
      <c r="G144" s="80">
        <v>30</v>
      </c>
      <c r="H144" s="75">
        <f t="shared" si="9"/>
        <v>6.5753424657534248E-4</v>
      </c>
      <c r="I144" s="81"/>
    </row>
    <row r="145" spans="1:9" s="1" customFormat="1" ht="17.2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1094</v>
      </c>
      <c r="F145" s="74">
        <f t="shared" si="12"/>
        <v>585.54476712328767</v>
      </c>
      <c r="G145" s="80">
        <v>31</v>
      </c>
      <c r="H145" s="75">
        <f t="shared" si="9"/>
        <v>6.5753424657534248E-4</v>
      </c>
      <c r="I145" s="81"/>
    </row>
    <row r="146" spans="1:9" s="1" customFormat="1" ht="17.2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1063</v>
      </c>
      <c r="F146" s="74">
        <f t="shared" si="12"/>
        <v>597.72846170223818</v>
      </c>
      <c r="G146" s="80">
        <v>30</v>
      </c>
      <c r="H146" s="75">
        <f t="shared" si="9"/>
        <v>6.5753424657534248E-4</v>
      </c>
      <c r="I146" s="81"/>
    </row>
    <row r="147" spans="1:9" s="1" customFormat="1" ht="17.2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1033</v>
      </c>
      <c r="F147" s="74">
        <f t="shared" si="12"/>
        <v>580.85936118383063</v>
      </c>
      <c r="G147" s="80">
        <v>31</v>
      </c>
      <c r="H147" s="75">
        <f t="shared" si="9"/>
        <v>6.5753424657534248E-4</v>
      </c>
      <c r="I147" s="81"/>
    </row>
    <row r="148" spans="1:9" s="1" customFormat="1" ht="15.95" customHeight="1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1002</v>
      </c>
      <c r="F148" s="74">
        <f t="shared" si="12"/>
        <v>563.42795731480965</v>
      </c>
      <c r="G148" s="80">
        <v>31</v>
      </c>
      <c r="H148" s="75">
        <f t="shared" si="9"/>
        <v>6.5753424657534248E-4</v>
      </c>
      <c r="I148" s="81"/>
    </row>
    <row r="149" spans="1:9" s="1" customFormat="1" ht="15.95" customHeight="1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971</v>
      </c>
      <c r="F149" s="74">
        <f t="shared" si="12"/>
        <v>545.99655344578855</v>
      </c>
      <c r="G149" s="80">
        <v>30</v>
      </c>
      <c r="H149" s="75">
        <f t="shared" si="9"/>
        <v>6.5753424657534248E-4</v>
      </c>
      <c r="I149" s="81"/>
    </row>
    <row r="150" spans="1:9" s="1" customFormat="1" ht="15.95" customHeight="1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941</v>
      </c>
      <c r="F150" s="74">
        <f t="shared" si="12"/>
        <v>529.12745292738111</v>
      </c>
      <c r="G150" s="80">
        <v>31</v>
      </c>
      <c r="H150" s="75">
        <f t="shared" si="9"/>
        <v>6.5753424657534248E-4</v>
      </c>
      <c r="I150" s="81"/>
    </row>
    <row r="151" spans="1:9" s="1" customFormat="1" ht="15.95" customHeight="1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910</v>
      </c>
      <c r="F151" s="74">
        <f t="shared" si="12"/>
        <v>511.69604905836007</v>
      </c>
      <c r="G151" s="80">
        <v>30</v>
      </c>
      <c r="H151" s="75">
        <f t="shared" si="9"/>
        <v>6.5753424657534248E-4</v>
      </c>
      <c r="I151" s="81"/>
    </row>
    <row r="152" spans="1:9" s="1" customFormat="1" ht="15.95" customHeight="1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880</v>
      </c>
      <c r="F152" s="74">
        <f t="shared" si="12"/>
        <v>494.82694853995258</v>
      </c>
      <c r="G152" s="80">
        <v>31</v>
      </c>
      <c r="H152" s="75">
        <f t="shared" si="9"/>
        <v>6.5753424657534248E-4</v>
      </c>
      <c r="I152" s="81"/>
    </row>
    <row r="153" spans="1:9" s="1" customFormat="1" ht="20.25" customHeight="1" thickBot="1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1"/>
        <v>849</v>
      </c>
      <c r="F153" s="74">
        <f t="shared" si="12"/>
        <v>477.39554467093143</v>
      </c>
      <c r="G153" s="80">
        <v>31</v>
      </c>
      <c r="H153" s="75">
        <f t="shared" si="9"/>
        <v>6.5753424657534248E-4</v>
      </c>
      <c r="I153" s="81"/>
    </row>
    <row r="154" spans="1:9" s="113" customFormat="1" ht="33" customHeight="1">
      <c r="A154" s="312">
        <v>343</v>
      </c>
      <c r="B154" s="313" t="s">
        <v>152</v>
      </c>
      <c r="C154" s="313" t="s">
        <v>153</v>
      </c>
      <c r="D154" s="313" t="s">
        <v>154</v>
      </c>
      <c r="E154" s="314" t="s">
        <v>155</v>
      </c>
      <c r="F154" s="313" t="s">
        <v>157</v>
      </c>
      <c r="G154" s="314" t="s">
        <v>11</v>
      </c>
      <c r="H154" s="315" t="s">
        <v>156</v>
      </c>
      <c r="I154" s="316" t="s">
        <v>162</v>
      </c>
    </row>
    <row r="155" spans="1:9" s="1" customFormat="1" ht="15.95" customHeight="1">
      <c r="A155" s="115">
        <v>43132</v>
      </c>
      <c r="B155" s="70">
        <v>855.16967905815659</v>
      </c>
      <c r="C155" s="85">
        <v>0</v>
      </c>
      <c r="D155" s="88">
        <f>B155-C155</f>
        <v>855.16967905815659</v>
      </c>
      <c r="E155" s="73">
        <f>E153-G153</f>
        <v>818</v>
      </c>
      <c r="F155" s="74">
        <f t="shared" si="12"/>
        <v>459.96414080191039</v>
      </c>
      <c r="G155" s="80">
        <v>28</v>
      </c>
      <c r="H155" s="75">
        <f t="shared" si="9"/>
        <v>6.5753424657534248E-4</v>
      </c>
      <c r="I155" s="81"/>
    </row>
    <row r="156" spans="1:9" s="1" customFormat="1" ht="15.95" customHeight="1">
      <c r="A156" s="115">
        <v>43160</v>
      </c>
      <c r="B156" s="70">
        <v>855.16967905815659</v>
      </c>
      <c r="C156" s="85">
        <v>0</v>
      </c>
      <c r="D156" s="88">
        <f t="shared" ref="D156:D184" si="14">B156-C156</f>
        <v>855.16967905815659</v>
      </c>
      <c r="E156" s="73">
        <f t="shared" si="11"/>
        <v>790</v>
      </c>
      <c r="F156" s="74">
        <f t="shared" si="12"/>
        <v>444.2196469847301</v>
      </c>
      <c r="G156" s="80">
        <v>31</v>
      </c>
      <c r="H156" s="75">
        <f t="shared" si="9"/>
        <v>6.5753424657534248E-4</v>
      </c>
      <c r="I156" s="81"/>
    </row>
    <row r="157" spans="1:9" s="1" customFormat="1" ht="15.95" customHeight="1">
      <c r="A157" s="115">
        <v>43191</v>
      </c>
      <c r="B157" s="70">
        <v>855.16967905815659</v>
      </c>
      <c r="C157" s="85">
        <v>0</v>
      </c>
      <c r="D157" s="88">
        <f t="shared" si="14"/>
        <v>855.16967905815659</v>
      </c>
      <c r="E157" s="73">
        <f t="shared" si="11"/>
        <v>759</v>
      </c>
      <c r="F157" s="74">
        <f t="shared" si="12"/>
        <v>426.78824311570907</v>
      </c>
      <c r="G157" s="80">
        <v>30</v>
      </c>
      <c r="H157" s="75">
        <f t="shared" si="9"/>
        <v>6.5753424657534248E-4</v>
      </c>
      <c r="I157" s="81"/>
    </row>
    <row r="158" spans="1:9" s="1" customFormat="1" ht="15.95" customHeight="1">
      <c r="A158" s="115">
        <v>43221</v>
      </c>
      <c r="B158" s="70">
        <v>855.16967905815659</v>
      </c>
      <c r="C158" s="89">
        <v>15062</v>
      </c>
      <c r="D158" s="88">
        <f t="shared" si="14"/>
        <v>-14206.830320941843</v>
      </c>
      <c r="E158" s="73">
        <f t="shared" si="11"/>
        <v>729</v>
      </c>
      <c r="F158" s="74"/>
      <c r="G158" s="71">
        <v>17</v>
      </c>
      <c r="H158" s="75">
        <f t="shared" si="9"/>
        <v>6.5753424657534248E-4</v>
      </c>
      <c r="I158" s="76" t="s">
        <v>224</v>
      </c>
    </row>
    <row r="159" spans="1:9" s="1" customFormat="1" ht="15.95" customHeight="1">
      <c r="A159" s="115">
        <v>43252</v>
      </c>
      <c r="B159" s="70">
        <v>897.92816301106438</v>
      </c>
      <c r="C159" s="257">
        <v>15062</v>
      </c>
      <c r="D159" s="88">
        <f t="shared" si="14"/>
        <v>-14164.071836988936</v>
      </c>
      <c r="E159" s="73">
        <f t="shared" si="11"/>
        <v>712</v>
      </c>
      <c r="F159" s="74"/>
      <c r="G159" s="71">
        <v>26</v>
      </c>
      <c r="H159" s="75">
        <f t="shared" si="9"/>
        <v>6.5753424657534248E-4</v>
      </c>
      <c r="I159" s="76" t="s">
        <v>225</v>
      </c>
    </row>
    <row r="160" spans="1:9" s="1" customFormat="1" ht="15.95" customHeight="1">
      <c r="A160" s="115">
        <v>43282</v>
      </c>
      <c r="B160" s="70">
        <v>897.92816301106438</v>
      </c>
      <c r="C160" s="89">
        <v>15110</v>
      </c>
      <c r="D160" s="88">
        <f t="shared" si="14"/>
        <v>-14212.071836988936</v>
      </c>
      <c r="E160" s="73">
        <f t="shared" si="11"/>
        <v>686</v>
      </c>
      <c r="F160" s="74"/>
      <c r="G160" s="71">
        <v>25</v>
      </c>
      <c r="H160" s="75">
        <f t="shared" si="9"/>
        <v>6.5753424657534248E-4</v>
      </c>
      <c r="I160" s="90" t="s">
        <v>226</v>
      </c>
    </row>
    <row r="161" spans="1:9" s="1" customFormat="1" ht="15.95" customHeight="1">
      <c r="A161" s="115">
        <v>43313</v>
      </c>
      <c r="B161" s="70">
        <v>897.92816301106438</v>
      </c>
      <c r="C161" s="101">
        <v>15062</v>
      </c>
      <c r="D161" s="88">
        <f t="shared" si="14"/>
        <v>-14164.071836988936</v>
      </c>
      <c r="E161" s="73">
        <f t="shared" si="11"/>
        <v>661</v>
      </c>
      <c r="F161" s="74"/>
      <c r="G161" s="100">
        <v>22</v>
      </c>
      <c r="H161" s="75">
        <f t="shared" si="9"/>
        <v>6.5753424657534248E-4</v>
      </c>
      <c r="I161" s="91" t="s">
        <v>227</v>
      </c>
    </row>
    <row r="162" spans="1:9" s="1" customFormat="1" ht="15.95" customHeight="1">
      <c r="A162" s="115">
        <v>43344</v>
      </c>
      <c r="B162" s="70">
        <v>897.92816301106438</v>
      </c>
      <c r="C162" s="89">
        <v>15062</v>
      </c>
      <c r="D162" s="88">
        <f t="shared" si="14"/>
        <v>-14164.071836988936</v>
      </c>
      <c r="E162" s="73">
        <f>E161-G161</f>
        <v>639</v>
      </c>
      <c r="F162" s="74"/>
      <c r="G162" s="71">
        <v>16</v>
      </c>
      <c r="H162" s="75">
        <f t="shared" si="9"/>
        <v>6.5753424657534248E-4</v>
      </c>
      <c r="I162" s="76" t="s">
        <v>228</v>
      </c>
    </row>
    <row r="163" spans="1:9" s="1" customFormat="1" ht="15.95" customHeight="1">
      <c r="A163" s="115">
        <v>43374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623</v>
      </c>
      <c r="F163" s="74">
        <f t="shared" si="12"/>
        <v>367.83073680387497</v>
      </c>
      <c r="G163" s="71">
        <v>31</v>
      </c>
      <c r="H163" s="75">
        <f t="shared" si="9"/>
        <v>6.5753424657534248E-4</v>
      </c>
      <c r="I163" s="76"/>
    </row>
    <row r="164" spans="1:9" s="1" customFormat="1" ht="17.100000000000001" customHeight="1">
      <c r="A164" s="115">
        <v>43405</v>
      </c>
      <c r="B164" s="70">
        <v>897.92816301106438</v>
      </c>
      <c r="C164" s="89">
        <v>0</v>
      </c>
      <c r="D164" s="88">
        <f t="shared" si="14"/>
        <v>897.92816301106438</v>
      </c>
      <c r="E164" s="73">
        <f t="shared" si="11"/>
        <v>592</v>
      </c>
      <c r="F164" s="74">
        <f t="shared" si="12"/>
        <v>349.5277627414028</v>
      </c>
      <c r="G164" s="71">
        <v>30</v>
      </c>
      <c r="H164" s="75">
        <f t="shared" si="9"/>
        <v>6.5753424657534248E-4</v>
      </c>
      <c r="I164" s="76"/>
    </row>
    <row r="165" spans="1:9" s="1" customFormat="1" ht="17.100000000000001" customHeight="1">
      <c r="A165" s="115">
        <v>43435</v>
      </c>
      <c r="B165" s="70">
        <v>898</v>
      </c>
      <c r="C165" s="89">
        <v>15062</v>
      </c>
      <c r="D165" s="88">
        <f t="shared" si="14"/>
        <v>-14164</v>
      </c>
      <c r="E165" s="73">
        <f t="shared" si="11"/>
        <v>562</v>
      </c>
      <c r="F165" s="74"/>
      <c r="G165" s="71">
        <v>12</v>
      </c>
      <c r="H165" s="75">
        <f t="shared" si="9"/>
        <v>6.5753424657534248E-4</v>
      </c>
      <c r="I165" s="76" t="s">
        <v>229</v>
      </c>
    </row>
    <row r="166" spans="1:9" s="1" customFormat="1" ht="17.100000000000001" customHeight="1">
      <c r="A166" s="115">
        <v>43466</v>
      </c>
      <c r="B166" s="70">
        <v>897.92816301106438</v>
      </c>
      <c r="C166" s="89">
        <v>0</v>
      </c>
      <c r="D166" s="88">
        <f t="shared" si="14"/>
        <v>897.92816301106438</v>
      </c>
      <c r="E166" s="73">
        <f t="shared" si="11"/>
        <v>550</v>
      </c>
      <c r="F166" s="74">
        <f t="shared" si="12"/>
        <v>324.73018497934385</v>
      </c>
      <c r="G166" s="71">
        <v>31</v>
      </c>
      <c r="H166" s="75">
        <f t="shared" si="9"/>
        <v>6.5753424657534248E-4</v>
      </c>
      <c r="I166" s="76"/>
    </row>
    <row r="167" spans="1:9" s="1" customFormat="1" ht="17.100000000000001" customHeight="1">
      <c r="A167" s="115">
        <v>43497</v>
      </c>
      <c r="B167" s="70">
        <v>897.92816301106438</v>
      </c>
      <c r="C167" s="101">
        <v>26432</v>
      </c>
      <c r="D167" s="88">
        <f t="shared" si="14"/>
        <v>-25534.071836988936</v>
      </c>
      <c r="E167" s="73">
        <f t="shared" si="11"/>
        <v>519</v>
      </c>
      <c r="F167" s="74"/>
      <c r="G167" s="100">
        <v>0</v>
      </c>
      <c r="H167" s="75">
        <f t="shared" si="9"/>
        <v>6.5753424657534248E-4</v>
      </c>
      <c r="I167" s="196" t="s">
        <v>288</v>
      </c>
    </row>
    <row r="168" spans="1:9" s="1" customFormat="1" ht="17.100000000000001" customHeight="1">
      <c r="A168" s="115">
        <v>43525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519</v>
      </c>
      <c r="F168" s="74">
        <f t="shared" si="12"/>
        <v>306.42721091687173</v>
      </c>
      <c r="G168" s="71">
        <v>31</v>
      </c>
      <c r="H168" s="75">
        <f t="shared" si="9"/>
        <v>6.5753424657534248E-4</v>
      </c>
      <c r="I168" s="76"/>
    </row>
    <row r="169" spans="1:9" s="1" customFormat="1" ht="17.100000000000001" customHeight="1">
      <c r="A169" s="115">
        <v>43556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488</v>
      </c>
      <c r="F169" s="74">
        <f t="shared" si="12"/>
        <v>288.12423685439961</v>
      </c>
      <c r="G169" s="71">
        <v>30</v>
      </c>
      <c r="H169" s="75">
        <f t="shared" si="9"/>
        <v>6.5753424657534248E-4</v>
      </c>
      <c r="I169" s="76"/>
    </row>
    <row r="170" spans="1:9" s="1" customFormat="1" ht="17.100000000000001" customHeight="1">
      <c r="A170" s="115">
        <v>43586</v>
      </c>
      <c r="B170" s="70">
        <v>897.92816301106438</v>
      </c>
      <c r="C170" s="89">
        <v>0</v>
      </c>
      <c r="D170" s="88">
        <f t="shared" si="14"/>
        <v>897.92816301106438</v>
      </c>
      <c r="E170" s="73">
        <f t="shared" si="11"/>
        <v>458</v>
      </c>
      <c r="F170" s="74">
        <f t="shared" si="12"/>
        <v>270.41168131007174</v>
      </c>
      <c r="G170" s="71">
        <v>31</v>
      </c>
      <c r="H170" s="75">
        <f t="shared" si="9"/>
        <v>6.5753424657534248E-4</v>
      </c>
      <c r="I170" s="76"/>
    </row>
    <row r="171" spans="1:9" s="1" customFormat="1" ht="17.100000000000001" customHeight="1">
      <c r="A171" s="115">
        <v>43617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427</v>
      </c>
      <c r="F171" s="74">
        <f t="shared" si="12"/>
        <v>264.71414260997966</v>
      </c>
      <c r="G171" s="71">
        <v>30</v>
      </c>
      <c r="H171" s="75">
        <f t="shared" si="9"/>
        <v>6.5753424657534248E-4</v>
      </c>
      <c r="I171" s="76"/>
    </row>
    <row r="172" spans="1:9" s="1" customFormat="1" ht="17.100000000000001" customHeight="1">
      <c r="A172" s="115">
        <v>43647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397</v>
      </c>
      <c r="F172" s="74">
        <f t="shared" si="12"/>
        <v>246.11595928843545</v>
      </c>
      <c r="G172" s="71">
        <v>31</v>
      </c>
      <c r="H172" s="75">
        <f t="shared" si="9"/>
        <v>6.5753424657534248E-4</v>
      </c>
      <c r="I172" s="76"/>
    </row>
    <row r="173" spans="1:9" s="1" customFormat="1" ht="17.100000000000001" customHeight="1">
      <c r="A173" s="115">
        <v>43678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366</v>
      </c>
      <c r="F173" s="74">
        <f t="shared" si="12"/>
        <v>226.8978365228397</v>
      </c>
      <c r="G173" s="71">
        <v>31</v>
      </c>
      <c r="H173" s="75">
        <f t="shared" si="9"/>
        <v>6.5753424657534248E-4</v>
      </c>
      <c r="I173" s="76"/>
    </row>
    <row r="174" spans="1:9" s="1" customFormat="1" ht="17.100000000000001" customHeight="1">
      <c r="A174" s="115">
        <v>43709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335</v>
      </c>
      <c r="F174" s="74">
        <f t="shared" si="12"/>
        <v>207.679713757244</v>
      </c>
      <c r="G174" s="71">
        <v>30</v>
      </c>
      <c r="H174" s="75">
        <f t="shared" si="9"/>
        <v>6.5753424657534248E-4</v>
      </c>
      <c r="I174" s="81"/>
    </row>
    <row r="175" spans="1:9" s="1" customFormat="1" ht="17.100000000000001" customHeight="1">
      <c r="A175" s="115">
        <v>43739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305</v>
      </c>
      <c r="F175" s="74">
        <f t="shared" si="12"/>
        <v>189.08153043569979</v>
      </c>
      <c r="G175" s="71">
        <v>31</v>
      </c>
      <c r="H175" s="75">
        <f t="shared" si="9"/>
        <v>6.5753424657534248E-4</v>
      </c>
      <c r="I175" s="81"/>
    </row>
    <row r="176" spans="1:9" s="1" customFormat="1" ht="17.100000000000001" customHeight="1">
      <c r="A176" s="115">
        <v>43770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274</v>
      </c>
      <c r="F176" s="74">
        <f t="shared" si="12"/>
        <v>169.86340767010407</v>
      </c>
      <c r="G176" s="71">
        <v>30</v>
      </c>
      <c r="H176" s="75">
        <f t="shared" si="9"/>
        <v>6.5753424657534248E-4</v>
      </c>
      <c r="I176" s="81"/>
    </row>
    <row r="177" spans="1:9" s="1" customFormat="1" ht="17.100000000000001" customHeight="1">
      <c r="A177" s="115">
        <v>43800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244</v>
      </c>
      <c r="F177" s="74">
        <f t="shared" si="12"/>
        <v>151.2652243485598</v>
      </c>
      <c r="G177" s="71">
        <v>31</v>
      </c>
      <c r="H177" s="75">
        <f t="shared" si="9"/>
        <v>6.5753424657534248E-4</v>
      </c>
      <c r="I177" s="81"/>
    </row>
    <row r="178" spans="1:9" s="1" customFormat="1" ht="17.100000000000001" customHeight="1">
      <c r="A178" s="115">
        <v>43831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213</v>
      </c>
      <c r="F178" s="74">
        <f t="shared" si="12"/>
        <v>132.0471015829641</v>
      </c>
      <c r="G178" s="80">
        <v>31</v>
      </c>
      <c r="H178" s="75">
        <f t="shared" si="9"/>
        <v>6.5753424657534248E-4</v>
      </c>
      <c r="I178" s="81"/>
    </row>
    <row r="179" spans="1:9" s="1" customFormat="1" ht="17.100000000000001" customHeight="1">
      <c r="A179" s="115">
        <v>43862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182</v>
      </c>
      <c r="F179" s="74">
        <f t="shared" si="12"/>
        <v>112.82897881736838</v>
      </c>
      <c r="G179" s="80">
        <v>29</v>
      </c>
      <c r="H179" s="75">
        <f t="shared" si="9"/>
        <v>6.5753424657534248E-4</v>
      </c>
      <c r="I179" s="81"/>
    </row>
    <row r="180" spans="1:9" s="1" customFormat="1" ht="17.100000000000001" customHeight="1">
      <c r="A180" s="115">
        <v>43891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153</v>
      </c>
      <c r="F180" s="74">
        <f t="shared" si="12"/>
        <v>94.850734939875622</v>
      </c>
      <c r="G180" s="80">
        <v>31</v>
      </c>
      <c r="H180" s="75">
        <f t="shared" si="9"/>
        <v>6.5753424657534248E-4</v>
      </c>
      <c r="I180" s="81"/>
    </row>
    <row r="181" spans="1:9" s="1" customFormat="1" ht="17.100000000000001" customHeight="1">
      <c r="A181" s="115">
        <v>43922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122</v>
      </c>
      <c r="F181" s="74">
        <f t="shared" si="12"/>
        <v>75.632612174279899</v>
      </c>
      <c r="G181" s="80">
        <v>30</v>
      </c>
      <c r="H181" s="75">
        <f t="shared" si="9"/>
        <v>6.5753424657534248E-4</v>
      </c>
      <c r="I181" s="81"/>
    </row>
    <row r="182" spans="1:9" s="1" customFormat="1" ht="17.100000000000001" customHeight="1">
      <c r="A182" s="115">
        <v>43952</v>
      </c>
      <c r="B182" s="70">
        <v>942.82457116161765</v>
      </c>
      <c r="C182" s="89">
        <v>0</v>
      </c>
      <c r="D182" s="88">
        <f t="shared" si="14"/>
        <v>942.82457116161765</v>
      </c>
      <c r="E182" s="73">
        <f t="shared" si="11"/>
        <v>92</v>
      </c>
      <c r="F182" s="74">
        <f t="shared" si="12"/>
        <v>57.034428852735665</v>
      </c>
      <c r="G182" s="80">
        <v>31</v>
      </c>
      <c r="H182" s="75">
        <f t="shared" si="9"/>
        <v>6.5753424657534248E-4</v>
      </c>
      <c r="I182" s="81"/>
    </row>
    <row r="183" spans="1:9" s="1" customFormat="1" ht="17.100000000000001" customHeight="1">
      <c r="A183" s="115">
        <v>43983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61</v>
      </c>
      <c r="F183" s="74">
        <f t="shared" si="12"/>
        <v>39.707121391496948</v>
      </c>
      <c r="G183" s="80">
        <v>30</v>
      </c>
      <c r="H183" s="75">
        <f t="shared" si="9"/>
        <v>6.5753424657534248E-4</v>
      </c>
      <c r="I183" s="81"/>
    </row>
    <row r="184" spans="1:9" s="1" customFormat="1" ht="17.100000000000001" customHeight="1">
      <c r="A184" s="115">
        <v>44013</v>
      </c>
      <c r="B184" s="70">
        <v>989.96579971969857</v>
      </c>
      <c r="C184" s="89">
        <v>0</v>
      </c>
      <c r="D184" s="88">
        <f t="shared" si="14"/>
        <v>989.96579971969857</v>
      </c>
      <c r="E184" s="73">
        <f t="shared" si="11"/>
        <v>31</v>
      </c>
      <c r="F184" s="74">
        <f t="shared" si="12"/>
        <v>20.179028903875501</v>
      </c>
      <c r="G184" s="80">
        <v>31</v>
      </c>
      <c r="H184" s="75">
        <f t="shared" si="9"/>
        <v>6.5753424657534248E-4</v>
      </c>
      <c r="I184" s="81"/>
    </row>
    <row r="185" spans="1:9" s="1" customFormat="1" ht="17.100000000000001" customHeight="1">
      <c r="A185" s="86" t="s">
        <v>150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0">
        <v>0</v>
      </c>
      <c r="H185" s="75">
        <f t="shared" si="9"/>
        <v>6.5753424657534248E-4</v>
      </c>
      <c r="I185" s="81"/>
    </row>
    <row r="186" spans="1:9" s="1" customFormat="1" ht="17.100000000000001" customHeight="1">
      <c r="A186" s="86" t="s">
        <v>158</v>
      </c>
      <c r="B186" s="70">
        <v>989.96579971969857</v>
      </c>
      <c r="C186" s="89">
        <v>0</v>
      </c>
      <c r="D186" s="88">
        <f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7.25">
      <c r="A187" s="86" t="s">
        <v>159</v>
      </c>
      <c r="B187" s="70">
        <v>989.96579971969857</v>
      </c>
      <c r="C187" s="89">
        <v>0</v>
      </c>
      <c r="D187" s="88">
        <f t="shared" ref="D187:D189" si="15">B187-C187</f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7.25">
      <c r="A188" s="86" t="s">
        <v>160</v>
      </c>
      <c r="B188" s="70">
        <v>989.96579971969857</v>
      </c>
      <c r="C188" s="89">
        <v>0</v>
      </c>
      <c r="D188" s="88">
        <f t="shared" si="15"/>
        <v>989.96579971969857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1" customFormat="1" ht="17.25">
      <c r="A189" s="86" t="s">
        <v>161</v>
      </c>
      <c r="B189" s="70">
        <v>989.96579971969857</v>
      </c>
      <c r="C189" s="89">
        <v>0</v>
      </c>
      <c r="D189" s="88">
        <f t="shared" si="15"/>
        <v>989.96579971969857</v>
      </c>
      <c r="E189" s="73">
        <f t="shared" si="11"/>
        <v>0</v>
      </c>
      <c r="F189" s="74">
        <f t="shared" si="12"/>
        <v>0</v>
      </c>
      <c r="G189" s="87">
        <v>0</v>
      </c>
      <c r="H189" s="75">
        <f t="shared" si="9"/>
        <v>6.5753424657534248E-4</v>
      </c>
      <c r="I189" s="81"/>
    </row>
    <row r="190" spans="1:9" s="3" customFormat="1" ht="17.25" thickBot="1">
      <c r="A190" s="93" t="s">
        <v>5</v>
      </c>
      <c r="B190" s="94">
        <f>SUM(B14:B189)</f>
        <v>124531.34458866999</v>
      </c>
      <c r="C190" s="94">
        <f>SUM(C14:C189)</f>
        <v>116852</v>
      </c>
      <c r="D190" s="95">
        <f>B190-C190</f>
        <v>7679.3445886699919</v>
      </c>
      <c r="E190" s="96">
        <f>SUM(E47:E185)</f>
        <v>276849</v>
      </c>
      <c r="F190" s="97">
        <f>SUM(F14:F185)</f>
        <v>172628.89655383545</v>
      </c>
      <c r="G190" s="96">
        <f>SUM(G14:G186)</f>
        <v>5081</v>
      </c>
      <c r="H190" s="98">
        <f>D190+F190</f>
        <v>180308.24114250543</v>
      </c>
      <c r="I190" s="99"/>
    </row>
    <row r="191" spans="1:9" s="63" customFormat="1" ht="15">
      <c r="A191" s="24"/>
    </row>
    <row r="192" spans="1:9" s="63" customFormat="1" ht="15">
      <c r="A192" s="24"/>
    </row>
    <row r="193" spans="1:9" s="63" customFormat="1" ht="18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149"/>
    </row>
    <row r="194" spans="1:9" s="63" customFormat="1" ht="18.75">
      <c r="A194" s="172" t="s">
        <v>259</v>
      </c>
      <c r="B194" s="172" t="s">
        <v>260</v>
      </c>
      <c r="C194" s="172" t="s">
        <v>261</v>
      </c>
      <c r="D194" s="172" t="s">
        <v>262</v>
      </c>
      <c r="E194" s="167"/>
      <c r="F194" s="173" t="s">
        <v>263</v>
      </c>
      <c r="G194" s="173" t="s">
        <v>264</v>
      </c>
      <c r="H194" s="150"/>
    </row>
    <row r="195" spans="1:9" s="1" customFormat="1" ht="18.75">
      <c r="A195" s="174"/>
      <c r="B195" s="175"/>
      <c r="C195" s="175"/>
      <c r="D195" s="175"/>
      <c r="E195" s="167"/>
      <c r="F195" s="176"/>
      <c r="G195" s="176"/>
      <c r="H195" s="149"/>
      <c r="I195" s="63"/>
    </row>
    <row r="196" spans="1:9" s="29" customFormat="1" ht="18.75">
      <c r="A196" s="174" t="s">
        <v>266</v>
      </c>
      <c r="B196" s="175">
        <v>6000</v>
      </c>
      <c r="C196" s="175">
        <v>0</v>
      </c>
      <c r="D196" s="175">
        <f t="shared" ref="D196:D210" si="16">B196-C196</f>
        <v>6000</v>
      </c>
      <c r="E196" s="167"/>
      <c r="F196" s="176" t="s">
        <v>267</v>
      </c>
      <c r="G196" s="177">
        <f>B211</f>
        <v>124531.34458866999</v>
      </c>
      <c r="H196" s="149"/>
      <c r="I196" s="63"/>
    </row>
    <row r="197" spans="1:9" s="29" customFormat="1" ht="18.75">
      <c r="A197" s="174" t="s">
        <v>268</v>
      </c>
      <c r="B197" s="175">
        <f t="shared" ref="B197:B208" si="17">B196+B196*5%</f>
        <v>6300</v>
      </c>
      <c r="C197" s="175">
        <v>0</v>
      </c>
      <c r="D197" s="175">
        <f t="shared" si="16"/>
        <v>6300</v>
      </c>
      <c r="E197" s="167"/>
      <c r="F197" s="176" t="s">
        <v>269</v>
      </c>
      <c r="G197" s="177">
        <f>F190</f>
        <v>172628.89655383545</v>
      </c>
      <c r="H197" s="149"/>
      <c r="I197" s="2"/>
    </row>
    <row r="198" spans="1:9" s="29" customFormat="1" ht="18.75">
      <c r="A198" s="174" t="s">
        <v>270</v>
      </c>
      <c r="B198" s="175">
        <f t="shared" si="17"/>
        <v>6615</v>
      </c>
      <c r="C198" s="175">
        <v>0</v>
      </c>
      <c r="D198" s="175">
        <f t="shared" si="16"/>
        <v>6615</v>
      </c>
      <c r="E198" s="167"/>
      <c r="F198" s="178" t="s">
        <v>5</v>
      </c>
      <c r="G198" s="179">
        <f>G196+G197</f>
        <v>297160.24114250543</v>
      </c>
      <c r="H198" s="149"/>
      <c r="I198" s="2"/>
    </row>
    <row r="199" spans="1:9" s="29" customFormat="1" ht="30">
      <c r="A199" s="174" t="s">
        <v>271</v>
      </c>
      <c r="B199" s="175">
        <v>6948</v>
      </c>
      <c r="C199" s="175">
        <v>0</v>
      </c>
      <c r="D199" s="175">
        <f t="shared" si="16"/>
        <v>6948</v>
      </c>
      <c r="E199" s="167"/>
      <c r="F199" s="180" t="s">
        <v>272</v>
      </c>
      <c r="G199" s="177">
        <f>C211</f>
        <v>116852</v>
      </c>
      <c r="H199" s="149"/>
      <c r="I199" s="2"/>
    </row>
    <row r="200" spans="1:9" s="34" customFormat="1" ht="18">
      <c r="A200" s="181" t="s">
        <v>273</v>
      </c>
      <c r="B200" s="175">
        <v>7296</v>
      </c>
      <c r="C200" s="175">
        <v>0</v>
      </c>
      <c r="D200" s="175">
        <f t="shared" si="16"/>
        <v>7296</v>
      </c>
      <c r="E200" s="167"/>
      <c r="F200" s="182" t="s">
        <v>274</v>
      </c>
      <c r="G200" s="183">
        <f>G198-G199</f>
        <v>180308.24114250543</v>
      </c>
      <c r="H200" s="149"/>
      <c r="I200" s="35"/>
    </row>
    <row r="201" spans="1:9" s="34" customFormat="1" ht="18">
      <c r="A201" s="174" t="s">
        <v>275</v>
      </c>
      <c r="B201" s="175">
        <v>7658</v>
      </c>
      <c r="C201" s="175">
        <v>0</v>
      </c>
      <c r="D201" s="175">
        <f t="shared" si="16"/>
        <v>7658</v>
      </c>
      <c r="E201" s="167"/>
      <c r="F201" s="184"/>
      <c r="G201" s="185"/>
      <c r="H201" s="149"/>
      <c r="I201" s="35"/>
    </row>
    <row r="202" spans="1:9" s="34" customFormat="1" ht="18">
      <c r="A202" s="174" t="s">
        <v>276</v>
      </c>
      <c r="B202" s="175">
        <f t="shared" si="17"/>
        <v>8040.9</v>
      </c>
      <c r="C202" s="175">
        <v>0</v>
      </c>
      <c r="D202" s="175">
        <f t="shared" si="16"/>
        <v>8040.9</v>
      </c>
      <c r="E202" s="167"/>
      <c r="F202" s="184"/>
      <c r="G202" s="185"/>
      <c r="H202" s="149"/>
      <c r="I202" s="35"/>
    </row>
    <row r="203" spans="1:9" s="34" customFormat="1" ht="18">
      <c r="A203" s="174" t="s">
        <v>277</v>
      </c>
      <c r="B203" s="175">
        <v>8448</v>
      </c>
      <c r="C203" s="175">
        <v>0</v>
      </c>
      <c r="D203" s="175">
        <f t="shared" si="16"/>
        <v>8448</v>
      </c>
      <c r="E203" s="167"/>
      <c r="F203" s="184"/>
      <c r="G203" s="185"/>
      <c r="H203" s="149"/>
      <c r="I203" s="35"/>
    </row>
    <row r="204" spans="1:9" s="34" customFormat="1" ht="18">
      <c r="A204" s="174" t="s">
        <v>278</v>
      </c>
      <c r="B204" s="175">
        <v>8865</v>
      </c>
      <c r="C204" s="175">
        <v>0</v>
      </c>
      <c r="D204" s="175">
        <f t="shared" si="16"/>
        <v>8865</v>
      </c>
      <c r="E204" s="167"/>
      <c r="F204" s="184"/>
      <c r="G204" s="185"/>
      <c r="H204" s="149"/>
      <c r="I204" s="35"/>
    </row>
    <row r="205" spans="1:9" s="34" customFormat="1" ht="18">
      <c r="A205" s="174" t="s">
        <v>279</v>
      </c>
      <c r="B205" s="175">
        <v>9312</v>
      </c>
      <c r="C205" s="175">
        <v>0</v>
      </c>
      <c r="D205" s="175">
        <f t="shared" si="16"/>
        <v>9312</v>
      </c>
      <c r="E205" s="167"/>
      <c r="F205" s="184"/>
      <c r="G205" s="185"/>
      <c r="H205" s="149"/>
      <c r="I205" s="35"/>
    </row>
    <row r="206" spans="1:9" s="34" customFormat="1" ht="18">
      <c r="A206" s="174" t="s">
        <v>280</v>
      </c>
      <c r="B206" s="175">
        <v>9768</v>
      </c>
      <c r="C206" s="175">
        <v>0</v>
      </c>
      <c r="D206" s="175">
        <f t="shared" si="16"/>
        <v>9768</v>
      </c>
      <c r="E206" s="167"/>
      <c r="F206" s="184"/>
      <c r="G206" s="185"/>
      <c r="H206" s="149"/>
      <c r="I206" s="35"/>
    </row>
    <row r="207" spans="1:9" s="34" customFormat="1" ht="18">
      <c r="A207" s="186" t="s">
        <v>281</v>
      </c>
      <c r="B207" s="175">
        <v>10262</v>
      </c>
      <c r="C207" s="175">
        <v>15062</v>
      </c>
      <c r="D207" s="175">
        <f>B207-C207</f>
        <v>-4800</v>
      </c>
      <c r="E207" s="167"/>
      <c r="F207" s="184"/>
      <c r="G207" s="185"/>
      <c r="H207" s="149"/>
      <c r="I207" s="35"/>
    </row>
    <row r="208" spans="1:9" s="34" customFormat="1" ht="18">
      <c r="A208" s="186" t="s">
        <v>282</v>
      </c>
      <c r="B208" s="175">
        <f t="shared" si="17"/>
        <v>10775.1</v>
      </c>
      <c r="C208" s="175">
        <v>101790</v>
      </c>
      <c r="D208" s="175">
        <f>B208-C208</f>
        <v>-91014.9</v>
      </c>
      <c r="E208" s="167"/>
      <c r="F208" s="184"/>
      <c r="G208" s="185"/>
      <c r="H208" s="149"/>
      <c r="I208" s="35"/>
    </row>
    <row r="209" spans="1:9" s="34" customFormat="1" ht="18">
      <c r="A209" s="186" t="s">
        <v>283</v>
      </c>
      <c r="B209" s="175">
        <v>11314</v>
      </c>
      <c r="C209" s="175">
        <v>0</v>
      </c>
      <c r="D209" s="175">
        <f t="shared" si="16"/>
        <v>11314</v>
      </c>
      <c r="E209" s="167"/>
      <c r="F209" s="184"/>
      <c r="G209" s="185"/>
      <c r="H209" s="149"/>
      <c r="I209" s="35"/>
    </row>
    <row r="210" spans="1:9" s="34" customFormat="1" ht="57.75">
      <c r="A210" s="187" t="s">
        <v>285</v>
      </c>
      <c r="B210" s="188">
        <v>6930</v>
      </c>
      <c r="C210" s="175">
        <v>0</v>
      </c>
      <c r="D210" s="175">
        <f t="shared" si="16"/>
        <v>6930</v>
      </c>
      <c r="E210" s="167"/>
      <c r="F210" s="184"/>
      <c r="G210" s="185"/>
      <c r="H210" s="149"/>
      <c r="I210" s="35"/>
    </row>
    <row r="211" spans="1:9" s="34" customFormat="1" ht="18.75">
      <c r="A211" s="182" t="s">
        <v>5</v>
      </c>
      <c r="B211" s="183">
        <f>B190</f>
        <v>124531.34458866999</v>
      </c>
      <c r="C211" s="183">
        <f>SUM(C195:C210)</f>
        <v>116852</v>
      </c>
      <c r="D211" s="182">
        <f>SUM(B211-C211)</f>
        <v>7679.3445886699919</v>
      </c>
      <c r="E211" s="189"/>
      <c r="F211" s="190"/>
      <c r="G211" s="191"/>
      <c r="H211" s="151"/>
      <c r="I211" s="35"/>
    </row>
    <row r="212" spans="1:9" s="34" customFormat="1" ht="18.75">
      <c r="A212" s="152"/>
      <c r="B212" s="153"/>
      <c r="C212" s="153"/>
      <c r="D212" s="154"/>
      <c r="E212" s="155"/>
      <c r="F212" s="151"/>
      <c r="G212" s="156"/>
      <c r="H212" s="151"/>
      <c r="I212" s="35"/>
    </row>
    <row r="213" spans="1:9" s="34" customFormat="1" ht="18.75">
      <c r="A213" s="152"/>
      <c r="B213" s="153"/>
      <c r="C213" s="153"/>
      <c r="D213" s="154"/>
      <c r="E213" s="155"/>
      <c r="F213" s="151"/>
      <c r="G213" s="156"/>
      <c r="H213" s="151"/>
      <c r="I213" s="35"/>
    </row>
    <row r="214" spans="1:9" s="34" customFormat="1" ht="18.75">
      <c r="A214" s="152"/>
      <c r="B214" s="153"/>
      <c r="C214" s="153"/>
      <c r="D214" s="154"/>
      <c r="E214" s="155"/>
      <c r="F214" s="151"/>
      <c r="G214" s="156"/>
      <c r="H214" s="151"/>
      <c r="I214" s="35"/>
    </row>
    <row r="215" spans="1:9" s="34" customFormat="1" ht="18.75">
      <c r="A215" s="152"/>
      <c r="B215" s="153"/>
      <c r="C215" s="153"/>
      <c r="D215" s="154"/>
      <c r="E215" s="155"/>
      <c r="F215" s="151"/>
      <c r="G215" s="156"/>
      <c r="H215" s="151"/>
      <c r="I215" s="35"/>
    </row>
    <row r="216" spans="1:9" s="34" customFormat="1" ht="18">
      <c r="A216" s="157"/>
      <c r="B216" s="157"/>
      <c r="C216" s="157"/>
      <c r="D216" s="157"/>
      <c r="E216" s="157"/>
      <c r="F216" s="158"/>
      <c r="G216" s="157"/>
      <c r="H216" s="158"/>
      <c r="I216" s="35"/>
    </row>
    <row r="217" spans="1:9" s="34" customFormat="1" ht="20.25">
      <c r="A217" s="159"/>
      <c r="B217" s="160"/>
      <c r="C217" s="161"/>
      <c r="D217" s="162"/>
      <c r="E217" s="163"/>
      <c r="F217" s="164"/>
      <c r="G217" s="163"/>
      <c r="H217" s="163"/>
      <c r="I217" s="35"/>
    </row>
    <row r="218" spans="1:9" s="34" customFormat="1" ht="18.75">
      <c r="A218" s="380" t="s">
        <v>167</v>
      </c>
      <c r="B218" s="380"/>
      <c r="C218" s="107"/>
      <c r="D218" s="107" t="s">
        <v>168</v>
      </c>
      <c r="E218" s="106"/>
      <c r="F218" s="165" t="s">
        <v>169</v>
      </c>
      <c r="G218" s="166"/>
      <c r="H218" s="145" t="s">
        <v>170</v>
      </c>
      <c r="I218" s="35"/>
    </row>
    <row r="219" spans="1:9" s="34" customFormat="1" ht="16.5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 ht="16.5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 ht="16.5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 ht="16.5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 ht="16.5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 ht="16.5">
      <c r="A224" s="40"/>
      <c r="B224" s="25"/>
      <c r="C224" s="25"/>
      <c r="D224" s="36"/>
      <c r="E224" s="37"/>
      <c r="F224" s="38"/>
      <c r="G224" s="41"/>
      <c r="H224" s="37"/>
      <c r="I224" s="35"/>
    </row>
    <row r="225" spans="1:9" s="34" customFormat="1" ht="16.5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 ht="16.5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 ht="16.5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 ht="16.5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 ht="16.5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 ht="16.5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 ht="16.5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 ht="16.5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 ht="16.5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 ht="16.5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 ht="16.5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 ht="16.5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 ht="16.5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 ht="16.5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 ht="16.5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 ht="16.5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 ht="16.5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 ht="16.5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 ht="16.5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 ht="16.5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 ht="16.5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 ht="16.5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 ht="16.5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 ht="16.5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 ht="16.5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 ht="16.5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 ht="16.5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 ht="16.5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 ht="16.5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 ht="16.5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 ht="16.5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 ht="16.5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 ht="16.5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 ht="16.5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 ht="16.5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 ht="16.5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 ht="16.5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 ht="16.5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 ht="16.5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 ht="16.5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 ht="16.5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 ht="16.5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 ht="16.5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 ht="16.5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 ht="16.5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 ht="16.5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 ht="16.5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 ht="16.5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 ht="16.5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 ht="16.5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 ht="16.5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 ht="16.5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 ht="16.5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 ht="16.5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 ht="16.5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 ht="16.5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 ht="16.5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 ht="16.5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 ht="16.5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 ht="16.5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 ht="16.5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 ht="16.5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 ht="16.5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 ht="16.5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 ht="16.5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 ht="16.5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 ht="16.5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 ht="16.5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 ht="16.5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 ht="16.5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 ht="16.5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 ht="16.5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 ht="16.5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 ht="16.5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 ht="16.5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 ht="16.5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 ht="16.5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 ht="16.5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 ht="16.5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 ht="16.5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 ht="16.5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 ht="16.5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 ht="16.5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 ht="16.5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 ht="16.5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 ht="16.5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 ht="16.5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 ht="16.5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 ht="16.5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 ht="16.5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 ht="16.5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 ht="16.5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 ht="16.5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 ht="16.5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 ht="16.5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 ht="16.5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 ht="16.5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 ht="16.5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 ht="16.5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 ht="16.5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 ht="16.5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 ht="16.5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 ht="16.5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 ht="16.5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 ht="16.5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 ht="16.5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 ht="16.5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 ht="16.5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 ht="16.5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 ht="16.5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 ht="16.5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 ht="16.5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 ht="16.5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 ht="16.5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 ht="16.5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 ht="16.5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 ht="16.5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 ht="16.5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 ht="16.5">
      <c r="A343" s="24"/>
      <c r="B343" s="25"/>
      <c r="C343" s="25"/>
      <c r="D343" s="26"/>
      <c r="E343" s="24"/>
      <c r="F343" s="27"/>
      <c r="G343" s="24"/>
      <c r="H343" s="37"/>
      <c r="I343" s="35"/>
    </row>
    <row r="344" spans="1:9" s="34" customFormat="1" ht="16.5">
      <c r="A344" s="39"/>
      <c r="B344" s="43"/>
      <c r="C344" s="43"/>
      <c r="D344" s="43"/>
      <c r="E344" s="44"/>
      <c r="F344" s="377"/>
      <c r="G344" s="377"/>
      <c r="H344" s="16"/>
      <c r="I344" s="35"/>
    </row>
    <row r="345" spans="1:9" s="34" customFormat="1" ht="16.5">
      <c r="A345" s="39"/>
      <c r="B345" s="43"/>
      <c r="C345" s="43"/>
      <c r="D345" s="43"/>
      <c r="E345" s="44"/>
      <c r="F345" s="129"/>
      <c r="G345" s="129"/>
      <c r="H345" s="16"/>
      <c r="I345" s="35"/>
    </row>
    <row r="346" spans="1:9" s="34" customFormat="1" ht="16.5">
      <c r="A346" s="39"/>
      <c r="B346" s="43"/>
      <c r="C346" s="43"/>
      <c r="D346" s="43"/>
      <c r="E346" s="44"/>
      <c r="F346" s="129"/>
      <c r="G346" s="129"/>
      <c r="H346" s="16"/>
      <c r="I346" s="35"/>
    </row>
    <row r="347" spans="1:9" s="34" customFormat="1" ht="16.5">
      <c r="A347" s="39"/>
      <c r="B347" s="43"/>
      <c r="C347" s="43"/>
      <c r="D347" s="43"/>
      <c r="E347" s="44"/>
      <c r="F347" s="129"/>
      <c r="G347" s="129"/>
      <c r="H347" s="16"/>
      <c r="I347" s="35"/>
    </row>
    <row r="348" spans="1:9" s="34" customFormat="1" ht="20.25">
      <c r="A348" s="118"/>
      <c r="B348" s="28"/>
      <c r="C348" s="31"/>
      <c r="D348" s="28"/>
      <c r="E348" s="29"/>
      <c r="F348" s="29"/>
      <c r="G348" s="30"/>
      <c r="H348" s="30"/>
      <c r="I348" s="35"/>
    </row>
    <row r="349" spans="1:9" s="34" customFormat="1" ht="16.5">
      <c r="A349" s="17"/>
      <c r="B349" s="45"/>
      <c r="C349" s="45"/>
      <c r="D349" s="45"/>
      <c r="F349" s="46"/>
      <c r="I349" s="35"/>
    </row>
    <row r="350" spans="1:9" s="34" customFormat="1">
      <c r="A350" s="378"/>
      <c r="B350" s="378"/>
      <c r="C350" s="378"/>
      <c r="D350" s="378"/>
      <c r="E350" s="378"/>
      <c r="F350" s="378"/>
      <c r="G350" s="378"/>
      <c r="H350" s="378"/>
      <c r="I350" s="35"/>
    </row>
    <row r="351" spans="1:9" s="34" customFormat="1">
      <c r="A351" s="379"/>
      <c r="B351" s="379"/>
      <c r="C351" s="379"/>
      <c r="D351" s="379"/>
      <c r="E351" s="379"/>
      <c r="F351" s="379"/>
      <c r="G351" s="379"/>
      <c r="H351" s="379"/>
      <c r="I351" s="35"/>
    </row>
    <row r="352" spans="1:9" s="34" customFormat="1">
      <c r="A352" s="119"/>
      <c r="B352" s="48"/>
      <c r="C352" s="48"/>
      <c r="D352" s="20"/>
      <c r="E352" s="49"/>
      <c r="F352" s="49"/>
      <c r="G352" s="49"/>
      <c r="H352" s="49"/>
      <c r="I352" s="35"/>
    </row>
    <row r="353" spans="1:9" s="34" customFormat="1">
      <c r="A353" s="130"/>
      <c r="B353" s="20"/>
      <c r="C353" s="20"/>
      <c r="D353" s="20"/>
      <c r="E353" s="103"/>
      <c r="F353" s="103"/>
      <c r="G353" s="103"/>
      <c r="H353" s="103"/>
      <c r="I353" s="35"/>
    </row>
    <row r="354" spans="1:9" s="34" customFormat="1">
      <c r="A354" s="131"/>
      <c r="B354" s="50"/>
      <c r="C354" s="50"/>
      <c r="D354" s="50"/>
      <c r="E354" s="131"/>
      <c r="F354" s="50"/>
      <c r="G354" s="131"/>
      <c r="H354" s="131"/>
      <c r="I354" s="35"/>
    </row>
    <row r="355" spans="1:9" s="34" customFormat="1">
      <c r="A355" s="376"/>
      <c r="B355" s="376"/>
      <c r="C355" s="376"/>
      <c r="D355" s="376"/>
      <c r="E355" s="376"/>
      <c r="F355" s="376"/>
      <c r="G355" s="376"/>
      <c r="H355" s="376"/>
      <c r="I355" s="35"/>
    </row>
    <row r="356" spans="1:9" s="34" customFormat="1" ht="17.25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 ht="17.25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 ht="17.25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 ht="17.25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 ht="17.25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 ht="17.25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 ht="17.25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 ht="17.25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 ht="17.25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 ht="17.25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 ht="17.25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 ht="17.25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 ht="17.25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 ht="17.25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 ht="17.25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 ht="17.25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 ht="17.25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 ht="17.25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 ht="17.25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 ht="17.25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 ht="17.25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 ht="17.25">
      <c r="A377" s="55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 ht="17.25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 ht="17.25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 ht="17.25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 ht="17.25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 ht="17.25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 ht="17.25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 ht="17.25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 ht="17.25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 ht="17.25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 ht="17.25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 ht="17.25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 ht="17.25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 ht="17.25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 ht="17.25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 ht="17.25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 ht="17.25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 ht="17.25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 ht="17.25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 ht="17.25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 ht="17.25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 ht="17.25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 ht="17.25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 ht="17.25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 ht="17.25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 ht="17.25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 ht="17.25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 ht="17.25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 ht="17.25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 ht="17.25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 ht="17.25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 ht="17.25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 ht="17.25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 ht="17.25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 ht="17.25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 ht="17.25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 ht="17.25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 ht="17.25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 ht="17.25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 ht="17.25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 ht="17.25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 ht="17.25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 ht="17.25">
      <c r="A419" s="51"/>
      <c r="B419" s="56"/>
      <c r="C419" s="52"/>
      <c r="D419" s="52"/>
      <c r="E419" s="53"/>
      <c r="F419" s="52"/>
      <c r="G419" s="2"/>
      <c r="H419" s="53"/>
      <c r="I419" s="35"/>
    </row>
    <row r="420" spans="1:9" s="34" customFormat="1" ht="17.25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 ht="17.25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 ht="17.25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 ht="17.25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 ht="17.25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 ht="17.25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 ht="17.25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 ht="17.25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 ht="17.25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 ht="17.25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 ht="17.25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 ht="17.25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 ht="17.25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 ht="17.25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 ht="17.25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 ht="17.25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 ht="17.25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 ht="17.25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 ht="17.25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 ht="17.25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 ht="17.25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 ht="17.25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 ht="17.25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 ht="17.25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7"/>
      <c r="B444" s="58"/>
      <c r="C444" s="58"/>
      <c r="D444" s="59"/>
      <c r="E444" s="57"/>
      <c r="F444" s="58"/>
      <c r="G444" s="57"/>
      <c r="H444" s="57"/>
      <c r="I444" s="35"/>
    </row>
    <row r="445" spans="1:9" s="34" customFormat="1" ht="17.25">
      <c r="A445" s="2"/>
      <c r="B445" s="31"/>
      <c r="C445" s="31"/>
      <c r="D445" s="31"/>
      <c r="E445" s="29"/>
      <c r="F445" s="31"/>
      <c r="G445" s="29"/>
      <c r="H445" s="29"/>
      <c r="I445" s="35"/>
    </row>
    <row r="446" spans="1:9" s="34" customFormat="1" ht="17.25">
      <c r="A446" s="2"/>
      <c r="B446" s="31"/>
      <c r="C446" s="31"/>
      <c r="D446" s="31"/>
      <c r="E446" s="61"/>
      <c r="F446" s="33"/>
      <c r="G446" s="29"/>
      <c r="H446" s="29"/>
      <c r="I446" s="35"/>
    </row>
    <row r="447" spans="1:9" s="34" customFormat="1" ht="17.25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 ht="17.25">
      <c r="A448" s="2"/>
      <c r="B448" s="31"/>
      <c r="C448" s="31"/>
      <c r="D448" s="31"/>
      <c r="E448" s="32"/>
      <c r="F448" s="33"/>
      <c r="G448" s="29"/>
      <c r="H448" s="29"/>
      <c r="I448" s="35"/>
    </row>
    <row r="449" spans="1:9" s="34" customFormat="1">
      <c r="A449" s="35"/>
      <c r="B449" s="45"/>
      <c r="C449" s="45"/>
      <c r="D449" s="45"/>
      <c r="F449" s="46"/>
      <c r="I449" s="35"/>
    </row>
  </sheetData>
  <mergeCells count="24">
    <mergeCell ref="F344:G344"/>
    <mergeCell ref="A350:H350"/>
    <mergeCell ref="A351:H351"/>
    <mergeCell ref="A355:H355"/>
    <mergeCell ref="A218:B218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7" right="0.7" top="0.55000000000000004" bottom="0.48" header="0.3" footer="0.3"/>
  <pageSetup paperSize="5" scale="70" orientation="portrait" verticalDpi="0" r:id="rId1"/>
  <rowBreaks count="1" manualBreakCount="1">
    <brk id="1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541</vt:lpstr>
      <vt:lpstr>542</vt:lpstr>
      <vt:lpstr>543</vt:lpstr>
      <vt:lpstr>544</vt:lpstr>
      <vt:lpstr>545</vt:lpstr>
      <vt:lpstr>546</vt:lpstr>
      <vt:lpstr>547</vt:lpstr>
      <vt:lpstr>548</vt:lpstr>
      <vt:lpstr>549</vt:lpstr>
      <vt:lpstr>'542'!Print_Titles</vt:lpstr>
      <vt:lpstr>'544'!Print_Titles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</cp:lastModifiedBy>
  <cp:lastPrinted>2020-07-30T09:58:18Z</cp:lastPrinted>
  <dcterms:created xsi:type="dcterms:W3CDTF">2020-06-15T06:24:46Z</dcterms:created>
  <dcterms:modified xsi:type="dcterms:W3CDTF">2020-07-31T06:39:21Z</dcterms:modified>
</cp:coreProperties>
</file>