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88" windowWidth="22716" windowHeight="8676" firstSheet="1" activeTab="1"/>
  </bookViews>
  <sheets>
    <sheet name="Sheet1" sheetId="1" state="hidden" r:id="rId1"/>
    <sheet name="Vlookup And Dropdown" sheetId="2" r:id="rId2"/>
    <sheet name="SumIf" sheetId="3" state="hidden" r:id="rId3"/>
    <sheet name="CountIf,Countifs,andSumifs" sheetId="4" state="hidden" r:id="rId4"/>
  </sheets>
  <definedNames>
    <definedName name="_xlnm._FilterDatabase" localSheetId="2" hidden="1">SumIf!$B$5:$D$13</definedName>
  </definedNames>
  <calcPr calcId="124519"/>
</workbook>
</file>

<file path=xl/calcChain.xml><?xml version="1.0" encoding="utf-8"?>
<calcChain xmlns="http://schemas.openxmlformats.org/spreadsheetml/2006/main">
  <c r="B53" i="4"/>
  <c r="B47"/>
  <c r="B46"/>
  <c r="B45"/>
  <c r="B44"/>
  <c r="B38"/>
  <c r="B37"/>
  <c r="B36"/>
  <c r="B35"/>
  <c r="B29"/>
  <c r="B28"/>
  <c r="B27"/>
  <c r="B26"/>
  <c r="B20"/>
  <c r="C19" i="3"/>
  <c r="C18"/>
  <c r="C17"/>
  <c r="E28" i="2"/>
  <c r="C23"/>
  <c r="C19"/>
  <c r="C15"/>
  <c r="H19" i="1"/>
  <c r="G19"/>
  <c r="F19"/>
  <c r="I19" s="1"/>
  <c r="H18"/>
  <c r="G18"/>
  <c r="F18"/>
  <c r="I18" s="1"/>
  <c r="J17"/>
  <c r="I17"/>
  <c r="H17"/>
  <c r="G17"/>
  <c r="F17"/>
  <c r="H16"/>
  <c r="G16"/>
  <c r="F16"/>
  <c r="I16" s="1"/>
  <c r="J15"/>
  <c r="I15"/>
  <c r="H15"/>
  <c r="G15"/>
  <c r="F15"/>
  <c r="J18" l="1"/>
  <c r="J16"/>
  <c r="J19"/>
</calcChain>
</file>

<file path=xl/sharedStrings.xml><?xml version="1.0" encoding="utf-8"?>
<sst xmlns="http://schemas.openxmlformats.org/spreadsheetml/2006/main" count="105" uniqueCount="76">
  <si>
    <t>IF Functions</t>
  </si>
  <si>
    <t>With "AND", "OR"</t>
  </si>
  <si>
    <t>Product ID</t>
  </si>
  <si>
    <t>Name</t>
  </si>
  <si>
    <t>Units Solds</t>
  </si>
  <si>
    <t>Total Sales</t>
  </si>
  <si>
    <t>Sales Category</t>
  </si>
  <si>
    <t>Sales Category 2</t>
  </si>
  <si>
    <t>sales Category 3</t>
  </si>
  <si>
    <t xml:space="preserve">Bonus Eligibility </t>
  </si>
  <si>
    <t xml:space="preserve">Sales Strategy </t>
  </si>
  <si>
    <t>Wireless Mouse</t>
  </si>
  <si>
    <t>Keyboards</t>
  </si>
  <si>
    <t>USB- C Adapter</t>
  </si>
  <si>
    <t>Monitor Stand</t>
  </si>
  <si>
    <t>HDMI Cable</t>
  </si>
  <si>
    <t>Vlook-up</t>
  </si>
  <si>
    <t>Stock Level</t>
  </si>
  <si>
    <t>Price</t>
  </si>
  <si>
    <t>Bluetooth Keyboards</t>
  </si>
  <si>
    <t>Portable SSD 1TB</t>
  </si>
  <si>
    <t>Noise Cancelling Headphones</t>
  </si>
  <si>
    <t>Finding the price of a product</t>
  </si>
  <si>
    <t>Bluetooth Keybooth by vlookup</t>
  </si>
  <si>
    <t>Checking Stock Levels</t>
  </si>
  <si>
    <t>Handling Errors</t>
  </si>
  <si>
    <t xml:space="preserve">Find the price of a product not listed by If-Errors </t>
  </si>
  <si>
    <t>Dynamic Product Search</t>
  </si>
  <si>
    <t>Dropdown</t>
  </si>
  <si>
    <t>Sum-If</t>
  </si>
  <si>
    <t>Types Of Expenses</t>
  </si>
  <si>
    <t>Description</t>
  </si>
  <si>
    <t>Amount</t>
  </si>
  <si>
    <t>Utilites</t>
  </si>
  <si>
    <t>Electricity Bill</t>
  </si>
  <si>
    <t>Supplies</t>
  </si>
  <si>
    <t xml:space="preserve">Stationery </t>
  </si>
  <si>
    <t>Water Bill</t>
  </si>
  <si>
    <t>Maintaince</t>
  </si>
  <si>
    <t>Classroom Repairs</t>
  </si>
  <si>
    <t>Print Materials</t>
  </si>
  <si>
    <t>Internet Subscription</t>
  </si>
  <si>
    <t>Air Conditioning Fix</t>
  </si>
  <si>
    <t>Total</t>
  </si>
  <si>
    <t xml:space="preserve">Maintenance </t>
  </si>
  <si>
    <t>Compare</t>
  </si>
  <si>
    <t>Count-If,Count-Ifs And Sum-Ifs</t>
  </si>
  <si>
    <t>Book Genre</t>
  </si>
  <si>
    <t>Sales Amount</t>
  </si>
  <si>
    <t>Month Of Sales</t>
  </si>
  <si>
    <t>Fiction</t>
  </si>
  <si>
    <t>January</t>
  </si>
  <si>
    <t>Non- Fiction</t>
  </si>
  <si>
    <t xml:space="preserve">February </t>
  </si>
  <si>
    <t>History</t>
  </si>
  <si>
    <t>March</t>
  </si>
  <si>
    <t>Non-Fiction</t>
  </si>
  <si>
    <t>April</t>
  </si>
  <si>
    <t>Counting Books by Genre</t>
  </si>
  <si>
    <t xml:space="preserve"> </t>
  </si>
  <si>
    <t>Count the Number Of Times "Fiction" by Count-If</t>
  </si>
  <si>
    <t>Counting Monthly Sales Instances</t>
  </si>
  <si>
    <t>Count How Many Sales were made in each month by Count-Ifs</t>
  </si>
  <si>
    <t xml:space="preserve">January </t>
  </si>
  <si>
    <t>February</t>
  </si>
  <si>
    <t>Summing Sales Amount By Genre</t>
  </si>
  <si>
    <t>Calculate the total Sales Amount for fiction for each month  Sum-Ifs</t>
  </si>
  <si>
    <t>Advanced Counting With Multiple Criteria</t>
  </si>
  <si>
    <t>How many Fiction Books Sold more than $500 in each month</t>
  </si>
  <si>
    <t>January: No Fiction book sold for more than $500</t>
  </si>
  <si>
    <t>February: No Fiction book sold for more than $500.</t>
  </si>
  <si>
    <t>March: One Fiction book sold for more than $500.</t>
  </si>
  <si>
    <t>April: One Fiction book sold for more than $500.</t>
  </si>
  <si>
    <t>Sales with Multiple Citeria</t>
  </si>
  <si>
    <t>Sum Sales Amount for History Books in the First quarter(jan to march)</t>
  </si>
  <si>
    <t>Q1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</si>
</sst>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  <scheme val="minor"/>
    </font>
    <font>
      <sz val="46"/>
      <color theme="1"/>
      <name val="Arial"/>
      <scheme val="minor"/>
    </font>
    <font>
      <b/>
      <sz val="46"/>
      <color theme="1"/>
      <name val="Arial"/>
      <scheme val="minor"/>
    </font>
    <font>
      <sz val="20"/>
      <color theme="1"/>
      <name val="Arial"/>
      <scheme val="minor"/>
    </font>
    <font>
      <b/>
      <sz val="20"/>
      <color theme="1"/>
      <name val="Arial"/>
      <scheme val="minor"/>
    </font>
    <font>
      <b/>
      <sz val="32"/>
      <color theme="1"/>
      <name val="Arial"/>
      <scheme val="minor"/>
    </font>
    <font>
      <b/>
      <sz val="15"/>
      <color theme="1"/>
      <name val="Arial"/>
      <scheme val="minor"/>
    </font>
    <font>
      <sz val="14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1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3" fillId="0" borderId="4" xfId="0" applyFont="1" applyBorder="1" applyAlignment="1"/>
    <xf numFmtId="0" fontId="3" fillId="0" borderId="0" xfId="0" applyFont="1" applyAlignment="1"/>
    <xf numFmtId="0" fontId="4" fillId="0" borderId="0" xfId="0" applyFont="1"/>
    <xf numFmtId="0" fontId="4" fillId="0" borderId="5" xfId="0" applyFont="1" applyBorder="1"/>
    <xf numFmtId="0" fontId="3" fillId="0" borderId="6" xfId="0" applyFont="1" applyBorder="1" applyAlignment="1"/>
    <xf numFmtId="0" fontId="3" fillId="0" borderId="7" xfId="0" applyFont="1" applyBorder="1" applyAlignment="1"/>
    <xf numFmtId="0" fontId="4" fillId="0" borderId="7" xfId="0" applyFont="1" applyBorder="1"/>
    <xf numFmtId="0" fontId="4" fillId="0" borderId="8" xfId="0" applyFont="1" applyBorder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8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/>
    <xf numFmtId="0" fontId="4" fillId="0" borderId="9" xfId="0" applyFont="1" applyBorder="1" applyAlignment="1"/>
    <xf numFmtId="0" fontId="3" fillId="0" borderId="10" xfId="0" applyFont="1" applyBorder="1" applyAlignment="1"/>
    <xf numFmtId="0" fontId="3" fillId="0" borderId="10" xfId="0" applyFont="1" applyBorder="1" applyAlignment="1">
      <alignment horizontal="left"/>
    </xf>
    <xf numFmtId="0" fontId="3" fillId="0" borderId="1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B1:J19"/>
  <sheetViews>
    <sheetView showGridLines="0" topLeftCell="A4" workbookViewId="0">
      <selection activeCell="C21" sqref="C21"/>
    </sheetView>
  </sheetViews>
  <sheetFormatPr defaultColWidth="12.6640625" defaultRowHeight="15.75" customHeight="1"/>
  <cols>
    <col min="1" max="1" width="3.77734375" customWidth="1"/>
    <col min="2" max="2" width="18.33203125" customWidth="1"/>
    <col min="3" max="3" width="26.109375" customWidth="1"/>
    <col min="4" max="4" width="19.21875" customWidth="1"/>
    <col min="5" max="5" width="24" customWidth="1"/>
    <col min="6" max="6" width="27.88671875" customWidth="1"/>
    <col min="7" max="7" width="30" customWidth="1"/>
    <col min="8" max="8" width="36.77734375" customWidth="1"/>
    <col min="9" max="9" width="30.6640625" customWidth="1"/>
    <col min="10" max="10" width="36.77734375" customWidth="1"/>
  </cols>
  <sheetData>
    <row r="1" spans="2:10" ht="7.2" customHeight="1"/>
    <row r="2" spans="2:10" ht="75" customHeight="1">
      <c r="B2" s="1"/>
      <c r="C2" s="2" t="s">
        <v>0</v>
      </c>
      <c r="D2" s="1"/>
    </row>
    <row r="3" spans="2:10" ht="66" customHeight="1">
      <c r="B3" s="1"/>
      <c r="C3" s="2" t="s">
        <v>1</v>
      </c>
      <c r="D3" s="1"/>
    </row>
    <row r="11" spans="2:10" ht="5.4" customHeight="1"/>
    <row r="12" spans="2:10" ht="15.6" hidden="1" customHeight="1"/>
    <row r="13" spans="2:10" ht="28.8" hidden="1" customHeight="1"/>
    <row r="14" spans="2:10" ht="31.8" customHeight="1">
      <c r="B14" s="3" t="s">
        <v>2</v>
      </c>
      <c r="C14" s="4" t="s">
        <v>3</v>
      </c>
      <c r="D14" s="4" t="s">
        <v>4</v>
      </c>
      <c r="E14" s="4" t="s">
        <v>5</v>
      </c>
      <c r="F14" s="5" t="s">
        <v>6</v>
      </c>
      <c r="G14" s="5" t="s">
        <v>7</v>
      </c>
      <c r="H14" s="5" t="s">
        <v>8</v>
      </c>
      <c r="I14" s="5" t="s">
        <v>9</v>
      </c>
      <c r="J14" s="6" t="s">
        <v>10</v>
      </c>
    </row>
    <row r="15" spans="2:10" ht="42" customHeight="1">
      <c r="B15" s="7">
        <v>1</v>
      </c>
      <c r="C15" s="8" t="s">
        <v>11</v>
      </c>
      <c r="D15" s="8">
        <v>150</v>
      </c>
      <c r="E15" s="8">
        <v>2250</v>
      </c>
      <c r="F15" s="9" t="str">
        <f t="shared" ref="F15:F19" si="0">IF(D15&gt;150,"High Selling","Standard")</f>
        <v>Standard</v>
      </c>
      <c r="G15" s="9" t="str">
        <f t="shared" ref="G15:G19" si="1">IF(E15&gt;2000,"Profitable","Non Profitable")</f>
        <v>Profitable</v>
      </c>
      <c r="H15" s="9" t="str">
        <f t="shared" ref="H15:H19" si="2">IF(OR(D15&lt;=100,E15&lt;1500),"Performance Review","No Review")</f>
        <v>No Review</v>
      </c>
      <c r="I15" s="9" t="str">
        <f t="shared" ref="I15:I19" si="3">IF(AND(F15="High Selling", G15="Profitable"), "Eligible", "Not Eligible")</f>
        <v>Not Eligible</v>
      </c>
      <c r="J15" s="10" t="str">
        <f t="shared" ref="J15:J19" si="4">IF(AND(F15="Standard", G15="Profitable"), "Increase Promotion", IF(AND(F15="High Selling", G15="Profitable"), "Maintain Strategy", IF(G15="Non Profitable", "Review Pricing", "")))</f>
        <v>Increase Promotion</v>
      </c>
    </row>
    <row r="16" spans="2:10" ht="29.4" customHeight="1">
      <c r="B16" s="7">
        <v>2</v>
      </c>
      <c r="C16" s="8" t="s">
        <v>12</v>
      </c>
      <c r="D16" s="8">
        <v>100</v>
      </c>
      <c r="E16" s="8">
        <v>3000</v>
      </c>
      <c r="F16" s="9" t="str">
        <f t="shared" si="0"/>
        <v>Standard</v>
      </c>
      <c r="G16" s="9" t="str">
        <f t="shared" si="1"/>
        <v>Profitable</v>
      </c>
      <c r="H16" s="9" t="str">
        <f t="shared" si="2"/>
        <v>Performance Review</v>
      </c>
      <c r="I16" s="9" t="str">
        <f t="shared" si="3"/>
        <v>Not Eligible</v>
      </c>
      <c r="J16" s="10" t="str">
        <f t="shared" si="4"/>
        <v>Increase Promotion</v>
      </c>
    </row>
    <row r="17" spans="2:10" ht="27" customHeight="1">
      <c r="B17" s="7">
        <v>3</v>
      </c>
      <c r="C17" s="8" t="s">
        <v>13</v>
      </c>
      <c r="D17" s="8">
        <v>200</v>
      </c>
      <c r="E17" s="8">
        <v>1500</v>
      </c>
      <c r="F17" s="9" t="str">
        <f t="shared" si="0"/>
        <v>High Selling</v>
      </c>
      <c r="G17" s="9" t="str">
        <f t="shared" si="1"/>
        <v>Non Profitable</v>
      </c>
      <c r="H17" s="9" t="str">
        <f t="shared" si="2"/>
        <v>No Review</v>
      </c>
      <c r="I17" s="9" t="str">
        <f t="shared" si="3"/>
        <v>Not Eligible</v>
      </c>
      <c r="J17" s="10" t="str">
        <f t="shared" si="4"/>
        <v>Review Pricing</v>
      </c>
    </row>
    <row r="18" spans="2:10" ht="24" customHeight="1">
      <c r="B18" s="7">
        <v>4</v>
      </c>
      <c r="C18" s="8" t="s">
        <v>14</v>
      </c>
      <c r="D18" s="8">
        <v>75</v>
      </c>
      <c r="E18" s="8">
        <v>3450</v>
      </c>
      <c r="F18" s="9" t="str">
        <f t="shared" si="0"/>
        <v>Standard</v>
      </c>
      <c r="G18" s="9" t="str">
        <f t="shared" si="1"/>
        <v>Profitable</v>
      </c>
      <c r="H18" s="9" t="str">
        <f t="shared" si="2"/>
        <v>Performance Review</v>
      </c>
      <c r="I18" s="9" t="str">
        <f t="shared" si="3"/>
        <v>Not Eligible</v>
      </c>
      <c r="J18" s="10" t="str">
        <f t="shared" si="4"/>
        <v>Increase Promotion</v>
      </c>
    </row>
    <row r="19" spans="2:10" ht="28.2" customHeight="1">
      <c r="B19" s="11">
        <v>5</v>
      </c>
      <c r="C19" s="12" t="s">
        <v>15</v>
      </c>
      <c r="D19" s="12">
        <v>250</v>
      </c>
      <c r="E19" s="12">
        <v>1250</v>
      </c>
      <c r="F19" s="13" t="str">
        <f t="shared" si="0"/>
        <v>High Selling</v>
      </c>
      <c r="G19" s="13" t="str">
        <f t="shared" si="1"/>
        <v>Non Profitable</v>
      </c>
      <c r="H19" s="13" t="str">
        <f t="shared" si="2"/>
        <v>Performance Review</v>
      </c>
      <c r="I19" s="13" t="str">
        <f t="shared" si="3"/>
        <v>Not Eligible</v>
      </c>
      <c r="J19" s="14" t="str">
        <f t="shared" si="4"/>
        <v>Review Pricing</v>
      </c>
    </row>
  </sheetData>
  <printOptions verticalCentered="1"/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C2:F28"/>
  <sheetViews>
    <sheetView showGridLines="0" tabSelected="1" workbookViewId="0">
      <selection activeCell="D34" sqref="D34"/>
    </sheetView>
  </sheetViews>
  <sheetFormatPr defaultColWidth="12.6640625" defaultRowHeight="15.75" customHeight="1"/>
  <cols>
    <col min="1" max="1" width="3.33203125" customWidth="1"/>
    <col min="2" max="2" width="2" customWidth="1"/>
    <col min="3" max="3" width="16.6640625" customWidth="1"/>
    <col min="4" max="4" width="47" customWidth="1"/>
    <col min="5" max="5" width="19.21875" customWidth="1"/>
  </cols>
  <sheetData>
    <row r="2" spans="3:6" ht="17.399999999999999" customHeight="1"/>
    <row r="3" spans="3:6" ht="48" customHeight="1">
      <c r="C3" s="15"/>
      <c r="D3" s="16" t="s">
        <v>16</v>
      </c>
    </row>
    <row r="4" spans="3:6" ht="9.6" customHeight="1"/>
    <row r="5" spans="3:6" ht="28.2" customHeight="1">
      <c r="C5" s="3" t="s">
        <v>2</v>
      </c>
      <c r="D5" s="4" t="s">
        <v>3</v>
      </c>
      <c r="E5" s="4" t="s">
        <v>17</v>
      </c>
      <c r="F5" s="17" t="s">
        <v>18</v>
      </c>
    </row>
    <row r="6" spans="3:6" ht="28.8" customHeight="1">
      <c r="C6" s="7">
        <v>101</v>
      </c>
      <c r="D6" s="8" t="s">
        <v>11</v>
      </c>
      <c r="E6" s="8">
        <v>25</v>
      </c>
      <c r="F6" s="18">
        <v>20</v>
      </c>
    </row>
    <row r="7" spans="3:6" ht="24.6" customHeight="1">
      <c r="C7" s="7">
        <v>102</v>
      </c>
      <c r="D7" s="8" t="s">
        <v>19</v>
      </c>
      <c r="E7" s="8">
        <v>15</v>
      </c>
      <c r="F7" s="18">
        <v>35</v>
      </c>
    </row>
    <row r="8" spans="3:6" ht="26.4" customHeight="1">
      <c r="C8" s="7">
        <v>103</v>
      </c>
      <c r="D8" s="8" t="s">
        <v>20</v>
      </c>
      <c r="E8" s="8">
        <v>50</v>
      </c>
      <c r="F8" s="18">
        <v>8</v>
      </c>
    </row>
    <row r="9" spans="3:6" ht="21" customHeight="1">
      <c r="C9" s="7">
        <v>104</v>
      </c>
      <c r="D9" s="8" t="s">
        <v>14</v>
      </c>
      <c r="E9" s="8">
        <v>20</v>
      </c>
      <c r="F9" s="18">
        <v>150</v>
      </c>
    </row>
    <row r="10" spans="3:6" ht="25.8" customHeight="1">
      <c r="C10" s="7">
        <v>105</v>
      </c>
      <c r="D10" s="8" t="s">
        <v>15</v>
      </c>
      <c r="E10" s="8">
        <v>10</v>
      </c>
      <c r="F10" s="18">
        <v>250</v>
      </c>
    </row>
    <row r="11" spans="3:6" ht="20.399999999999999" customHeight="1">
      <c r="C11" s="11">
        <v>106</v>
      </c>
      <c r="D11" s="12" t="s">
        <v>21</v>
      </c>
      <c r="E11" s="12">
        <v>30</v>
      </c>
      <c r="F11" s="19">
        <v>100</v>
      </c>
    </row>
    <row r="13" spans="3:6" ht="15.75" customHeight="1">
      <c r="C13" s="20" t="s">
        <v>22</v>
      </c>
    </row>
    <row r="14" spans="3:6" ht="15.75" customHeight="1">
      <c r="C14" s="21" t="s">
        <v>23</v>
      </c>
    </row>
    <row r="15" spans="3:6" ht="15.75" customHeight="1">
      <c r="C15" s="22">
        <f>VLOOKUP(102,C5:F11,4,FALSE)</f>
        <v>35</v>
      </c>
    </row>
    <row r="17" spans="3:5" ht="15.75" customHeight="1">
      <c r="C17" s="20" t="s">
        <v>24</v>
      </c>
    </row>
    <row r="18" spans="3:5" ht="15.75" customHeight="1">
      <c r="C18" s="21" t="s">
        <v>20</v>
      </c>
    </row>
    <row r="19" spans="3:5" ht="15.75" customHeight="1">
      <c r="C19" s="22">
        <f>VLOOKUP(103,C5:F11,3,FALSE)</f>
        <v>50</v>
      </c>
    </row>
    <row r="21" spans="3:5" ht="15.75" customHeight="1">
      <c r="C21" s="20" t="s">
        <v>25</v>
      </c>
    </row>
    <row r="22" spans="3:5" ht="15.75" customHeight="1">
      <c r="C22" s="21" t="s">
        <v>26</v>
      </c>
    </row>
    <row r="23" spans="3:5" ht="15.75" customHeight="1">
      <c r="C23" s="22" t="str">
        <f>IFERROR(VLOOKUP("Smartwatch", C2:F11, 3, FALSE), "Product not found")</f>
        <v>Product not found</v>
      </c>
    </row>
    <row r="25" spans="3:5" ht="15.75" customHeight="1">
      <c r="C25" s="20" t="s">
        <v>27</v>
      </c>
    </row>
    <row r="26" spans="3:5" ht="15.75" customHeight="1">
      <c r="D26" s="23" t="s">
        <v>28</v>
      </c>
    </row>
    <row r="27" spans="3:5" ht="15.75" customHeight="1">
      <c r="C27" s="22"/>
      <c r="D27" s="22"/>
    </row>
    <row r="28" spans="3:5" ht="15.75" customHeight="1">
      <c r="D28" s="21" t="s">
        <v>3</v>
      </c>
      <c r="E28" s="22" t="str">
        <f>VLOOKUP(D28,D5:F11,3,FALSE)</f>
        <v>Price</v>
      </c>
    </row>
  </sheetData>
  <dataValidations count="1">
    <dataValidation type="list" allowBlank="1" showErrorMessage="1" sqref="D28">
      <formula1>'Vlookup And Dropdown'!$D$5:$D$11</formula1>
    </dataValidation>
  </dataValidations>
  <printOptions verticalCentered="1"/>
  <pageMargins left="0.7" right="0.7" top="0.75" bottom="0.75" header="0" footer="0"/>
  <pageSetup paperSize="9" pageOrder="overThenDown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B2:D20"/>
  <sheetViews>
    <sheetView showGridLines="0" workbookViewId="0"/>
  </sheetViews>
  <sheetFormatPr defaultColWidth="12.6640625" defaultRowHeight="15.75" customHeight="1"/>
  <cols>
    <col min="2" max="2" width="17.21875" customWidth="1"/>
    <col min="3" max="3" width="20" customWidth="1"/>
  </cols>
  <sheetData>
    <row r="2" spans="2:4" ht="40.200000000000003">
      <c r="B2" s="15" t="s">
        <v>29</v>
      </c>
    </row>
    <row r="5" spans="2:4" ht="13.2">
      <c r="B5" s="24" t="s">
        <v>30</v>
      </c>
      <c r="C5" s="24" t="s">
        <v>31</v>
      </c>
      <c r="D5" s="24" t="s">
        <v>32</v>
      </c>
    </row>
    <row r="6" spans="2:4" ht="13.2" hidden="1"/>
    <row r="7" spans="2:4" ht="13.2">
      <c r="B7" s="24" t="s">
        <v>33</v>
      </c>
      <c r="C7" s="24" t="s">
        <v>34</v>
      </c>
      <c r="D7" s="24">
        <v>500</v>
      </c>
    </row>
    <row r="8" spans="2:4" ht="13.2" hidden="1">
      <c r="B8" s="24" t="s">
        <v>35</v>
      </c>
      <c r="C8" s="24" t="s">
        <v>36</v>
      </c>
      <c r="D8" s="24">
        <v>300</v>
      </c>
    </row>
    <row r="9" spans="2:4" ht="13.2">
      <c r="B9" s="24" t="s">
        <v>33</v>
      </c>
      <c r="C9" s="24" t="s">
        <v>37</v>
      </c>
      <c r="D9" s="24">
        <v>250</v>
      </c>
    </row>
    <row r="10" spans="2:4" ht="13.2" hidden="1">
      <c r="B10" s="24" t="s">
        <v>38</v>
      </c>
      <c r="C10" s="24" t="s">
        <v>39</v>
      </c>
      <c r="D10" s="24">
        <v>400</v>
      </c>
    </row>
    <row r="11" spans="2:4" ht="13.2" hidden="1">
      <c r="B11" s="24" t="s">
        <v>35</v>
      </c>
      <c r="C11" s="24" t="s">
        <v>40</v>
      </c>
      <c r="D11" s="24">
        <v>200</v>
      </c>
    </row>
    <row r="12" spans="2:4" ht="13.2">
      <c r="B12" s="24" t="s">
        <v>33</v>
      </c>
      <c r="C12" s="24" t="s">
        <v>41</v>
      </c>
      <c r="D12" s="24">
        <v>150</v>
      </c>
    </row>
    <row r="13" spans="2:4" ht="13.2" hidden="1">
      <c r="B13" s="24" t="s">
        <v>38</v>
      </c>
      <c r="C13" s="24" t="s">
        <v>42</v>
      </c>
      <c r="D13" s="24">
        <v>350</v>
      </c>
    </row>
    <row r="15" spans="2:4" ht="13.2">
      <c r="C15" s="24" t="s">
        <v>43</v>
      </c>
    </row>
    <row r="17" spans="2:3" ht="13.2">
      <c r="B17" s="24" t="s">
        <v>33</v>
      </c>
      <c r="C17" s="25">
        <f>SUMIF(D7:D12,"&gt;150",D7:D12)</f>
        <v>1650</v>
      </c>
    </row>
    <row r="18" spans="2:3" ht="13.2">
      <c r="B18" s="24" t="s">
        <v>35</v>
      </c>
      <c r="C18" s="25">
        <f>SUMIF(D8:D11,"&gt;200",D8:D11)</f>
        <v>950</v>
      </c>
    </row>
    <row r="19" spans="2:3" ht="13.2">
      <c r="B19" s="24" t="s">
        <v>44</v>
      </c>
      <c r="C19" s="25">
        <f>SUMIF(D10:D13,"&gt;300",D10:D13)</f>
        <v>750</v>
      </c>
    </row>
    <row r="20" spans="2:3" ht="13.2">
      <c r="B20" s="24" t="s">
        <v>45</v>
      </c>
    </row>
  </sheetData>
  <autoFilter ref="B5:D13">
    <filterColumn colId="0">
      <filters>
        <filter val="Utilite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3:D53"/>
  <sheetViews>
    <sheetView showGridLines="0" workbookViewId="0"/>
  </sheetViews>
  <sheetFormatPr defaultColWidth="12.6640625" defaultRowHeight="15.75" customHeight="1"/>
  <cols>
    <col min="1" max="1" width="11.88671875" customWidth="1"/>
    <col min="2" max="2" width="21" customWidth="1"/>
    <col min="3" max="3" width="24.44140625" customWidth="1"/>
    <col min="4" max="4" width="26.6640625" customWidth="1"/>
  </cols>
  <sheetData>
    <row r="3" spans="2:4" ht="15.75" customHeight="1">
      <c r="B3" s="15" t="s">
        <v>46</v>
      </c>
    </row>
    <row r="5" spans="2:4" ht="15.75" customHeight="1">
      <c r="B5" s="26" t="s">
        <v>47</v>
      </c>
      <c r="C5" s="26" t="s">
        <v>48</v>
      </c>
      <c r="D5" s="26" t="s">
        <v>49</v>
      </c>
    </row>
    <row r="6" spans="2:4" ht="15.75" customHeight="1">
      <c r="B6" s="27" t="s">
        <v>50</v>
      </c>
      <c r="C6" s="27">
        <v>500</v>
      </c>
      <c r="D6" s="27" t="s">
        <v>51</v>
      </c>
    </row>
    <row r="7" spans="2:4" ht="15.75" customHeight="1">
      <c r="B7" s="27" t="s">
        <v>52</v>
      </c>
      <c r="C7" s="27">
        <v>300</v>
      </c>
      <c r="D7" s="28" t="s">
        <v>51</v>
      </c>
    </row>
    <row r="8" spans="2:4" ht="15.75" customHeight="1">
      <c r="B8" s="27" t="s">
        <v>50</v>
      </c>
      <c r="C8" s="27">
        <v>450</v>
      </c>
      <c r="D8" s="27" t="s">
        <v>53</v>
      </c>
    </row>
    <row r="9" spans="2:4" ht="15.75" customHeight="1">
      <c r="B9" s="27" t="s">
        <v>54</v>
      </c>
      <c r="C9" s="27">
        <v>700</v>
      </c>
      <c r="D9" s="27" t="s">
        <v>53</v>
      </c>
    </row>
    <row r="10" spans="2:4" ht="15.75" customHeight="1">
      <c r="B10" s="27" t="s">
        <v>50</v>
      </c>
      <c r="C10" s="27">
        <v>600</v>
      </c>
      <c r="D10" s="27" t="s">
        <v>55</v>
      </c>
    </row>
    <row r="11" spans="2:4" ht="15.75" customHeight="1">
      <c r="B11" s="27" t="s">
        <v>56</v>
      </c>
      <c r="C11" s="27">
        <v>400</v>
      </c>
      <c r="D11" s="27" t="s">
        <v>55</v>
      </c>
    </row>
    <row r="12" spans="2:4" ht="15.75" customHeight="1">
      <c r="B12" s="27" t="s">
        <v>54</v>
      </c>
      <c r="C12" s="27">
        <v>500</v>
      </c>
      <c r="D12" s="27" t="s">
        <v>55</v>
      </c>
    </row>
    <row r="13" spans="2:4" ht="15.75" customHeight="1">
      <c r="B13" s="27" t="s">
        <v>50</v>
      </c>
      <c r="C13" s="27">
        <v>550</v>
      </c>
      <c r="D13" s="27" t="s">
        <v>57</v>
      </c>
    </row>
    <row r="14" spans="2:4" ht="15.75" customHeight="1">
      <c r="B14" s="29" t="s">
        <v>56</v>
      </c>
      <c r="C14" s="29">
        <v>350</v>
      </c>
      <c r="D14" s="29" t="s">
        <v>57</v>
      </c>
    </row>
    <row r="17" spans="1:3" ht="15.75" customHeight="1">
      <c r="B17" s="20" t="s">
        <v>58</v>
      </c>
    </row>
    <row r="19" spans="1:3" ht="15.75" customHeight="1">
      <c r="A19" s="24" t="s">
        <v>59</v>
      </c>
      <c r="B19" s="21" t="s">
        <v>60</v>
      </c>
    </row>
    <row r="20" spans="1:3" ht="15.75" customHeight="1">
      <c r="B20" s="22">
        <f>COUNTIF(B6:B14,"Fiction")</f>
        <v>4</v>
      </c>
    </row>
    <row r="22" spans="1:3" ht="15.75" customHeight="1">
      <c r="B22" s="20" t="s">
        <v>61</v>
      </c>
    </row>
    <row r="24" spans="1:3" ht="15.75" customHeight="1">
      <c r="B24" s="21" t="s">
        <v>62</v>
      </c>
      <c r="C24" s="22"/>
    </row>
    <row r="25" spans="1:3" ht="15.75" customHeight="1">
      <c r="B25" s="22"/>
      <c r="C25" s="22"/>
    </row>
    <row r="26" spans="1:3" ht="15.75" customHeight="1">
      <c r="B26" s="22">
        <f>COUNTIFS(D6:D14,"January")</f>
        <v>2</v>
      </c>
      <c r="C26" s="21" t="s">
        <v>63</v>
      </c>
    </row>
    <row r="27" spans="1:3" ht="15.75" customHeight="1">
      <c r="B27" s="22">
        <f>COUNTIFS(D6:D14,"February")</f>
        <v>0</v>
      </c>
      <c r="C27" s="21" t="s">
        <v>64</v>
      </c>
    </row>
    <row r="28" spans="1:3" ht="15.75" customHeight="1">
      <c r="B28" s="22">
        <f>COUNTIF(D6:D14,"March")</f>
        <v>3</v>
      </c>
      <c r="C28" s="21" t="s">
        <v>55</v>
      </c>
    </row>
    <row r="29" spans="1:3" ht="15.75" customHeight="1">
      <c r="B29" s="22">
        <f>COUNTIFS(D6:D14,"April")</f>
        <v>2</v>
      </c>
      <c r="C29" s="21" t="s">
        <v>57</v>
      </c>
    </row>
    <row r="31" spans="1:3" ht="15.75" customHeight="1">
      <c r="B31" s="20" t="s">
        <v>65</v>
      </c>
    </row>
    <row r="33" spans="2:4" ht="15.75" customHeight="1">
      <c r="B33" s="21" t="s">
        <v>66</v>
      </c>
      <c r="C33" s="22"/>
    </row>
    <row r="34" spans="2:4" ht="15.75" customHeight="1">
      <c r="B34" s="22"/>
      <c r="C34" s="22"/>
    </row>
    <row r="35" spans="2:4" ht="15.75" customHeight="1">
      <c r="B35" s="22">
        <f>SUMIFS(C6:C14,B6:B14,"Fiction",D6:D14,"January")</f>
        <v>500</v>
      </c>
      <c r="C35" s="21" t="s">
        <v>63</v>
      </c>
    </row>
    <row r="36" spans="2:4" ht="15.75" customHeight="1">
      <c r="B36" s="22">
        <f>SUMIFS(C6:C14,B6:B14,"Fiction",D6:D14,"February")</f>
        <v>0</v>
      </c>
      <c r="C36" s="21" t="s">
        <v>53</v>
      </c>
    </row>
    <row r="37" spans="2:4" ht="15.75" customHeight="1">
      <c r="B37" s="22">
        <f>SUMIFS(C6:C14,B6:B14,"Fiction",D6:D14,"March")</f>
        <v>600</v>
      </c>
      <c r="C37" s="21" t="s">
        <v>55</v>
      </c>
    </row>
    <row r="38" spans="2:4" ht="15.75" customHeight="1">
      <c r="B38" s="22">
        <f>SUMIFS(C6:C14,B6:B14,"Fiction",D6:D14,"April")</f>
        <v>550</v>
      </c>
      <c r="C38" s="21" t="s">
        <v>57</v>
      </c>
    </row>
    <row r="39" spans="2:4">
      <c r="C39" s="24"/>
    </row>
    <row r="40" spans="2:4" ht="15.75" customHeight="1">
      <c r="B40" s="20" t="s">
        <v>67</v>
      </c>
    </row>
    <row r="42" spans="2:4" ht="15.75" customHeight="1">
      <c r="B42" s="21" t="s">
        <v>68</v>
      </c>
      <c r="C42" s="22"/>
      <c r="D42" s="22"/>
    </row>
    <row r="43" spans="2:4" ht="15.75" customHeight="1">
      <c r="B43" s="22"/>
      <c r="C43" s="22"/>
      <c r="D43" s="22"/>
    </row>
    <row r="44" spans="2:4" ht="15.75" customHeight="1">
      <c r="B44" s="22">
        <f>COUNTIFS(B6:B14, "Fiction", C6:C14, "&gt;500", D6:D14, "January")</f>
        <v>0</v>
      </c>
      <c r="C44" s="21" t="s">
        <v>69</v>
      </c>
      <c r="D44" s="22"/>
    </row>
    <row r="45" spans="2:4" ht="15.75" customHeight="1">
      <c r="B45" s="22">
        <f>COUNTIFS(B6:B14, "Fiction", C6:C14, "&gt;500", D6:D14, "February")</f>
        <v>0</v>
      </c>
      <c r="C45" s="21" t="s">
        <v>70</v>
      </c>
      <c r="D45" s="22"/>
    </row>
    <row r="46" spans="2:4" ht="15.75" customHeight="1">
      <c r="B46" s="22">
        <f>COUNTIFS(B6:B14, "Fiction", C6:C14, "&gt;500", D6:D14, "March")</f>
        <v>1</v>
      </c>
      <c r="C46" s="21" t="s">
        <v>71</v>
      </c>
      <c r="D46" s="22"/>
    </row>
    <row r="47" spans="2:4" ht="15.75" customHeight="1">
      <c r="B47" s="22">
        <f>COUNTIFS(B6:B14, "Fiction", C6:C14, "&gt;500", D6:D14, "April")</f>
        <v>1</v>
      </c>
      <c r="C47" s="21" t="s">
        <v>72</v>
      </c>
      <c r="D47" s="22"/>
    </row>
    <row r="49" spans="2:3" ht="15.75" customHeight="1">
      <c r="B49" s="20" t="s">
        <v>73</v>
      </c>
    </row>
    <row r="51" spans="2:3" ht="15.75" customHeight="1">
      <c r="B51" s="21" t="s">
        <v>74</v>
      </c>
      <c r="C51" s="22"/>
    </row>
    <row r="52" spans="2:3" ht="15.75" customHeight="1">
      <c r="B52" s="22"/>
      <c r="C52" s="22"/>
    </row>
    <row r="53" spans="2:3" ht="15.75" customHeight="1">
      <c r="B53" s="22">
        <f>SUMIFS(C5:C14,B5:B14,"History")</f>
        <v>1200</v>
      </c>
      <c r="C53" s="21" t="s">
        <v>75</v>
      </c>
    </row>
  </sheetData>
  <pageMargins left="0.7" right="0.7" top="0.75" bottom="0.75" header="0" footer="0"/>
  <pageSetup paperSize="9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Vlookup And Dropdown</vt:lpstr>
      <vt:lpstr>SumIf</vt:lpstr>
      <vt:lpstr>CountIf,Countifs,andSumifs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Transhita Tuli</dc:creator>
  <cp:lastModifiedBy>HP</cp:lastModifiedBy>
  <dcterms:created xsi:type="dcterms:W3CDTF">2024-09-26T15:33:52Z</dcterms:created>
  <dcterms:modified xsi:type="dcterms:W3CDTF">2024-09-26T15:33:52Z</dcterms:modified>
</cp:coreProperties>
</file>