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DieseArbeitsmappe"/>
  <mc:AlternateContent xmlns:mc="http://schemas.openxmlformats.org/markup-compatibility/2006">
    <mc:Choice Requires="x15">
      <x15ac:absPath xmlns:x15ac="http://schemas.microsoft.com/office/spreadsheetml/2010/11/ac" url="C:\Users\Dominik\OneDrive - Transparency International\Desktop\2024\"/>
    </mc:Choice>
  </mc:AlternateContent>
  <bookViews>
    <workbookView xWindow="0" yWindow="0" windowWidth="19200" windowHeight="6930" tabRatio="500" activeTab="1"/>
  </bookViews>
  <sheets>
    <sheet name="Deckblatt" sheetId="9" r:id="rId1"/>
    <sheet name="Analysen" sheetId="2" r:id="rId2"/>
    <sheet name="Auswertung" sheetId="3" r:id="rId3"/>
    <sheet name="Zusammenfassung" sheetId="4" r:id="rId4"/>
    <sheet name="Nutzungsanleitung" sheetId="10" r:id="rId5"/>
  </sheets>
  <definedNames>
    <definedName name="_xlnm._FilterDatabase" localSheetId="1" hidden="1">Analysen!$A$2:$C$478</definedName>
    <definedName name="_xlnm._FilterDatabase" localSheetId="2" hidden="1">Auswertung!$B$2:$D$58</definedName>
    <definedName name="_xlnm._FilterDatabase" localSheetId="3" hidden="1">Zusammenfassung!$B$2:$B$30</definedName>
    <definedName name="_xlnm.Print_Titles" localSheetId="1">Analysen!$2:$2</definedName>
    <definedName name="_xlnm.Print_Titles" localSheetId="2">Auswertung!$1:$2</definedName>
    <definedName name="_xlnm.Print_Titles" localSheetId="3">Zusammenfassung!$A:$C,Zusammenfassung!$1:$2</definedName>
  </definedNames>
  <calcPr calcId="162913"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N338" i="2" l="1"/>
  <c r="N337" i="2"/>
  <c r="N336" i="2"/>
  <c r="N335" i="2"/>
  <c r="N334" i="2"/>
  <c r="N333" i="2"/>
  <c r="N332" i="2"/>
  <c r="N331" i="2"/>
  <c r="N330" i="2"/>
  <c r="N329" i="2"/>
  <c r="N328" i="2"/>
  <c r="N327" i="2"/>
  <c r="N326" i="2"/>
  <c r="N325" i="2"/>
  <c r="N324" i="2"/>
  <c r="N323" i="2"/>
  <c r="N322" i="2"/>
  <c r="N321" i="2"/>
  <c r="N320" i="2"/>
  <c r="N319" i="2"/>
  <c r="N318" i="2"/>
  <c r="N317" i="2"/>
  <c r="N316" i="2"/>
  <c r="N315" i="2"/>
  <c r="N314" i="2"/>
  <c r="N313" i="2"/>
  <c r="N312" i="2"/>
  <c r="N311" i="2"/>
  <c r="N437" i="2" l="1"/>
  <c r="N356" i="2"/>
  <c r="N355" i="2"/>
  <c r="N354" i="2"/>
  <c r="N353" i="2"/>
  <c r="N272" i="2"/>
  <c r="N271" i="2"/>
  <c r="N270" i="2"/>
  <c r="N269" i="2"/>
  <c r="N104" i="2"/>
  <c r="N103" i="2"/>
  <c r="N102" i="2"/>
  <c r="N101" i="2"/>
  <c r="N478" i="2" l="1"/>
  <c r="N477" i="2"/>
  <c r="N476" i="2"/>
  <c r="N475" i="2"/>
  <c r="N474" i="2"/>
  <c r="N473" i="2"/>
  <c r="N472" i="2"/>
  <c r="N471" i="2"/>
  <c r="N470" i="2"/>
  <c r="N469" i="2"/>
  <c r="N450" i="2"/>
  <c r="N449" i="2"/>
  <c r="N448" i="2"/>
  <c r="N447" i="2"/>
  <c r="N446" i="2"/>
  <c r="N445" i="2"/>
  <c r="N444" i="2"/>
  <c r="N443" i="2"/>
  <c r="N442" i="2"/>
  <c r="N441" i="2"/>
  <c r="N422" i="2"/>
  <c r="N421" i="2"/>
  <c r="N420" i="2"/>
  <c r="N419" i="2"/>
  <c r="N418" i="2"/>
  <c r="N417" i="2"/>
  <c r="N416" i="2"/>
  <c r="N415" i="2"/>
  <c r="N414" i="2"/>
  <c r="N413" i="2"/>
  <c r="N394" i="2"/>
  <c r="N393" i="2"/>
  <c r="N392" i="2"/>
  <c r="N391" i="2"/>
  <c r="N390" i="2"/>
  <c r="N389" i="2"/>
  <c r="N388" i="2"/>
  <c r="N387" i="2"/>
  <c r="N386" i="2"/>
  <c r="N385" i="2"/>
  <c r="N366" i="2"/>
  <c r="N365" i="2"/>
  <c r="N364" i="2"/>
  <c r="N363" i="2"/>
  <c r="N362" i="2"/>
  <c r="N361" i="2"/>
  <c r="N360" i="2"/>
  <c r="N359" i="2"/>
  <c r="N358" i="2"/>
  <c r="N357" i="2"/>
  <c r="N310" i="2"/>
  <c r="N309" i="2"/>
  <c r="N308" i="2"/>
  <c r="N307" i="2"/>
  <c r="N306" i="2"/>
  <c r="N305" i="2"/>
  <c r="N304" i="2"/>
  <c r="N303" i="2"/>
  <c r="N302" i="2"/>
  <c r="N301" i="2"/>
  <c r="N282" i="2"/>
  <c r="N281" i="2"/>
  <c r="N280" i="2"/>
  <c r="N279" i="2"/>
  <c r="N278" i="2"/>
  <c r="N277" i="2"/>
  <c r="N276" i="2"/>
  <c r="N275" i="2"/>
  <c r="N274" i="2"/>
  <c r="N273" i="2"/>
  <c r="N254" i="2"/>
  <c r="N253" i="2"/>
  <c r="N252" i="2"/>
  <c r="N251" i="2"/>
  <c r="N250" i="2"/>
  <c r="N249" i="2"/>
  <c r="N248" i="2"/>
  <c r="N247" i="2"/>
  <c r="N246" i="2"/>
  <c r="N245" i="2"/>
  <c r="N226" i="2"/>
  <c r="N225" i="2"/>
  <c r="N224" i="2"/>
  <c r="N223" i="2"/>
  <c r="N222" i="2"/>
  <c r="N221" i="2"/>
  <c r="N220" i="2"/>
  <c r="N219" i="2"/>
  <c r="N218" i="2"/>
  <c r="N217" i="2"/>
  <c r="N198" i="2"/>
  <c r="N197" i="2"/>
  <c r="N196" i="2"/>
  <c r="N195" i="2"/>
  <c r="N194" i="2"/>
  <c r="N193" i="2"/>
  <c r="N192" i="2"/>
  <c r="N191" i="2"/>
  <c r="N190" i="2"/>
  <c r="N189" i="2"/>
  <c r="N170" i="2"/>
  <c r="N169" i="2"/>
  <c r="N168" i="2"/>
  <c r="N167" i="2"/>
  <c r="N166" i="2"/>
  <c r="N165" i="2"/>
  <c r="N164" i="2"/>
  <c r="N163" i="2"/>
  <c r="N162" i="2"/>
  <c r="N161" i="2"/>
  <c r="N142" i="2"/>
  <c r="N141" i="2"/>
  <c r="N140" i="2"/>
  <c r="N139" i="2"/>
  <c r="N138" i="2"/>
  <c r="N137" i="2"/>
  <c r="N136" i="2"/>
  <c r="N135" i="2"/>
  <c r="N134" i="2"/>
  <c r="N133" i="2"/>
  <c r="N114" i="2"/>
  <c r="N113" i="2"/>
  <c r="N112" i="2"/>
  <c r="N111" i="2"/>
  <c r="N110" i="2"/>
  <c r="N109" i="2"/>
  <c r="N108" i="2"/>
  <c r="N107" i="2"/>
  <c r="N106" i="2"/>
  <c r="N105" i="2"/>
  <c r="N86" i="2"/>
  <c r="N85" i="2"/>
  <c r="N84" i="2"/>
  <c r="N83" i="2"/>
  <c r="N82" i="2"/>
  <c r="N81" i="2"/>
  <c r="N80" i="2"/>
  <c r="N79" i="2"/>
  <c r="N78" i="2"/>
  <c r="N77" i="2"/>
  <c r="N58" i="2"/>
  <c r="N57" i="2"/>
  <c r="N56" i="2"/>
  <c r="N55" i="2"/>
  <c r="N54" i="2"/>
  <c r="N53" i="2"/>
  <c r="N52" i="2"/>
  <c r="N51" i="2"/>
  <c r="N50" i="2"/>
  <c r="N49" i="2"/>
  <c r="N30" i="2"/>
  <c r="N29" i="2"/>
  <c r="N28" i="2"/>
  <c r="N27" i="2"/>
  <c r="N26" i="2"/>
  <c r="N25" i="2"/>
  <c r="N24" i="2"/>
  <c r="N23" i="2"/>
  <c r="N22" i="2"/>
  <c r="N21" i="2"/>
  <c r="K478" i="2" l="1"/>
  <c r="K477" i="2"/>
  <c r="K476" i="2"/>
  <c r="K475" i="2"/>
  <c r="K474" i="2"/>
  <c r="K473" i="2"/>
  <c r="K472" i="2"/>
  <c r="K471" i="2"/>
  <c r="K470" i="2"/>
  <c r="K469" i="2"/>
  <c r="N468" i="2"/>
  <c r="K468" i="2"/>
  <c r="N467" i="2"/>
  <c r="K467" i="2"/>
  <c r="N466" i="2"/>
  <c r="K466" i="2"/>
  <c r="N465" i="2"/>
  <c r="K465" i="2"/>
  <c r="N464" i="2"/>
  <c r="K464" i="2"/>
  <c r="N463" i="2"/>
  <c r="K463" i="2"/>
  <c r="N462" i="2"/>
  <c r="K462" i="2"/>
  <c r="N461" i="2"/>
  <c r="K461" i="2"/>
  <c r="N460" i="2"/>
  <c r="K460" i="2"/>
  <c r="N459" i="2"/>
  <c r="K459" i="2"/>
  <c r="N458" i="2"/>
  <c r="K458" i="2"/>
  <c r="N457" i="2"/>
  <c r="K457" i="2"/>
  <c r="N456" i="2"/>
  <c r="K456" i="2"/>
  <c r="N455" i="2"/>
  <c r="K455" i="2"/>
  <c r="N454" i="2"/>
  <c r="K454" i="2"/>
  <c r="N453" i="2"/>
  <c r="K453" i="2"/>
  <c r="N452" i="2"/>
  <c r="K452" i="2"/>
  <c r="N451" i="2"/>
  <c r="K451" i="2"/>
  <c r="K446" i="2"/>
  <c r="K445" i="2"/>
  <c r="K444" i="2"/>
  <c r="K443" i="2"/>
  <c r="K442" i="2"/>
  <c r="K441" i="2"/>
  <c r="N440" i="2"/>
  <c r="K440" i="2"/>
  <c r="N439" i="2"/>
  <c r="K439" i="2"/>
  <c r="N438" i="2"/>
  <c r="K438" i="2"/>
  <c r="K437" i="2"/>
  <c r="N436" i="2"/>
  <c r="K436" i="2"/>
  <c r="N435" i="2"/>
  <c r="K435" i="2"/>
  <c r="N434" i="2"/>
  <c r="K434" i="2"/>
  <c r="N433" i="2"/>
  <c r="K433" i="2"/>
  <c r="N432" i="2"/>
  <c r="K432" i="2"/>
  <c r="N431" i="2"/>
  <c r="K431" i="2"/>
  <c r="N430" i="2"/>
  <c r="K430" i="2"/>
  <c r="N429" i="2"/>
  <c r="K429" i="2"/>
  <c r="N428" i="2"/>
  <c r="K428" i="2"/>
  <c r="N427" i="2"/>
  <c r="K427" i="2"/>
  <c r="N426" i="2"/>
  <c r="K426" i="2"/>
  <c r="N425" i="2"/>
  <c r="K425" i="2"/>
  <c r="N424" i="2"/>
  <c r="K424" i="2"/>
  <c r="N423" i="2"/>
  <c r="K423" i="2"/>
  <c r="K422" i="2"/>
  <c r="K421" i="2"/>
  <c r="K420" i="2"/>
  <c r="K419" i="2"/>
  <c r="K418" i="2"/>
  <c r="K417" i="2"/>
  <c r="K416" i="2"/>
  <c r="K415" i="2"/>
  <c r="K414" i="2"/>
  <c r="K413" i="2"/>
  <c r="N412" i="2"/>
  <c r="K412" i="2"/>
  <c r="N411" i="2"/>
  <c r="K411" i="2"/>
  <c r="N410" i="2"/>
  <c r="K410" i="2"/>
  <c r="N409" i="2"/>
  <c r="K409" i="2"/>
  <c r="N408" i="2"/>
  <c r="K408" i="2"/>
  <c r="N407" i="2"/>
  <c r="K407" i="2"/>
  <c r="N406" i="2"/>
  <c r="K406" i="2"/>
  <c r="N405" i="2"/>
  <c r="K405" i="2"/>
  <c r="N404" i="2"/>
  <c r="K404" i="2"/>
  <c r="N403" i="2"/>
  <c r="K403" i="2"/>
  <c r="N402" i="2"/>
  <c r="K402" i="2"/>
  <c r="N401" i="2"/>
  <c r="K401" i="2"/>
  <c r="N400" i="2"/>
  <c r="K400" i="2"/>
  <c r="N399" i="2"/>
  <c r="K399" i="2"/>
  <c r="N398" i="2"/>
  <c r="K398" i="2"/>
  <c r="N397" i="2"/>
  <c r="K397" i="2"/>
  <c r="N396" i="2"/>
  <c r="K396" i="2"/>
  <c r="N395" i="2"/>
  <c r="K395" i="2"/>
  <c r="K394" i="2"/>
  <c r="K393" i="2"/>
  <c r="K392" i="2"/>
  <c r="K391" i="2"/>
  <c r="K390" i="2"/>
  <c r="K389" i="2"/>
  <c r="K388" i="2"/>
  <c r="K387" i="2"/>
  <c r="K386" i="2"/>
  <c r="K385" i="2"/>
  <c r="N384" i="2"/>
  <c r="K384" i="2"/>
  <c r="N383" i="2"/>
  <c r="K383" i="2"/>
  <c r="N382" i="2"/>
  <c r="K382" i="2"/>
  <c r="N381" i="2"/>
  <c r="K381" i="2"/>
  <c r="N380" i="2"/>
  <c r="K380" i="2"/>
  <c r="N379" i="2"/>
  <c r="K379" i="2"/>
  <c r="N378" i="2"/>
  <c r="K378" i="2"/>
  <c r="N377" i="2"/>
  <c r="K377" i="2"/>
  <c r="N376" i="2"/>
  <c r="K376" i="2"/>
  <c r="N375" i="2"/>
  <c r="K375" i="2"/>
  <c r="N374" i="2"/>
  <c r="K374" i="2"/>
  <c r="N373" i="2"/>
  <c r="K373" i="2"/>
  <c r="N372" i="2"/>
  <c r="K372" i="2"/>
  <c r="N371" i="2"/>
  <c r="K371" i="2"/>
  <c r="N370" i="2"/>
  <c r="K370" i="2"/>
  <c r="N369" i="2"/>
  <c r="K369" i="2"/>
  <c r="N368" i="2"/>
  <c r="K368" i="2"/>
  <c r="N367" i="2"/>
  <c r="K367" i="2"/>
  <c r="K366" i="2"/>
  <c r="K365" i="2"/>
  <c r="K364" i="2"/>
  <c r="K363" i="2"/>
  <c r="K362" i="2"/>
  <c r="K361" i="2"/>
  <c r="K360" i="2"/>
  <c r="K359" i="2"/>
  <c r="K358" i="2"/>
  <c r="K357" i="2"/>
  <c r="K356" i="2"/>
  <c r="K355" i="2"/>
  <c r="K354" i="2"/>
  <c r="K353" i="2"/>
  <c r="N352" i="2"/>
  <c r="K352" i="2"/>
  <c r="N351" i="2"/>
  <c r="K351" i="2"/>
  <c r="N350" i="2"/>
  <c r="K350" i="2"/>
  <c r="N349" i="2"/>
  <c r="K349" i="2"/>
  <c r="N348" i="2"/>
  <c r="K348" i="2"/>
  <c r="N347" i="2"/>
  <c r="K347" i="2"/>
  <c r="N346" i="2"/>
  <c r="K346" i="2"/>
  <c r="N345" i="2"/>
  <c r="K345" i="2"/>
  <c r="N344" i="2"/>
  <c r="K344" i="2"/>
  <c r="N343" i="2"/>
  <c r="K343" i="2"/>
  <c r="N342" i="2"/>
  <c r="K342" i="2"/>
  <c r="N341" i="2"/>
  <c r="K341" i="2"/>
  <c r="N340" i="2"/>
  <c r="K340" i="2"/>
  <c r="N339" i="2"/>
  <c r="K339" i="2"/>
  <c r="K338" i="2"/>
  <c r="K337" i="2"/>
  <c r="K336" i="2"/>
  <c r="K335" i="2"/>
  <c r="K334" i="2"/>
  <c r="K333" i="2"/>
  <c r="K332" i="2"/>
  <c r="K331" i="2"/>
  <c r="K330" i="2"/>
  <c r="K329" i="2"/>
  <c r="K328" i="2"/>
  <c r="K327" i="2"/>
  <c r="K326" i="2"/>
  <c r="K325" i="2"/>
  <c r="K324" i="2"/>
  <c r="K323" i="2"/>
  <c r="K322" i="2"/>
  <c r="K321" i="2"/>
  <c r="K320" i="2"/>
  <c r="K319" i="2"/>
  <c r="K318" i="2"/>
  <c r="K317" i="2"/>
  <c r="K316" i="2"/>
  <c r="K315" i="2"/>
  <c r="K314" i="2"/>
  <c r="K313" i="2"/>
  <c r="K312" i="2"/>
  <c r="K311" i="2"/>
  <c r="K310" i="2"/>
  <c r="K309" i="2"/>
  <c r="K308" i="2"/>
  <c r="K307" i="2"/>
  <c r="K306" i="2"/>
  <c r="K305" i="2"/>
  <c r="K304" i="2"/>
  <c r="K303" i="2"/>
  <c r="K302" i="2"/>
  <c r="K301" i="2"/>
  <c r="N300" i="2"/>
  <c r="K300" i="2"/>
  <c r="N299" i="2"/>
  <c r="K299" i="2"/>
  <c r="N298" i="2"/>
  <c r="K298" i="2"/>
  <c r="N297" i="2"/>
  <c r="K297" i="2"/>
  <c r="N296" i="2"/>
  <c r="K296" i="2"/>
  <c r="N295" i="2"/>
  <c r="K295" i="2"/>
  <c r="N294" i="2"/>
  <c r="K294" i="2"/>
  <c r="N293" i="2"/>
  <c r="K293" i="2"/>
  <c r="N292" i="2"/>
  <c r="K292" i="2"/>
  <c r="N291" i="2"/>
  <c r="K291" i="2"/>
  <c r="N290" i="2"/>
  <c r="K290" i="2"/>
  <c r="N289" i="2"/>
  <c r="K289" i="2"/>
  <c r="N288" i="2"/>
  <c r="K288" i="2"/>
  <c r="N287" i="2"/>
  <c r="K287" i="2"/>
  <c r="N286" i="2"/>
  <c r="K286" i="2"/>
  <c r="N285" i="2"/>
  <c r="K285" i="2"/>
  <c r="N284" i="2"/>
  <c r="K284" i="2"/>
  <c r="N283" i="2"/>
  <c r="K283" i="2"/>
  <c r="K282" i="2"/>
  <c r="K281" i="2"/>
  <c r="K280" i="2"/>
  <c r="K279" i="2"/>
  <c r="K278" i="2"/>
  <c r="K277" i="2"/>
  <c r="K276" i="2"/>
  <c r="K275" i="2"/>
  <c r="K274" i="2"/>
  <c r="K273" i="2"/>
  <c r="K272" i="2"/>
  <c r="K271" i="2"/>
  <c r="K270" i="2"/>
  <c r="K269" i="2"/>
  <c r="N268" i="2"/>
  <c r="K268" i="2"/>
  <c r="N267" i="2"/>
  <c r="K267" i="2"/>
  <c r="N266" i="2"/>
  <c r="K266" i="2"/>
  <c r="N265" i="2"/>
  <c r="K265" i="2"/>
  <c r="N264" i="2"/>
  <c r="K264" i="2"/>
  <c r="N263" i="2"/>
  <c r="K263" i="2"/>
  <c r="N262" i="2"/>
  <c r="K262" i="2"/>
  <c r="N261" i="2"/>
  <c r="K261" i="2"/>
  <c r="N260" i="2"/>
  <c r="K260" i="2"/>
  <c r="N259" i="2"/>
  <c r="K259" i="2"/>
  <c r="N258" i="2"/>
  <c r="K258" i="2"/>
  <c r="N257" i="2"/>
  <c r="K257" i="2"/>
  <c r="N256" i="2"/>
  <c r="K256" i="2"/>
  <c r="N255" i="2"/>
  <c r="K255" i="2"/>
  <c r="K254" i="2"/>
  <c r="K253" i="2"/>
  <c r="K252" i="2"/>
  <c r="K251" i="2"/>
  <c r="K250" i="2"/>
  <c r="K249" i="2"/>
  <c r="K248" i="2"/>
  <c r="K247" i="2"/>
  <c r="K246" i="2"/>
  <c r="K245" i="2"/>
  <c r="N244" i="2"/>
  <c r="K244" i="2"/>
  <c r="N243" i="2"/>
  <c r="K243" i="2"/>
  <c r="N242" i="2"/>
  <c r="K242" i="2"/>
  <c r="N241" i="2"/>
  <c r="K241" i="2"/>
  <c r="N240" i="2"/>
  <c r="K240" i="2"/>
  <c r="N239" i="2"/>
  <c r="K239" i="2"/>
  <c r="N238" i="2"/>
  <c r="K238" i="2"/>
  <c r="N237" i="2"/>
  <c r="K237" i="2"/>
  <c r="N236" i="2"/>
  <c r="K236" i="2"/>
  <c r="N235" i="2"/>
  <c r="K235" i="2"/>
  <c r="N234" i="2"/>
  <c r="K234" i="2"/>
  <c r="N233" i="2"/>
  <c r="K233" i="2"/>
  <c r="N232" i="2"/>
  <c r="K232" i="2"/>
  <c r="N231" i="2"/>
  <c r="K231" i="2"/>
  <c r="N230" i="2"/>
  <c r="K230" i="2"/>
  <c r="N229" i="2"/>
  <c r="K229" i="2"/>
  <c r="N228" i="2"/>
  <c r="K228" i="2"/>
  <c r="N227" i="2"/>
  <c r="K227" i="2"/>
  <c r="K226" i="2"/>
  <c r="K225" i="2"/>
  <c r="K224" i="2"/>
  <c r="K223" i="2"/>
  <c r="K222" i="2"/>
  <c r="K221" i="2"/>
  <c r="K220" i="2"/>
  <c r="K219" i="2"/>
  <c r="K218" i="2"/>
  <c r="K217" i="2"/>
  <c r="N216" i="2"/>
  <c r="K216" i="2"/>
  <c r="N215" i="2"/>
  <c r="K215" i="2"/>
  <c r="N214" i="2"/>
  <c r="K214" i="2"/>
  <c r="N213" i="2"/>
  <c r="K213" i="2"/>
  <c r="N212" i="2"/>
  <c r="K212" i="2"/>
  <c r="N211" i="2"/>
  <c r="K211" i="2"/>
  <c r="N210" i="2"/>
  <c r="K210" i="2"/>
  <c r="N209" i="2"/>
  <c r="K209" i="2"/>
  <c r="N208" i="2"/>
  <c r="K208" i="2"/>
  <c r="N207" i="2"/>
  <c r="K207" i="2"/>
  <c r="N206" i="2"/>
  <c r="K206" i="2"/>
  <c r="N205" i="2"/>
  <c r="K205" i="2"/>
  <c r="N204" i="2"/>
  <c r="K204" i="2"/>
  <c r="N203" i="2"/>
  <c r="K203" i="2"/>
  <c r="N202" i="2"/>
  <c r="K202" i="2"/>
  <c r="N201" i="2"/>
  <c r="K201" i="2"/>
  <c r="N200" i="2"/>
  <c r="K200" i="2"/>
  <c r="N199" i="2"/>
  <c r="K199" i="2"/>
  <c r="K198" i="2"/>
  <c r="K197" i="2"/>
  <c r="K196" i="2"/>
  <c r="K195" i="2"/>
  <c r="K194" i="2"/>
  <c r="K193" i="2"/>
  <c r="K192" i="2"/>
  <c r="K191" i="2"/>
  <c r="K190" i="2"/>
  <c r="K189" i="2"/>
  <c r="N188" i="2"/>
  <c r="K188" i="2"/>
  <c r="N187" i="2"/>
  <c r="K187" i="2"/>
  <c r="N186" i="2"/>
  <c r="K186" i="2"/>
  <c r="N185" i="2"/>
  <c r="K185" i="2"/>
  <c r="N184" i="2"/>
  <c r="K184" i="2"/>
  <c r="N183" i="2"/>
  <c r="K183" i="2"/>
  <c r="N182" i="2"/>
  <c r="K182" i="2"/>
  <c r="N181" i="2"/>
  <c r="K181" i="2"/>
  <c r="N180" i="2"/>
  <c r="K180" i="2"/>
  <c r="N179" i="2"/>
  <c r="K179" i="2"/>
  <c r="N178" i="2"/>
  <c r="K178" i="2"/>
  <c r="N177" i="2"/>
  <c r="K177" i="2"/>
  <c r="N176" i="2"/>
  <c r="K176" i="2"/>
  <c r="N175" i="2"/>
  <c r="K175" i="2"/>
  <c r="N174" i="2"/>
  <c r="K174" i="2"/>
  <c r="N173" i="2"/>
  <c r="K173" i="2"/>
  <c r="N172" i="2"/>
  <c r="K172" i="2"/>
  <c r="N171" i="2"/>
  <c r="K171" i="2"/>
  <c r="K170" i="2"/>
  <c r="K169" i="2"/>
  <c r="K168" i="2"/>
  <c r="K167" i="2"/>
  <c r="K166" i="2"/>
  <c r="K165" i="2"/>
  <c r="K164" i="2"/>
  <c r="K163" i="2"/>
  <c r="K162" i="2"/>
  <c r="K161" i="2"/>
  <c r="N160" i="2"/>
  <c r="K160" i="2"/>
  <c r="N159" i="2"/>
  <c r="K159" i="2"/>
  <c r="N158" i="2"/>
  <c r="K158" i="2"/>
  <c r="N157" i="2"/>
  <c r="K157" i="2"/>
  <c r="N156" i="2"/>
  <c r="K156" i="2"/>
  <c r="N155" i="2"/>
  <c r="K155" i="2"/>
  <c r="N154" i="2"/>
  <c r="K154" i="2"/>
  <c r="N153" i="2"/>
  <c r="K153" i="2"/>
  <c r="N152" i="2"/>
  <c r="K152" i="2"/>
  <c r="N151" i="2"/>
  <c r="K151" i="2"/>
  <c r="N150" i="2"/>
  <c r="K150" i="2"/>
  <c r="N149" i="2"/>
  <c r="K149" i="2"/>
  <c r="N148" i="2"/>
  <c r="K148" i="2"/>
  <c r="N147" i="2"/>
  <c r="K147" i="2"/>
  <c r="N146" i="2"/>
  <c r="K146" i="2"/>
  <c r="N145" i="2"/>
  <c r="K145" i="2"/>
  <c r="N144" i="2"/>
  <c r="K144" i="2"/>
  <c r="N143" i="2"/>
  <c r="K143" i="2"/>
  <c r="K142" i="2"/>
  <c r="K141" i="2"/>
  <c r="K140" i="2"/>
  <c r="K139" i="2"/>
  <c r="K138" i="2"/>
  <c r="K137" i="2"/>
  <c r="K136" i="2"/>
  <c r="K135" i="2"/>
  <c r="K134" i="2"/>
  <c r="K133" i="2"/>
  <c r="N132" i="2"/>
  <c r="K132" i="2"/>
  <c r="N131" i="2"/>
  <c r="K131" i="2"/>
  <c r="N130" i="2"/>
  <c r="K130" i="2"/>
  <c r="N129" i="2"/>
  <c r="K129" i="2"/>
  <c r="N128" i="2"/>
  <c r="K128" i="2"/>
  <c r="N127" i="2"/>
  <c r="K127" i="2"/>
  <c r="N126" i="2"/>
  <c r="K126" i="2"/>
  <c r="N125" i="2"/>
  <c r="K125" i="2"/>
  <c r="N124" i="2"/>
  <c r="K124" i="2"/>
  <c r="N123" i="2"/>
  <c r="K123" i="2"/>
  <c r="N122" i="2"/>
  <c r="K122" i="2"/>
  <c r="N121" i="2"/>
  <c r="K121" i="2"/>
  <c r="N120" i="2"/>
  <c r="K120" i="2"/>
  <c r="N119" i="2"/>
  <c r="K119" i="2"/>
  <c r="N118" i="2"/>
  <c r="K118" i="2"/>
  <c r="N117" i="2"/>
  <c r="K117" i="2"/>
  <c r="N116" i="2"/>
  <c r="K116" i="2"/>
  <c r="N115" i="2"/>
  <c r="K115" i="2"/>
  <c r="K114" i="2"/>
  <c r="K113" i="2"/>
  <c r="K112" i="2"/>
  <c r="K111" i="2"/>
  <c r="K110" i="2"/>
  <c r="K109" i="2"/>
  <c r="K108" i="2"/>
  <c r="K107" i="2"/>
  <c r="K106" i="2"/>
  <c r="K105" i="2"/>
  <c r="K104" i="2"/>
  <c r="K103" i="2"/>
  <c r="K102" i="2"/>
  <c r="K101" i="2"/>
  <c r="N100" i="2"/>
  <c r="K100" i="2"/>
  <c r="N99" i="2"/>
  <c r="K99" i="2"/>
  <c r="N98" i="2"/>
  <c r="K98" i="2"/>
  <c r="N97" i="2"/>
  <c r="K97" i="2"/>
  <c r="N96" i="2"/>
  <c r="K96" i="2"/>
  <c r="N95" i="2"/>
  <c r="K95" i="2"/>
  <c r="N94" i="2"/>
  <c r="K94" i="2"/>
  <c r="N93" i="2"/>
  <c r="K93" i="2"/>
  <c r="N92" i="2"/>
  <c r="K92" i="2"/>
  <c r="N91" i="2"/>
  <c r="K91" i="2"/>
  <c r="N90" i="2"/>
  <c r="K90" i="2"/>
  <c r="N89" i="2"/>
  <c r="K89" i="2"/>
  <c r="N88" i="2"/>
  <c r="K88" i="2"/>
  <c r="N87" i="2"/>
  <c r="K87" i="2"/>
  <c r="K86" i="2"/>
  <c r="K85" i="2"/>
  <c r="K84" i="2"/>
  <c r="K83" i="2"/>
  <c r="K82" i="2"/>
  <c r="K81" i="2"/>
  <c r="K80" i="2"/>
  <c r="K79" i="2"/>
  <c r="K78" i="2"/>
  <c r="K77" i="2"/>
  <c r="N76" i="2"/>
  <c r="K76" i="2"/>
  <c r="N75" i="2"/>
  <c r="K75" i="2"/>
  <c r="N74" i="2"/>
  <c r="K74" i="2"/>
  <c r="N73" i="2"/>
  <c r="K73" i="2"/>
  <c r="N72" i="2"/>
  <c r="K72" i="2"/>
  <c r="N71" i="2"/>
  <c r="K71" i="2"/>
  <c r="N70" i="2"/>
  <c r="K70" i="2"/>
  <c r="N69" i="2"/>
  <c r="K69" i="2"/>
  <c r="N68" i="2"/>
  <c r="K68" i="2"/>
  <c r="N67" i="2"/>
  <c r="K67" i="2"/>
  <c r="N66" i="2"/>
  <c r="K66" i="2"/>
  <c r="N65" i="2"/>
  <c r="K65" i="2"/>
  <c r="N64" i="2"/>
  <c r="K64" i="2"/>
  <c r="N63" i="2"/>
  <c r="K63" i="2"/>
  <c r="N62" i="2"/>
  <c r="K62" i="2"/>
  <c r="N61" i="2"/>
  <c r="K61" i="2"/>
  <c r="N60" i="2"/>
  <c r="K60" i="2"/>
  <c r="N59" i="2"/>
  <c r="K59" i="2"/>
  <c r="K58" i="2"/>
  <c r="K57" i="2"/>
  <c r="K56" i="2"/>
  <c r="K55" i="2"/>
  <c r="K54" i="2"/>
  <c r="K53" i="2"/>
  <c r="K52" i="2"/>
  <c r="K51" i="2"/>
  <c r="K50" i="2"/>
  <c r="K49" i="2"/>
  <c r="N48" i="2"/>
  <c r="K48" i="2"/>
  <c r="N47" i="2"/>
  <c r="K47" i="2"/>
  <c r="N46" i="2"/>
  <c r="K46" i="2"/>
  <c r="N45" i="2"/>
  <c r="K45" i="2"/>
  <c r="N44" i="2"/>
  <c r="K44" i="2"/>
  <c r="N43" i="2"/>
  <c r="K43" i="2"/>
  <c r="N42" i="2"/>
  <c r="K42" i="2"/>
  <c r="N41" i="2"/>
  <c r="K41" i="2"/>
  <c r="N40" i="2"/>
  <c r="K40" i="2"/>
  <c r="N39" i="2"/>
  <c r="K39" i="2"/>
  <c r="N38" i="2"/>
  <c r="K38" i="2"/>
  <c r="N37" i="2"/>
  <c r="K37" i="2"/>
  <c r="N36" i="2"/>
  <c r="K36" i="2"/>
  <c r="N35" i="2"/>
  <c r="K35" i="2"/>
  <c r="N34" i="2"/>
  <c r="K34" i="2"/>
  <c r="N33" i="2"/>
  <c r="K33" i="2"/>
  <c r="N32" i="2"/>
  <c r="K32" i="2"/>
  <c r="N31" i="2"/>
  <c r="K31" i="2"/>
  <c r="K30" i="2"/>
  <c r="K29" i="2"/>
  <c r="K28" i="2"/>
  <c r="K27" i="2"/>
  <c r="K26" i="2"/>
  <c r="K25" i="2"/>
  <c r="K24" i="2"/>
  <c r="K23" i="2"/>
  <c r="K22" i="2"/>
  <c r="K21" i="2"/>
  <c r="N20" i="2"/>
  <c r="K20" i="2"/>
  <c r="N19" i="2"/>
  <c r="K19" i="2"/>
  <c r="N18" i="2"/>
  <c r="K18" i="2"/>
  <c r="N17" i="2"/>
  <c r="K17" i="2"/>
  <c r="N16" i="2"/>
  <c r="K16" i="2"/>
  <c r="N15" i="2"/>
  <c r="K15" i="2"/>
  <c r="N14" i="2"/>
  <c r="K14" i="2"/>
  <c r="N13" i="2"/>
  <c r="K13" i="2"/>
  <c r="N12" i="2"/>
  <c r="K12" i="2"/>
  <c r="H473" i="3" l="1"/>
  <c r="H474" i="3"/>
  <c r="H475" i="3"/>
  <c r="H476" i="3"/>
  <c r="H477" i="3"/>
  <c r="H478" i="3"/>
  <c r="I478" i="3"/>
  <c r="G478" i="3"/>
  <c r="L478" i="3" s="1"/>
  <c r="F478" i="3"/>
  <c r="K478" i="3" s="1"/>
  <c r="E478" i="3"/>
  <c r="D478" i="3"/>
  <c r="C478" i="3"/>
  <c r="B478" i="3"/>
  <c r="I477" i="3"/>
  <c r="G477" i="3"/>
  <c r="L477" i="3" s="1"/>
  <c r="F477" i="3"/>
  <c r="K477" i="3" s="1"/>
  <c r="E477" i="3"/>
  <c r="D477" i="3"/>
  <c r="C477" i="3"/>
  <c r="B477" i="3"/>
  <c r="I476" i="3"/>
  <c r="G476" i="3"/>
  <c r="L476" i="3" s="1"/>
  <c r="F476" i="3"/>
  <c r="K476" i="3" s="1"/>
  <c r="E476" i="3"/>
  <c r="D476" i="3"/>
  <c r="C476" i="3"/>
  <c r="B476" i="3"/>
  <c r="I475" i="3"/>
  <c r="G475" i="3"/>
  <c r="L475" i="3" s="1"/>
  <c r="F475" i="3"/>
  <c r="K475" i="3" s="1"/>
  <c r="E475" i="3"/>
  <c r="D475" i="3"/>
  <c r="C475" i="3"/>
  <c r="B475" i="3"/>
  <c r="I474" i="3"/>
  <c r="G474" i="3"/>
  <c r="L474" i="3" s="1"/>
  <c r="F474" i="3"/>
  <c r="K474" i="3" s="1"/>
  <c r="E474" i="3"/>
  <c r="D474" i="3"/>
  <c r="C474" i="3"/>
  <c r="B474" i="3"/>
  <c r="I473" i="3"/>
  <c r="G473" i="3"/>
  <c r="L473" i="3" s="1"/>
  <c r="F473" i="3"/>
  <c r="K473" i="3" s="1"/>
  <c r="E473" i="3"/>
  <c r="D473" i="3"/>
  <c r="C473" i="3"/>
  <c r="B473" i="3"/>
  <c r="I472" i="3"/>
  <c r="G472" i="3"/>
  <c r="L472" i="3" s="1"/>
  <c r="F472" i="3"/>
  <c r="K472" i="3" s="1"/>
  <c r="E472" i="3"/>
  <c r="D472" i="3"/>
  <c r="C472" i="3"/>
  <c r="B472" i="3"/>
  <c r="I471" i="3"/>
  <c r="G471" i="3"/>
  <c r="L471" i="3" s="1"/>
  <c r="F471" i="3"/>
  <c r="K471" i="3" s="1"/>
  <c r="E471" i="3"/>
  <c r="D471" i="3"/>
  <c r="C471" i="3"/>
  <c r="B471" i="3"/>
  <c r="I470" i="3"/>
  <c r="G470" i="3"/>
  <c r="L470" i="3" s="1"/>
  <c r="F470" i="3"/>
  <c r="K470" i="3" s="1"/>
  <c r="E470" i="3"/>
  <c r="D470" i="3"/>
  <c r="C470" i="3"/>
  <c r="B470" i="3"/>
  <c r="I469" i="3"/>
  <c r="G469" i="3"/>
  <c r="L469" i="3" s="1"/>
  <c r="F469" i="3"/>
  <c r="K469" i="3" s="1"/>
  <c r="E469" i="3"/>
  <c r="D469" i="3"/>
  <c r="C469" i="3"/>
  <c r="B469" i="3"/>
  <c r="I468" i="3"/>
  <c r="G468" i="3"/>
  <c r="L468" i="3" s="1"/>
  <c r="F468" i="3"/>
  <c r="K468" i="3" s="1"/>
  <c r="E468" i="3"/>
  <c r="D468" i="3"/>
  <c r="C468" i="3"/>
  <c r="B468" i="3"/>
  <c r="I467" i="3"/>
  <c r="G467" i="3"/>
  <c r="L467" i="3" s="1"/>
  <c r="F467" i="3"/>
  <c r="K467" i="3" s="1"/>
  <c r="E467" i="3"/>
  <c r="D467" i="3"/>
  <c r="C467" i="3"/>
  <c r="B467" i="3"/>
  <c r="I466" i="3"/>
  <c r="G466" i="3"/>
  <c r="L466" i="3" s="1"/>
  <c r="F466" i="3"/>
  <c r="K466" i="3" s="1"/>
  <c r="E466" i="3"/>
  <c r="D466" i="3"/>
  <c r="C466" i="3"/>
  <c r="B466" i="3"/>
  <c r="I465" i="3"/>
  <c r="G465" i="3"/>
  <c r="L465" i="3" s="1"/>
  <c r="F465" i="3"/>
  <c r="K465" i="3" s="1"/>
  <c r="E465" i="3"/>
  <c r="D465" i="3"/>
  <c r="C465" i="3"/>
  <c r="B465" i="3"/>
  <c r="I464" i="3"/>
  <c r="G464" i="3"/>
  <c r="L464" i="3" s="1"/>
  <c r="F464" i="3"/>
  <c r="K464" i="3" s="1"/>
  <c r="E464" i="3"/>
  <c r="D464" i="3"/>
  <c r="C464" i="3"/>
  <c r="B464" i="3"/>
  <c r="I463" i="3"/>
  <c r="G463" i="3"/>
  <c r="L463" i="3" s="1"/>
  <c r="F463" i="3"/>
  <c r="K463" i="3" s="1"/>
  <c r="E463" i="3"/>
  <c r="D463" i="3"/>
  <c r="C463" i="3"/>
  <c r="B463" i="3"/>
  <c r="I462" i="3"/>
  <c r="G462" i="3"/>
  <c r="L462" i="3" s="1"/>
  <c r="F462" i="3"/>
  <c r="K462" i="3" s="1"/>
  <c r="E462" i="3"/>
  <c r="D462" i="3"/>
  <c r="C462" i="3"/>
  <c r="B462" i="3"/>
  <c r="I461" i="3"/>
  <c r="G461" i="3"/>
  <c r="L461" i="3" s="1"/>
  <c r="F461" i="3"/>
  <c r="K461" i="3" s="1"/>
  <c r="E461" i="3"/>
  <c r="D461" i="3"/>
  <c r="C461" i="3"/>
  <c r="B461" i="3"/>
  <c r="I460" i="3"/>
  <c r="G460" i="3"/>
  <c r="L460" i="3" s="1"/>
  <c r="F460" i="3"/>
  <c r="K460" i="3" s="1"/>
  <c r="E460" i="3"/>
  <c r="D460" i="3"/>
  <c r="C460" i="3"/>
  <c r="B460" i="3"/>
  <c r="I459" i="3"/>
  <c r="G459" i="3"/>
  <c r="L459" i="3" s="1"/>
  <c r="F459" i="3"/>
  <c r="K459" i="3" s="1"/>
  <c r="E459" i="3"/>
  <c r="D459" i="3"/>
  <c r="C459" i="3"/>
  <c r="B459" i="3"/>
  <c r="I458" i="3"/>
  <c r="G458" i="3"/>
  <c r="L458" i="3" s="1"/>
  <c r="F458" i="3"/>
  <c r="K458" i="3" s="1"/>
  <c r="E458" i="3"/>
  <c r="D458" i="3"/>
  <c r="C458" i="3"/>
  <c r="B458" i="3"/>
  <c r="I457" i="3"/>
  <c r="G457" i="3"/>
  <c r="L457" i="3" s="1"/>
  <c r="F457" i="3"/>
  <c r="K457" i="3" s="1"/>
  <c r="E457" i="3"/>
  <c r="D457" i="3"/>
  <c r="C457" i="3"/>
  <c r="B457" i="3"/>
  <c r="I456" i="3"/>
  <c r="G456" i="3"/>
  <c r="L456" i="3" s="1"/>
  <c r="F456" i="3"/>
  <c r="K456" i="3" s="1"/>
  <c r="E456" i="3"/>
  <c r="D456" i="3"/>
  <c r="C456" i="3"/>
  <c r="B456" i="3"/>
  <c r="I455" i="3"/>
  <c r="G455" i="3"/>
  <c r="L455" i="3" s="1"/>
  <c r="F455" i="3"/>
  <c r="K455" i="3" s="1"/>
  <c r="E455" i="3"/>
  <c r="D455" i="3"/>
  <c r="C455" i="3"/>
  <c r="B455" i="3"/>
  <c r="I454" i="3"/>
  <c r="G454" i="3"/>
  <c r="L454" i="3" s="1"/>
  <c r="F454" i="3"/>
  <c r="K454" i="3" s="1"/>
  <c r="E454" i="3"/>
  <c r="D454" i="3"/>
  <c r="C454" i="3"/>
  <c r="B454" i="3"/>
  <c r="I453" i="3"/>
  <c r="G453" i="3"/>
  <c r="L453" i="3" s="1"/>
  <c r="F453" i="3"/>
  <c r="K453" i="3" s="1"/>
  <c r="E453" i="3"/>
  <c r="D453" i="3"/>
  <c r="C453" i="3"/>
  <c r="B453" i="3"/>
  <c r="I452" i="3"/>
  <c r="G452" i="3"/>
  <c r="L452" i="3" s="1"/>
  <c r="F452" i="3"/>
  <c r="K452" i="3" s="1"/>
  <c r="E452" i="3"/>
  <c r="D452" i="3"/>
  <c r="C452" i="3"/>
  <c r="B452" i="3"/>
  <c r="I451" i="3"/>
  <c r="G451" i="3"/>
  <c r="L451" i="3" s="1"/>
  <c r="F451" i="3"/>
  <c r="K451" i="3" s="1"/>
  <c r="E451" i="3"/>
  <c r="D451" i="3"/>
  <c r="C451" i="3"/>
  <c r="B451" i="3"/>
  <c r="I450" i="3"/>
  <c r="H450" i="3"/>
  <c r="G450" i="3"/>
  <c r="L450" i="3" s="1"/>
  <c r="F450" i="3"/>
  <c r="K450" i="3" s="1"/>
  <c r="E450" i="3"/>
  <c r="D450" i="3"/>
  <c r="C450" i="3"/>
  <c r="B450" i="3"/>
  <c r="I449" i="3"/>
  <c r="H449" i="3"/>
  <c r="G449" i="3"/>
  <c r="L449" i="3" s="1"/>
  <c r="F449" i="3"/>
  <c r="K449" i="3" s="1"/>
  <c r="E449" i="3"/>
  <c r="D449" i="3"/>
  <c r="C449" i="3"/>
  <c r="B449" i="3"/>
  <c r="I448" i="3"/>
  <c r="H448" i="3"/>
  <c r="G448" i="3"/>
  <c r="L448" i="3" s="1"/>
  <c r="F448" i="3"/>
  <c r="K448" i="3" s="1"/>
  <c r="E448" i="3"/>
  <c r="D448" i="3"/>
  <c r="C448" i="3"/>
  <c r="B448" i="3"/>
  <c r="I447" i="3"/>
  <c r="H447" i="3"/>
  <c r="G447" i="3"/>
  <c r="L447" i="3" s="1"/>
  <c r="F447" i="3"/>
  <c r="K447" i="3" s="1"/>
  <c r="E447" i="3"/>
  <c r="D447" i="3"/>
  <c r="C447" i="3"/>
  <c r="B447" i="3"/>
  <c r="I446" i="3"/>
  <c r="G446" i="3"/>
  <c r="L446" i="3" s="1"/>
  <c r="F446" i="3"/>
  <c r="K446" i="3" s="1"/>
  <c r="E446" i="3"/>
  <c r="D446" i="3"/>
  <c r="C446" i="3"/>
  <c r="B446" i="3"/>
  <c r="I445" i="3"/>
  <c r="G445" i="3"/>
  <c r="L445" i="3" s="1"/>
  <c r="F445" i="3"/>
  <c r="K445" i="3" s="1"/>
  <c r="E445" i="3"/>
  <c r="D445" i="3"/>
  <c r="C445" i="3"/>
  <c r="B445" i="3"/>
  <c r="I444" i="3"/>
  <c r="G444" i="3"/>
  <c r="L444" i="3" s="1"/>
  <c r="F444" i="3"/>
  <c r="K444" i="3" s="1"/>
  <c r="E444" i="3"/>
  <c r="D444" i="3"/>
  <c r="C444" i="3"/>
  <c r="B444" i="3"/>
  <c r="I443" i="3"/>
  <c r="G443" i="3"/>
  <c r="L443" i="3" s="1"/>
  <c r="F443" i="3"/>
  <c r="K443" i="3" s="1"/>
  <c r="E443" i="3"/>
  <c r="D443" i="3"/>
  <c r="C443" i="3"/>
  <c r="B443" i="3"/>
  <c r="I442" i="3"/>
  <c r="G442" i="3"/>
  <c r="L442" i="3" s="1"/>
  <c r="F442" i="3"/>
  <c r="K442" i="3" s="1"/>
  <c r="E442" i="3"/>
  <c r="D442" i="3"/>
  <c r="C442" i="3"/>
  <c r="B442" i="3"/>
  <c r="I441" i="3"/>
  <c r="G441" i="3"/>
  <c r="L441" i="3" s="1"/>
  <c r="F441" i="3"/>
  <c r="K441" i="3" s="1"/>
  <c r="E441" i="3"/>
  <c r="D441" i="3"/>
  <c r="C441" i="3"/>
  <c r="B441" i="3"/>
  <c r="I440" i="3"/>
  <c r="G440" i="3"/>
  <c r="L440" i="3" s="1"/>
  <c r="F440" i="3"/>
  <c r="K440" i="3" s="1"/>
  <c r="E440" i="3"/>
  <c r="D440" i="3"/>
  <c r="C440" i="3"/>
  <c r="B440" i="3"/>
  <c r="I439" i="3"/>
  <c r="G439" i="3"/>
  <c r="L439" i="3" s="1"/>
  <c r="F439" i="3"/>
  <c r="K439" i="3" s="1"/>
  <c r="E439" i="3"/>
  <c r="D439" i="3"/>
  <c r="C439" i="3"/>
  <c r="B439" i="3"/>
  <c r="I438" i="3"/>
  <c r="G438" i="3"/>
  <c r="L438" i="3" s="1"/>
  <c r="F438" i="3"/>
  <c r="K438" i="3" s="1"/>
  <c r="E438" i="3"/>
  <c r="D438" i="3"/>
  <c r="C438" i="3"/>
  <c r="B438" i="3"/>
  <c r="I437" i="3"/>
  <c r="G437" i="3"/>
  <c r="L437" i="3" s="1"/>
  <c r="F437" i="3"/>
  <c r="K437" i="3" s="1"/>
  <c r="E437" i="3"/>
  <c r="D437" i="3"/>
  <c r="C437" i="3"/>
  <c r="B437" i="3"/>
  <c r="I436" i="3"/>
  <c r="G436" i="3"/>
  <c r="L436" i="3" s="1"/>
  <c r="F436" i="3"/>
  <c r="K436" i="3" s="1"/>
  <c r="E436" i="3"/>
  <c r="D436" i="3"/>
  <c r="C436" i="3"/>
  <c r="B436" i="3"/>
  <c r="I435" i="3"/>
  <c r="G435" i="3"/>
  <c r="L435" i="3" s="1"/>
  <c r="F435" i="3"/>
  <c r="K435" i="3" s="1"/>
  <c r="E435" i="3"/>
  <c r="D435" i="3"/>
  <c r="C435" i="3"/>
  <c r="B435" i="3"/>
  <c r="I434" i="3"/>
  <c r="G434" i="3"/>
  <c r="L434" i="3" s="1"/>
  <c r="F434" i="3"/>
  <c r="K434" i="3" s="1"/>
  <c r="E434" i="3"/>
  <c r="D434" i="3"/>
  <c r="C434" i="3"/>
  <c r="B434" i="3"/>
  <c r="I433" i="3"/>
  <c r="G433" i="3"/>
  <c r="L433" i="3" s="1"/>
  <c r="F433" i="3"/>
  <c r="K433" i="3" s="1"/>
  <c r="E433" i="3"/>
  <c r="D433" i="3"/>
  <c r="C433" i="3"/>
  <c r="B433" i="3"/>
  <c r="I432" i="3"/>
  <c r="G432" i="3"/>
  <c r="L432" i="3" s="1"/>
  <c r="F432" i="3"/>
  <c r="K432" i="3" s="1"/>
  <c r="E432" i="3"/>
  <c r="D432" i="3"/>
  <c r="C432" i="3"/>
  <c r="B432" i="3"/>
  <c r="I431" i="3"/>
  <c r="G431" i="3"/>
  <c r="L431" i="3" s="1"/>
  <c r="F431" i="3"/>
  <c r="K431" i="3" s="1"/>
  <c r="E431" i="3"/>
  <c r="D431" i="3"/>
  <c r="C431" i="3"/>
  <c r="B431" i="3"/>
  <c r="I430" i="3"/>
  <c r="G430" i="3"/>
  <c r="L430" i="3" s="1"/>
  <c r="F430" i="3"/>
  <c r="K430" i="3" s="1"/>
  <c r="E430" i="3"/>
  <c r="D430" i="3"/>
  <c r="C430" i="3"/>
  <c r="B430" i="3"/>
  <c r="I429" i="3"/>
  <c r="G429" i="3"/>
  <c r="L429" i="3" s="1"/>
  <c r="F429" i="3"/>
  <c r="K429" i="3" s="1"/>
  <c r="E429" i="3"/>
  <c r="D429" i="3"/>
  <c r="C429" i="3"/>
  <c r="B429" i="3"/>
  <c r="I428" i="3"/>
  <c r="G428" i="3"/>
  <c r="L428" i="3" s="1"/>
  <c r="F428" i="3"/>
  <c r="K428" i="3" s="1"/>
  <c r="E428" i="3"/>
  <c r="D428" i="3"/>
  <c r="C428" i="3"/>
  <c r="B428" i="3"/>
  <c r="I427" i="3"/>
  <c r="G427" i="3"/>
  <c r="L427" i="3" s="1"/>
  <c r="F427" i="3"/>
  <c r="K427" i="3" s="1"/>
  <c r="E427" i="3"/>
  <c r="D427" i="3"/>
  <c r="C427" i="3"/>
  <c r="B427" i="3"/>
  <c r="I426" i="3"/>
  <c r="G426" i="3"/>
  <c r="L426" i="3" s="1"/>
  <c r="F426" i="3"/>
  <c r="K426" i="3" s="1"/>
  <c r="E426" i="3"/>
  <c r="D426" i="3"/>
  <c r="C426" i="3"/>
  <c r="B426" i="3"/>
  <c r="I425" i="3"/>
  <c r="G425" i="3"/>
  <c r="L425" i="3" s="1"/>
  <c r="F425" i="3"/>
  <c r="K425" i="3" s="1"/>
  <c r="E425" i="3"/>
  <c r="D425" i="3"/>
  <c r="C425" i="3"/>
  <c r="B425" i="3"/>
  <c r="I424" i="3"/>
  <c r="G424" i="3"/>
  <c r="L424" i="3" s="1"/>
  <c r="F424" i="3"/>
  <c r="K424" i="3" s="1"/>
  <c r="E424" i="3"/>
  <c r="D424" i="3"/>
  <c r="C424" i="3"/>
  <c r="B424" i="3"/>
  <c r="I423" i="3"/>
  <c r="G423" i="3"/>
  <c r="L423" i="3" s="1"/>
  <c r="F423" i="3"/>
  <c r="K423" i="3" s="1"/>
  <c r="E423" i="3"/>
  <c r="D423" i="3"/>
  <c r="C423" i="3"/>
  <c r="B423" i="3"/>
  <c r="I422" i="3"/>
  <c r="G422" i="3"/>
  <c r="L422" i="3" s="1"/>
  <c r="F422" i="3"/>
  <c r="K422" i="3" s="1"/>
  <c r="E422" i="3"/>
  <c r="D422" i="3"/>
  <c r="C422" i="3"/>
  <c r="B422" i="3"/>
  <c r="I421" i="3"/>
  <c r="G421" i="3"/>
  <c r="L421" i="3" s="1"/>
  <c r="F421" i="3"/>
  <c r="K421" i="3" s="1"/>
  <c r="E421" i="3"/>
  <c r="D421" i="3"/>
  <c r="C421" i="3"/>
  <c r="B421" i="3"/>
  <c r="I420" i="3"/>
  <c r="G420" i="3"/>
  <c r="L420" i="3" s="1"/>
  <c r="F420" i="3"/>
  <c r="K420" i="3" s="1"/>
  <c r="E420" i="3"/>
  <c r="D420" i="3"/>
  <c r="C420" i="3"/>
  <c r="B420" i="3"/>
  <c r="I419" i="3"/>
  <c r="G419" i="3"/>
  <c r="L419" i="3" s="1"/>
  <c r="F419" i="3"/>
  <c r="K419" i="3" s="1"/>
  <c r="E419" i="3"/>
  <c r="D419" i="3"/>
  <c r="C419" i="3"/>
  <c r="B419" i="3"/>
  <c r="I418" i="3"/>
  <c r="G418" i="3"/>
  <c r="L418" i="3" s="1"/>
  <c r="F418" i="3"/>
  <c r="K418" i="3" s="1"/>
  <c r="E418" i="3"/>
  <c r="D418" i="3"/>
  <c r="C418" i="3"/>
  <c r="B418" i="3"/>
  <c r="I417" i="3"/>
  <c r="G417" i="3"/>
  <c r="L417" i="3" s="1"/>
  <c r="F417" i="3"/>
  <c r="K417" i="3" s="1"/>
  <c r="E417" i="3"/>
  <c r="D417" i="3"/>
  <c r="C417" i="3"/>
  <c r="B417" i="3"/>
  <c r="I416" i="3"/>
  <c r="G416" i="3"/>
  <c r="L416" i="3" s="1"/>
  <c r="F416" i="3"/>
  <c r="K416" i="3" s="1"/>
  <c r="E416" i="3"/>
  <c r="D416" i="3"/>
  <c r="C416" i="3"/>
  <c r="B416" i="3"/>
  <c r="I415" i="3"/>
  <c r="G415" i="3"/>
  <c r="L415" i="3" s="1"/>
  <c r="F415" i="3"/>
  <c r="K415" i="3" s="1"/>
  <c r="E415" i="3"/>
  <c r="D415" i="3"/>
  <c r="C415" i="3"/>
  <c r="B415" i="3"/>
  <c r="I414" i="3"/>
  <c r="G414" i="3"/>
  <c r="L414" i="3" s="1"/>
  <c r="F414" i="3"/>
  <c r="K414" i="3" s="1"/>
  <c r="E414" i="3"/>
  <c r="D414" i="3"/>
  <c r="C414" i="3"/>
  <c r="B414" i="3"/>
  <c r="I413" i="3"/>
  <c r="G413" i="3"/>
  <c r="L413" i="3" s="1"/>
  <c r="F413" i="3"/>
  <c r="K413" i="3" s="1"/>
  <c r="E413" i="3"/>
  <c r="D413" i="3"/>
  <c r="C413" i="3"/>
  <c r="B413" i="3"/>
  <c r="I412" i="3"/>
  <c r="G412" i="3"/>
  <c r="L412" i="3" s="1"/>
  <c r="F412" i="3"/>
  <c r="K412" i="3" s="1"/>
  <c r="E412" i="3"/>
  <c r="D412" i="3"/>
  <c r="C412" i="3"/>
  <c r="B412" i="3"/>
  <c r="I411" i="3"/>
  <c r="G411" i="3"/>
  <c r="L411" i="3" s="1"/>
  <c r="F411" i="3"/>
  <c r="K411" i="3" s="1"/>
  <c r="E411" i="3"/>
  <c r="D411" i="3"/>
  <c r="C411" i="3"/>
  <c r="B411" i="3"/>
  <c r="I410" i="3"/>
  <c r="G410" i="3"/>
  <c r="L410" i="3" s="1"/>
  <c r="F410" i="3"/>
  <c r="K410" i="3" s="1"/>
  <c r="E410" i="3"/>
  <c r="D410" i="3"/>
  <c r="C410" i="3"/>
  <c r="B410" i="3"/>
  <c r="I409" i="3"/>
  <c r="G409" i="3"/>
  <c r="L409" i="3" s="1"/>
  <c r="F409" i="3"/>
  <c r="K409" i="3" s="1"/>
  <c r="E409" i="3"/>
  <c r="D409" i="3"/>
  <c r="C409" i="3"/>
  <c r="B409" i="3"/>
  <c r="I408" i="3"/>
  <c r="G408" i="3"/>
  <c r="L408" i="3" s="1"/>
  <c r="F408" i="3"/>
  <c r="K408" i="3" s="1"/>
  <c r="E408" i="3"/>
  <c r="D408" i="3"/>
  <c r="C408" i="3"/>
  <c r="B408" i="3"/>
  <c r="I407" i="3"/>
  <c r="G407" i="3"/>
  <c r="L407" i="3" s="1"/>
  <c r="F407" i="3"/>
  <c r="K407" i="3" s="1"/>
  <c r="E407" i="3"/>
  <c r="D407" i="3"/>
  <c r="C407" i="3"/>
  <c r="B407" i="3"/>
  <c r="I406" i="3"/>
  <c r="G406" i="3"/>
  <c r="L406" i="3" s="1"/>
  <c r="F406" i="3"/>
  <c r="K406" i="3" s="1"/>
  <c r="E406" i="3"/>
  <c r="D406" i="3"/>
  <c r="C406" i="3"/>
  <c r="B406" i="3"/>
  <c r="I405" i="3"/>
  <c r="G405" i="3"/>
  <c r="L405" i="3" s="1"/>
  <c r="F405" i="3"/>
  <c r="K405" i="3" s="1"/>
  <c r="E405" i="3"/>
  <c r="D405" i="3"/>
  <c r="C405" i="3"/>
  <c r="B405" i="3"/>
  <c r="I404" i="3"/>
  <c r="G404" i="3"/>
  <c r="L404" i="3" s="1"/>
  <c r="F404" i="3"/>
  <c r="K404" i="3" s="1"/>
  <c r="E404" i="3"/>
  <c r="D404" i="3"/>
  <c r="C404" i="3"/>
  <c r="B404" i="3"/>
  <c r="I403" i="3"/>
  <c r="G403" i="3"/>
  <c r="L403" i="3" s="1"/>
  <c r="F403" i="3"/>
  <c r="K403" i="3" s="1"/>
  <c r="E403" i="3"/>
  <c r="D403" i="3"/>
  <c r="C403" i="3"/>
  <c r="B403" i="3"/>
  <c r="I402" i="3"/>
  <c r="G402" i="3"/>
  <c r="L402" i="3" s="1"/>
  <c r="F402" i="3"/>
  <c r="K402" i="3" s="1"/>
  <c r="E402" i="3"/>
  <c r="D402" i="3"/>
  <c r="C402" i="3"/>
  <c r="B402" i="3"/>
  <c r="I401" i="3"/>
  <c r="G401" i="3"/>
  <c r="L401" i="3" s="1"/>
  <c r="F401" i="3"/>
  <c r="K401" i="3" s="1"/>
  <c r="E401" i="3"/>
  <c r="D401" i="3"/>
  <c r="C401" i="3"/>
  <c r="B401" i="3"/>
  <c r="I400" i="3"/>
  <c r="G400" i="3"/>
  <c r="L400" i="3" s="1"/>
  <c r="F400" i="3"/>
  <c r="K400" i="3" s="1"/>
  <c r="E400" i="3"/>
  <c r="D400" i="3"/>
  <c r="C400" i="3"/>
  <c r="B400" i="3"/>
  <c r="I399" i="3"/>
  <c r="G399" i="3"/>
  <c r="L399" i="3" s="1"/>
  <c r="F399" i="3"/>
  <c r="K399" i="3" s="1"/>
  <c r="E399" i="3"/>
  <c r="D399" i="3"/>
  <c r="C399" i="3"/>
  <c r="B399" i="3"/>
  <c r="I398" i="3"/>
  <c r="G398" i="3"/>
  <c r="L398" i="3" s="1"/>
  <c r="F398" i="3"/>
  <c r="K398" i="3" s="1"/>
  <c r="E398" i="3"/>
  <c r="D398" i="3"/>
  <c r="C398" i="3"/>
  <c r="B398" i="3"/>
  <c r="I397" i="3"/>
  <c r="G397" i="3"/>
  <c r="L397" i="3" s="1"/>
  <c r="F397" i="3"/>
  <c r="K397" i="3" s="1"/>
  <c r="E397" i="3"/>
  <c r="D397" i="3"/>
  <c r="C397" i="3"/>
  <c r="B397" i="3"/>
  <c r="I396" i="3"/>
  <c r="G396" i="3"/>
  <c r="L396" i="3" s="1"/>
  <c r="F396" i="3"/>
  <c r="K396" i="3" s="1"/>
  <c r="E396" i="3"/>
  <c r="D396" i="3"/>
  <c r="C396" i="3"/>
  <c r="B396" i="3"/>
  <c r="I395" i="3"/>
  <c r="G395" i="3"/>
  <c r="L395" i="3" s="1"/>
  <c r="F395" i="3"/>
  <c r="K395" i="3" s="1"/>
  <c r="E395" i="3"/>
  <c r="D395" i="3"/>
  <c r="C395" i="3"/>
  <c r="B395" i="3"/>
  <c r="I394" i="3"/>
  <c r="G394" i="3"/>
  <c r="L394" i="3" s="1"/>
  <c r="F394" i="3"/>
  <c r="K394" i="3" s="1"/>
  <c r="E394" i="3"/>
  <c r="D394" i="3"/>
  <c r="C394" i="3"/>
  <c r="B394" i="3"/>
  <c r="I393" i="3"/>
  <c r="G393" i="3"/>
  <c r="L393" i="3" s="1"/>
  <c r="F393" i="3"/>
  <c r="K393" i="3" s="1"/>
  <c r="E393" i="3"/>
  <c r="D393" i="3"/>
  <c r="C393" i="3"/>
  <c r="B393" i="3"/>
  <c r="I392" i="3"/>
  <c r="G392" i="3"/>
  <c r="L392" i="3" s="1"/>
  <c r="F392" i="3"/>
  <c r="K392" i="3" s="1"/>
  <c r="E392" i="3"/>
  <c r="D392" i="3"/>
  <c r="C392" i="3"/>
  <c r="B392" i="3"/>
  <c r="I391" i="3"/>
  <c r="G391" i="3"/>
  <c r="L391" i="3" s="1"/>
  <c r="F391" i="3"/>
  <c r="K391" i="3" s="1"/>
  <c r="E391" i="3"/>
  <c r="D391" i="3"/>
  <c r="C391" i="3"/>
  <c r="B391" i="3"/>
  <c r="I390" i="3"/>
  <c r="G390" i="3"/>
  <c r="L390" i="3" s="1"/>
  <c r="F390" i="3"/>
  <c r="K390" i="3" s="1"/>
  <c r="E390" i="3"/>
  <c r="D390" i="3"/>
  <c r="C390" i="3"/>
  <c r="B390" i="3"/>
  <c r="I389" i="3"/>
  <c r="G389" i="3"/>
  <c r="L389" i="3" s="1"/>
  <c r="F389" i="3"/>
  <c r="K389" i="3" s="1"/>
  <c r="E389" i="3"/>
  <c r="D389" i="3"/>
  <c r="C389" i="3"/>
  <c r="B389" i="3"/>
  <c r="I388" i="3"/>
  <c r="G388" i="3"/>
  <c r="L388" i="3" s="1"/>
  <c r="F388" i="3"/>
  <c r="K388" i="3" s="1"/>
  <c r="E388" i="3"/>
  <c r="D388" i="3"/>
  <c r="C388" i="3"/>
  <c r="B388" i="3"/>
  <c r="I387" i="3"/>
  <c r="G387" i="3"/>
  <c r="L387" i="3" s="1"/>
  <c r="F387" i="3"/>
  <c r="K387" i="3" s="1"/>
  <c r="E387" i="3"/>
  <c r="D387" i="3"/>
  <c r="C387" i="3"/>
  <c r="B387" i="3"/>
  <c r="I386" i="3"/>
  <c r="G386" i="3"/>
  <c r="L386" i="3" s="1"/>
  <c r="F386" i="3"/>
  <c r="K386" i="3" s="1"/>
  <c r="E386" i="3"/>
  <c r="D386" i="3"/>
  <c r="C386" i="3"/>
  <c r="B386" i="3"/>
  <c r="I385" i="3"/>
  <c r="G385" i="3"/>
  <c r="L385" i="3" s="1"/>
  <c r="F385" i="3"/>
  <c r="K385" i="3" s="1"/>
  <c r="E385" i="3"/>
  <c r="D385" i="3"/>
  <c r="C385" i="3"/>
  <c r="B385" i="3"/>
  <c r="I384" i="3"/>
  <c r="G384" i="3"/>
  <c r="L384" i="3" s="1"/>
  <c r="F384" i="3"/>
  <c r="K384" i="3" s="1"/>
  <c r="E384" i="3"/>
  <c r="D384" i="3"/>
  <c r="C384" i="3"/>
  <c r="B384" i="3"/>
  <c r="I383" i="3"/>
  <c r="G383" i="3"/>
  <c r="L383" i="3" s="1"/>
  <c r="F383" i="3"/>
  <c r="K383" i="3" s="1"/>
  <c r="E383" i="3"/>
  <c r="D383" i="3"/>
  <c r="C383" i="3"/>
  <c r="B383" i="3"/>
  <c r="I382" i="3"/>
  <c r="G382" i="3"/>
  <c r="L382" i="3" s="1"/>
  <c r="F382" i="3"/>
  <c r="K382" i="3" s="1"/>
  <c r="E382" i="3"/>
  <c r="D382" i="3"/>
  <c r="C382" i="3"/>
  <c r="B382" i="3"/>
  <c r="I381" i="3"/>
  <c r="G381" i="3"/>
  <c r="L381" i="3" s="1"/>
  <c r="F381" i="3"/>
  <c r="K381" i="3" s="1"/>
  <c r="E381" i="3"/>
  <c r="D381" i="3"/>
  <c r="C381" i="3"/>
  <c r="B381" i="3"/>
  <c r="I380" i="3"/>
  <c r="G380" i="3"/>
  <c r="L380" i="3" s="1"/>
  <c r="F380" i="3"/>
  <c r="K380" i="3" s="1"/>
  <c r="E380" i="3"/>
  <c r="D380" i="3"/>
  <c r="C380" i="3"/>
  <c r="B380" i="3"/>
  <c r="I379" i="3"/>
  <c r="G379" i="3"/>
  <c r="L379" i="3" s="1"/>
  <c r="F379" i="3"/>
  <c r="K379" i="3" s="1"/>
  <c r="E379" i="3"/>
  <c r="D379" i="3"/>
  <c r="C379" i="3"/>
  <c r="B379" i="3"/>
  <c r="I378" i="3"/>
  <c r="G378" i="3"/>
  <c r="L378" i="3" s="1"/>
  <c r="F378" i="3"/>
  <c r="K378" i="3" s="1"/>
  <c r="E378" i="3"/>
  <c r="D378" i="3"/>
  <c r="C378" i="3"/>
  <c r="B378" i="3"/>
  <c r="I377" i="3"/>
  <c r="G377" i="3"/>
  <c r="L377" i="3" s="1"/>
  <c r="F377" i="3"/>
  <c r="K377" i="3" s="1"/>
  <c r="E377" i="3"/>
  <c r="D377" i="3"/>
  <c r="C377" i="3"/>
  <c r="B377" i="3"/>
  <c r="I376" i="3"/>
  <c r="G376" i="3"/>
  <c r="L376" i="3" s="1"/>
  <c r="F376" i="3"/>
  <c r="K376" i="3" s="1"/>
  <c r="E376" i="3"/>
  <c r="D376" i="3"/>
  <c r="C376" i="3"/>
  <c r="B376" i="3"/>
  <c r="I375" i="3"/>
  <c r="G375" i="3"/>
  <c r="L375" i="3" s="1"/>
  <c r="F375" i="3"/>
  <c r="K375" i="3" s="1"/>
  <c r="E375" i="3"/>
  <c r="D375" i="3"/>
  <c r="C375" i="3"/>
  <c r="B375" i="3"/>
  <c r="I374" i="3"/>
  <c r="G374" i="3"/>
  <c r="L374" i="3" s="1"/>
  <c r="F374" i="3"/>
  <c r="K374" i="3" s="1"/>
  <c r="E374" i="3"/>
  <c r="D374" i="3"/>
  <c r="C374" i="3"/>
  <c r="B374" i="3"/>
  <c r="I373" i="3"/>
  <c r="G373" i="3"/>
  <c r="L373" i="3" s="1"/>
  <c r="F373" i="3"/>
  <c r="K373" i="3" s="1"/>
  <c r="E373" i="3"/>
  <c r="D373" i="3"/>
  <c r="C373" i="3"/>
  <c r="B373" i="3"/>
  <c r="I372" i="3"/>
  <c r="G372" i="3"/>
  <c r="L372" i="3" s="1"/>
  <c r="F372" i="3"/>
  <c r="K372" i="3" s="1"/>
  <c r="E372" i="3"/>
  <c r="D372" i="3"/>
  <c r="C372" i="3"/>
  <c r="B372" i="3"/>
  <c r="I371" i="3"/>
  <c r="G371" i="3"/>
  <c r="L371" i="3" s="1"/>
  <c r="F371" i="3"/>
  <c r="K371" i="3" s="1"/>
  <c r="E371" i="3"/>
  <c r="D371" i="3"/>
  <c r="C371" i="3"/>
  <c r="B371" i="3"/>
  <c r="I370" i="3"/>
  <c r="G370" i="3"/>
  <c r="L370" i="3" s="1"/>
  <c r="F370" i="3"/>
  <c r="K370" i="3" s="1"/>
  <c r="E370" i="3"/>
  <c r="D370" i="3"/>
  <c r="C370" i="3"/>
  <c r="B370" i="3"/>
  <c r="I369" i="3"/>
  <c r="G369" i="3"/>
  <c r="L369" i="3" s="1"/>
  <c r="F369" i="3"/>
  <c r="K369" i="3" s="1"/>
  <c r="E369" i="3"/>
  <c r="D369" i="3"/>
  <c r="C369" i="3"/>
  <c r="B369" i="3"/>
  <c r="I368" i="3"/>
  <c r="G368" i="3"/>
  <c r="L368" i="3" s="1"/>
  <c r="F368" i="3"/>
  <c r="K368" i="3" s="1"/>
  <c r="E368" i="3"/>
  <c r="D368" i="3"/>
  <c r="C368" i="3"/>
  <c r="B368" i="3"/>
  <c r="I367" i="3"/>
  <c r="G367" i="3"/>
  <c r="L367" i="3" s="1"/>
  <c r="F367" i="3"/>
  <c r="K367" i="3" s="1"/>
  <c r="E367" i="3"/>
  <c r="D367" i="3"/>
  <c r="C367" i="3"/>
  <c r="B367" i="3"/>
  <c r="I366" i="3"/>
  <c r="G366" i="3"/>
  <c r="L366" i="3" s="1"/>
  <c r="F366" i="3"/>
  <c r="K366" i="3" s="1"/>
  <c r="E366" i="3"/>
  <c r="D366" i="3"/>
  <c r="C366" i="3"/>
  <c r="B366" i="3"/>
  <c r="I365" i="3"/>
  <c r="G365" i="3"/>
  <c r="L365" i="3" s="1"/>
  <c r="F365" i="3"/>
  <c r="K365" i="3" s="1"/>
  <c r="E365" i="3"/>
  <c r="D365" i="3"/>
  <c r="C365" i="3"/>
  <c r="B365" i="3"/>
  <c r="I364" i="3"/>
  <c r="G364" i="3"/>
  <c r="L364" i="3" s="1"/>
  <c r="F364" i="3"/>
  <c r="K364" i="3" s="1"/>
  <c r="E364" i="3"/>
  <c r="D364" i="3"/>
  <c r="C364" i="3"/>
  <c r="B364" i="3"/>
  <c r="I363" i="3"/>
  <c r="G363" i="3"/>
  <c r="L363" i="3" s="1"/>
  <c r="F363" i="3"/>
  <c r="K363" i="3" s="1"/>
  <c r="E363" i="3"/>
  <c r="D363" i="3"/>
  <c r="C363" i="3"/>
  <c r="B363" i="3"/>
  <c r="I362" i="3"/>
  <c r="G362" i="3"/>
  <c r="L362" i="3" s="1"/>
  <c r="F362" i="3"/>
  <c r="K362" i="3" s="1"/>
  <c r="E362" i="3"/>
  <c r="D362" i="3"/>
  <c r="C362" i="3"/>
  <c r="B362" i="3"/>
  <c r="I361" i="3"/>
  <c r="G361" i="3"/>
  <c r="L361" i="3" s="1"/>
  <c r="F361" i="3"/>
  <c r="K361" i="3" s="1"/>
  <c r="E361" i="3"/>
  <c r="D361" i="3"/>
  <c r="C361" i="3"/>
  <c r="B361" i="3"/>
  <c r="I360" i="3"/>
  <c r="G360" i="3"/>
  <c r="L360" i="3" s="1"/>
  <c r="F360" i="3"/>
  <c r="K360" i="3" s="1"/>
  <c r="E360" i="3"/>
  <c r="D360" i="3"/>
  <c r="C360" i="3"/>
  <c r="B360" i="3"/>
  <c r="I359" i="3"/>
  <c r="G359" i="3"/>
  <c r="L359" i="3" s="1"/>
  <c r="F359" i="3"/>
  <c r="K359" i="3" s="1"/>
  <c r="E359" i="3"/>
  <c r="D359" i="3"/>
  <c r="C359" i="3"/>
  <c r="B359" i="3"/>
  <c r="I358" i="3"/>
  <c r="G358" i="3"/>
  <c r="L358" i="3" s="1"/>
  <c r="F358" i="3"/>
  <c r="K358" i="3" s="1"/>
  <c r="E358" i="3"/>
  <c r="D358" i="3"/>
  <c r="C358" i="3"/>
  <c r="B358" i="3"/>
  <c r="I357" i="3"/>
  <c r="G357" i="3"/>
  <c r="L357" i="3" s="1"/>
  <c r="F357" i="3"/>
  <c r="K357" i="3" s="1"/>
  <c r="E357" i="3"/>
  <c r="D357" i="3"/>
  <c r="C357" i="3"/>
  <c r="B357" i="3"/>
  <c r="I356" i="3"/>
  <c r="G356" i="3"/>
  <c r="L356" i="3" s="1"/>
  <c r="F356" i="3"/>
  <c r="K356" i="3" s="1"/>
  <c r="E356" i="3"/>
  <c r="D356" i="3"/>
  <c r="C356" i="3"/>
  <c r="B356" i="3"/>
  <c r="I355" i="3"/>
  <c r="G355" i="3"/>
  <c r="L355" i="3" s="1"/>
  <c r="F355" i="3"/>
  <c r="K355" i="3" s="1"/>
  <c r="E355" i="3"/>
  <c r="D355" i="3"/>
  <c r="C355" i="3"/>
  <c r="B355" i="3"/>
  <c r="I354" i="3"/>
  <c r="G354" i="3"/>
  <c r="L354" i="3" s="1"/>
  <c r="F354" i="3"/>
  <c r="K354" i="3" s="1"/>
  <c r="E354" i="3"/>
  <c r="D354" i="3"/>
  <c r="C354" i="3"/>
  <c r="B354" i="3"/>
  <c r="I353" i="3"/>
  <c r="G353" i="3"/>
  <c r="L353" i="3" s="1"/>
  <c r="F353" i="3"/>
  <c r="K353" i="3" s="1"/>
  <c r="E353" i="3"/>
  <c r="D353" i="3"/>
  <c r="C353" i="3"/>
  <c r="B353" i="3"/>
  <c r="I352" i="3"/>
  <c r="G352" i="3"/>
  <c r="L352" i="3" s="1"/>
  <c r="F352" i="3"/>
  <c r="K352" i="3" s="1"/>
  <c r="E352" i="3"/>
  <c r="D352" i="3"/>
  <c r="C352" i="3"/>
  <c r="B352" i="3"/>
  <c r="I351" i="3"/>
  <c r="G351" i="3"/>
  <c r="L351" i="3" s="1"/>
  <c r="F351" i="3"/>
  <c r="K351" i="3" s="1"/>
  <c r="E351" i="3"/>
  <c r="D351" i="3"/>
  <c r="C351" i="3"/>
  <c r="B351" i="3"/>
  <c r="I350" i="3"/>
  <c r="G350" i="3"/>
  <c r="L350" i="3" s="1"/>
  <c r="F350" i="3"/>
  <c r="K350" i="3" s="1"/>
  <c r="E350" i="3"/>
  <c r="D350" i="3"/>
  <c r="C350" i="3"/>
  <c r="B350" i="3"/>
  <c r="I349" i="3"/>
  <c r="G349" i="3"/>
  <c r="L349" i="3" s="1"/>
  <c r="F349" i="3"/>
  <c r="K349" i="3" s="1"/>
  <c r="E349" i="3"/>
  <c r="D349" i="3"/>
  <c r="C349" i="3"/>
  <c r="B349" i="3"/>
  <c r="I348" i="3"/>
  <c r="G348" i="3"/>
  <c r="L348" i="3" s="1"/>
  <c r="F348" i="3"/>
  <c r="K348" i="3" s="1"/>
  <c r="E348" i="3"/>
  <c r="D348" i="3"/>
  <c r="C348" i="3"/>
  <c r="B348" i="3"/>
  <c r="I347" i="3"/>
  <c r="G347" i="3"/>
  <c r="L347" i="3" s="1"/>
  <c r="F347" i="3"/>
  <c r="K347" i="3" s="1"/>
  <c r="E347" i="3"/>
  <c r="D347" i="3"/>
  <c r="C347" i="3"/>
  <c r="B347" i="3"/>
  <c r="I346" i="3"/>
  <c r="G346" i="3"/>
  <c r="L346" i="3" s="1"/>
  <c r="F346" i="3"/>
  <c r="K346" i="3" s="1"/>
  <c r="E346" i="3"/>
  <c r="D346" i="3"/>
  <c r="C346" i="3"/>
  <c r="B346" i="3"/>
  <c r="I345" i="3"/>
  <c r="G345" i="3"/>
  <c r="L345" i="3" s="1"/>
  <c r="F345" i="3"/>
  <c r="K345" i="3" s="1"/>
  <c r="E345" i="3"/>
  <c r="D345" i="3"/>
  <c r="C345" i="3"/>
  <c r="B345" i="3"/>
  <c r="I344" i="3"/>
  <c r="G344" i="3"/>
  <c r="L344" i="3" s="1"/>
  <c r="F344" i="3"/>
  <c r="K344" i="3" s="1"/>
  <c r="E344" i="3"/>
  <c r="D344" i="3"/>
  <c r="C344" i="3"/>
  <c r="B344" i="3"/>
  <c r="I343" i="3"/>
  <c r="G343" i="3"/>
  <c r="L343" i="3" s="1"/>
  <c r="F343" i="3"/>
  <c r="K343" i="3" s="1"/>
  <c r="E343" i="3"/>
  <c r="D343" i="3"/>
  <c r="C343" i="3"/>
  <c r="B343" i="3"/>
  <c r="I342" i="3"/>
  <c r="G342" i="3"/>
  <c r="L342" i="3" s="1"/>
  <c r="F342" i="3"/>
  <c r="K342" i="3" s="1"/>
  <c r="E342" i="3"/>
  <c r="D342" i="3"/>
  <c r="C342" i="3"/>
  <c r="B342" i="3"/>
  <c r="I341" i="3"/>
  <c r="G341" i="3"/>
  <c r="L341" i="3" s="1"/>
  <c r="F341" i="3"/>
  <c r="K341" i="3" s="1"/>
  <c r="E341" i="3"/>
  <c r="D341" i="3"/>
  <c r="C341" i="3"/>
  <c r="B341" i="3"/>
  <c r="I340" i="3"/>
  <c r="G340" i="3"/>
  <c r="L340" i="3" s="1"/>
  <c r="F340" i="3"/>
  <c r="K340" i="3" s="1"/>
  <c r="E340" i="3"/>
  <c r="D340" i="3"/>
  <c r="C340" i="3"/>
  <c r="B340" i="3"/>
  <c r="I339" i="3"/>
  <c r="G339" i="3"/>
  <c r="L339" i="3" s="1"/>
  <c r="F339" i="3"/>
  <c r="K339" i="3" s="1"/>
  <c r="E339" i="3"/>
  <c r="D339" i="3"/>
  <c r="C339" i="3"/>
  <c r="B339" i="3"/>
  <c r="I338" i="3"/>
  <c r="G338" i="3"/>
  <c r="L338" i="3" s="1"/>
  <c r="F338" i="3"/>
  <c r="K338" i="3" s="1"/>
  <c r="E338" i="3"/>
  <c r="D338" i="3"/>
  <c r="C338" i="3"/>
  <c r="B338" i="3"/>
  <c r="I337" i="3"/>
  <c r="G337" i="3"/>
  <c r="L337" i="3" s="1"/>
  <c r="F337" i="3"/>
  <c r="K337" i="3" s="1"/>
  <c r="E337" i="3"/>
  <c r="D337" i="3"/>
  <c r="C337" i="3"/>
  <c r="B337" i="3"/>
  <c r="I336" i="3"/>
  <c r="G336" i="3"/>
  <c r="L336" i="3" s="1"/>
  <c r="F336" i="3"/>
  <c r="K336" i="3" s="1"/>
  <c r="E336" i="3"/>
  <c r="D336" i="3"/>
  <c r="C336" i="3"/>
  <c r="B336" i="3"/>
  <c r="I335" i="3"/>
  <c r="G335" i="3"/>
  <c r="L335" i="3" s="1"/>
  <c r="F335" i="3"/>
  <c r="K335" i="3" s="1"/>
  <c r="E335" i="3"/>
  <c r="D335" i="3"/>
  <c r="C335" i="3"/>
  <c r="B335" i="3"/>
  <c r="I334" i="3"/>
  <c r="G334" i="3"/>
  <c r="L334" i="3" s="1"/>
  <c r="F334" i="3"/>
  <c r="K334" i="3" s="1"/>
  <c r="E334" i="3"/>
  <c r="D334" i="3"/>
  <c r="C334" i="3"/>
  <c r="B334" i="3"/>
  <c r="I333" i="3"/>
  <c r="G333" i="3"/>
  <c r="L333" i="3" s="1"/>
  <c r="F333" i="3"/>
  <c r="K333" i="3" s="1"/>
  <c r="E333" i="3"/>
  <c r="D333" i="3"/>
  <c r="C333" i="3"/>
  <c r="B333" i="3"/>
  <c r="I332" i="3"/>
  <c r="G332" i="3"/>
  <c r="L332" i="3" s="1"/>
  <c r="F332" i="3"/>
  <c r="K332" i="3" s="1"/>
  <c r="E332" i="3"/>
  <c r="D332" i="3"/>
  <c r="C332" i="3"/>
  <c r="B332" i="3"/>
  <c r="I331" i="3"/>
  <c r="G331" i="3"/>
  <c r="L331" i="3" s="1"/>
  <c r="F331" i="3"/>
  <c r="K331" i="3" s="1"/>
  <c r="E331" i="3"/>
  <c r="D331" i="3"/>
  <c r="C331" i="3"/>
  <c r="B331" i="3"/>
  <c r="I330" i="3"/>
  <c r="G330" i="3"/>
  <c r="L330" i="3" s="1"/>
  <c r="F330" i="3"/>
  <c r="K330" i="3" s="1"/>
  <c r="E330" i="3"/>
  <c r="D330" i="3"/>
  <c r="C330" i="3"/>
  <c r="B330" i="3"/>
  <c r="I329" i="3"/>
  <c r="G329" i="3"/>
  <c r="L329" i="3" s="1"/>
  <c r="F329" i="3"/>
  <c r="K329" i="3" s="1"/>
  <c r="E329" i="3"/>
  <c r="D329" i="3"/>
  <c r="C329" i="3"/>
  <c r="B329" i="3"/>
  <c r="I328" i="3"/>
  <c r="G328" i="3"/>
  <c r="L328" i="3" s="1"/>
  <c r="F328" i="3"/>
  <c r="K328" i="3" s="1"/>
  <c r="E328" i="3"/>
  <c r="D328" i="3"/>
  <c r="C328" i="3"/>
  <c r="B328" i="3"/>
  <c r="I327" i="3"/>
  <c r="G327" i="3"/>
  <c r="L327" i="3" s="1"/>
  <c r="F327" i="3"/>
  <c r="K327" i="3" s="1"/>
  <c r="E327" i="3"/>
  <c r="D327" i="3"/>
  <c r="C327" i="3"/>
  <c r="B327" i="3"/>
  <c r="I326" i="3"/>
  <c r="G326" i="3"/>
  <c r="L326" i="3" s="1"/>
  <c r="F326" i="3"/>
  <c r="K326" i="3" s="1"/>
  <c r="E326" i="3"/>
  <c r="D326" i="3"/>
  <c r="C326" i="3"/>
  <c r="B326" i="3"/>
  <c r="I325" i="3"/>
  <c r="G325" i="3"/>
  <c r="L325" i="3" s="1"/>
  <c r="F325" i="3"/>
  <c r="K325" i="3" s="1"/>
  <c r="E325" i="3"/>
  <c r="D325" i="3"/>
  <c r="C325" i="3"/>
  <c r="B325" i="3"/>
  <c r="I324" i="3"/>
  <c r="G324" i="3"/>
  <c r="L324" i="3" s="1"/>
  <c r="F324" i="3"/>
  <c r="K324" i="3" s="1"/>
  <c r="E324" i="3"/>
  <c r="D324" i="3"/>
  <c r="C324" i="3"/>
  <c r="B324" i="3"/>
  <c r="I323" i="3"/>
  <c r="G323" i="3"/>
  <c r="L323" i="3" s="1"/>
  <c r="F323" i="3"/>
  <c r="K323" i="3" s="1"/>
  <c r="E323" i="3"/>
  <c r="D323" i="3"/>
  <c r="C323" i="3"/>
  <c r="B323" i="3"/>
  <c r="I322" i="3"/>
  <c r="G322" i="3"/>
  <c r="L322" i="3" s="1"/>
  <c r="F322" i="3"/>
  <c r="K322" i="3" s="1"/>
  <c r="E322" i="3"/>
  <c r="D322" i="3"/>
  <c r="C322" i="3"/>
  <c r="B322" i="3"/>
  <c r="I321" i="3"/>
  <c r="G321" i="3"/>
  <c r="L321" i="3" s="1"/>
  <c r="F321" i="3"/>
  <c r="K321" i="3" s="1"/>
  <c r="E321" i="3"/>
  <c r="D321" i="3"/>
  <c r="C321" i="3"/>
  <c r="B321" i="3"/>
  <c r="I320" i="3"/>
  <c r="G320" i="3"/>
  <c r="L320" i="3" s="1"/>
  <c r="F320" i="3"/>
  <c r="K320" i="3" s="1"/>
  <c r="E320" i="3"/>
  <c r="D320" i="3"/>
  <c r="C320" i="3"/>
  <c r="B320" i="3"/>
  <c r="I319" i="3"/>
  <c r="G319" i="3"/>
  <c r="L319" i="3" s="1"/>
  <c r="F319" i="3"/>
  <c r="K319" i="3" s="1"/>
  <c r="E319" i="3"/>
  <c r="D319" i="3"/>
  <c r="C319" i="3"/>
  <c r="B319" i="3"/>
  <c r="I318" i="3"/>
  <c r="G318" i="3"/>
  <c r="L318" i="3" s="1"/>
  <c r="F318" i="3"/>
  <c r="K318" i="3" s="1"/>
  <c r="E318" i="3"/>
  <c r="D318" i="3"/>
  <c r="C318" i="3"/>
  <c r="B318" i="3"/>
  <c r="I317" i="3"/>
  <c r="G317" i="3"/>
  <c r="L317" i="3" s="1"/>
  <c r="F317" i="3"/>
  <c r="K317" i="3" s="1"/>
  <c r="E317" i="3"/>
  <c r="D317" i="3"/>
  <c r="C317" i="3"/>
  <c r="B317" i="3"/>
  <c r="I316" i="3"/>
  <c r="G316" i="3"/>
  <c r="L316" i="3" s="1"/>
  <c r="F316" i="3"/>
  <c r="K316" i="3" s="1"/>
  <c r="E316" i="3"/>
  <c r="D316" i="3"/>
  <c r="C316" i="3"/>
  <c r="B316" i="3"/>
  <c r="I315" i="3"/>
  <c r="G315" i="3"/>
  <c r="L315" i="3" s="1"/>
  <c r="F315" i="3"/>
  <c r="K315" i="3" s="1"/>
  <c r="E315" i="3"/>
  <c r="D315" i="3"/>
  <c r="C315" i="3"/>
  <c r="B315" i="3"/>
  <c r="I314" i="3"/>
  <c r="G314" i="3"/>
  <c r="L314" i="3" s="1"/>
  <c r="F314" i="3"/>
  <c r="K314" i="3" s="1"/>
  <c r="E314" i="3"/>
  <c r="D314" i="3"/>
  <c r="C314" i="3"/>
  <c r="B314" i="3"/>
  <c r="I313" i="3"/>
  <c r="G313" i="3"/>
  <c r="L313" i="3" s="1"/>
  <c r="F313" i="3"/>
  <c r="K313" i="3" s="1"/>
  <c r="E313" i="3"/>
  <c r="D313" i="3"/>
  <c r="C313" i="3"/>
  <c r="B313" i="3"/>
  <c r="I312" i="3"/>
  <c r="G312" i="3"/>
  <c r="L312" i="3" s="1"/>
  <c r="F312" i="3"/>
  <c r="K312" i="3" s="1"/>
  <c r="E312" i="3"/>
  <c r="D312" i="3"/>
  <c r="C312" i="3"/>
  <c r="B312" i="3"/>
  <c r="I311" i="3"/>
  <c r="G311" i="3"/>
  <c r="L311" i="3" s="1"/>
  <c r="F311" i="3"/>
  <c r="K311" i="3" s="1"/>
  <c r="E311" i="3"/>
  <c r="D311" i="3"/>
  <c r="C311" i="3"/>
  <c r="B311" i="3"/>
  <c r="I310" i="3"/>
  <c r="G310" i="3"/>
  <c r="L310" i="3" s="1"/>
  <c r="F310" i="3"/>
  <c r="K310" i="3" s="1"/>
  <c r="E310" i="3"/>
  <c r="D310" i="3"/>
  <c r="C310" i="3"/>
  <c r="B310" i="3"/>
  <c r="I309" i="3"/>
  <c r="G309" i="3"/>
  <c r="L309" i="3" s="1"/>
  <c r="F309" i="3"/>
  <c r="K309" i="3" s="1"/>
  <c r="E309" i="3"/>
  <c r="D309" i="3"/>
  <c r="C309" i="3"/>
  <c r="B309" i="3"/>
  <c r="I308" i="3"/>
  <c r="G308" i="3"/>
  <c r="L308" i="3" s="1"/>
  <c r="F308" i="3"/>
  <c r="K308" i="3" s="1"/>
  <c r="E308" i="3"/>
  <c r="D308" i="3"/>
  <c r="C308" i="3"/>
  <c r="B308" i="3"/>
  <c r="I307" i="3"/>
  <c r="G307" i="3"/>
  <c r="L307" i="3" s="1"/>
  <c r="F307" i="3"/>
  <c r="K307" i="3" s="1"/>
  <c r="E307" i="3"/>
  <c r="D307" i="3"/>
  <c r="C307" i="3"/>
  <c r="B307" i="3"/>
  <c r="I306" i="3"/>
  <c r="G306" i="3"/>
  <c r="L306" i="3" s="1"/>
  <c r="F306" i="3"/>
  <c r="K306" i="3" s="1"/>
  <c r="E306" i="3"/>
  <c r="D306" i="3"/>
  <c r="C306" i="3"/>
  <c r="B306" i="3"/>
  <c r="I305" i="3"/>
  <c r="G305" i="3"/>
  <c r="L305" i="3" s="1"/>
  <c r="F305" i="3"/>
  <c r="K305" i="3" s="1"/>
  <c r="E305" i="3"/>
  <c r="D305" i="3"/>
  <c r="C305" i="3"/>
  <c r="B305" i="3"/>
  <c r="I304" i="3"/>
  <c r="G304" i="3"/>
  <c r="L304" i="3" s="1"/>
  <c r="F304" i="3"/>
  <c r="K304" i="3" s="1"/>
  <c r="E304" i="3"/>
  <c r="D304" i="3"/>
  <c r="C304" i="3"/>
  <c r="B304" i="3"/>
  <c r="I303" i="3"/>
  <c r="G303" i="3"/>
  <c r="L303" i="3" s="1"/>
  <c r="F303" i="3"/>
  <c r="K303" i="3" s="1"/>
  <c r="E303" i="3"/>
  <c r="D303" i="3"/>
  <c r="C303" i="3"/>
  <c r="B303" i="3"/>
  <c r="I302" i="3"/>
  <c r="G302" i="3"/>
  <c r="L302" i="3" s="1"/>
  <c r="F302" i="3"/>
  <c r="K302" i="3" s="1"/>
  <c r="E302" i="3"/>
  <c r="D302" i="3"/>
  <c r="C302" i="3"/>
  <c r="B302" i="3"/>
  <c r="I301" i="3"/>
  <c r="G301" i="3"/>
  <c r="L301" i="3" s="1"/>
  <c r="F301" i="3"/>
  <c r="K301" i="3" s="1"/>
  <c r="E301" i="3"/>
  <c r="D301" i="3"/>
  <c r="C301" i="3"/>
  <c r="B301" i="3"/>
  <c r="I300" i="3"/>
  <c r="G300" i="3"/>
  <c r="L300" i="3" s="1"/>
  <c r="F300" i="3"/>
  <c r="K300" i="3" s="1"/>
  <c r="E300" i="3"/>
  <c r="D300" i="3"/>
  <c r="C300" i="3"/>
  <c r="B300" i="3"/>
  <c r="I299" i="3"/>
  <c r="G299" i="3"/>
  <c r="L299" i="3" s="1"/>
  <c r="F299" i="3"/>
  <c r="K299" i="3" s="1"/>
  <c r="E299" i="3"/>
  <c r="D299" i="3"/>
  <c r="C299" i="3"/>
  <c r="B299" i="3"/>
  <c r="I298" i="3"/>
  <c r="G298" i="3"/>
  <c r="L298" i="3" s="1"/>
  <c r="F298" i="3"/>
  <c r="K298" i="3" s="1"/>
  <c r="E298" i="3"/>
  <c r="D298" i="3"/>
  <c r="C298" i="3"/>
  <c r="B298" i="3"/>
  <c r="I297" i="3"/>
  <c r="G297" i="3"/>
  <c r="L297" i="3" s="1"/>
  <c r="F297" i="3"/>
  <c r="K297" i="3" s="1"/>
  <c r="E297" i="3"/>
  <c r="D297" i="3"/>
  <c r="C297" i="3"/>
  <c r="B297" i="3"/>
  <c r="I296" i="3"/>
  <c r="G296" i="3"/>
  <c r="L296" i="3" s="1"/>
  <c r="F296" i="3"/>
  <c r="K296" i="3" s="1"/>
  <c r="E296" i="3"/>
  <c r="D296" i="3"/>
  <c r="C296" i="3"/>
  <c r="B296" i="3"/>
  <c r="I295" i="3"/>
  <c r="G295" i="3"/>
  <c r="L295" i="3" s="1"/>
  <c r="F295" i="3"/>
  <c r="K295" i="3" s="1"/>
  <c r="E295" i="3"/>
  <c r="D295" i="3"/>
  <c r="C295" i="3"/>
  <c r="B295" i="3"/>
  <c r="I294" i="3"/>
  <c r="G294" i="3"/>
  <c r="L294" i="3" s="1"/>
  <c r="F294" i="3"/>
  <c r="K294" i="3" s="1"/>
  <c r="E294" i="3"/>
  <c r="D294" i="3"/>
  <c r="C294" i="3"/>
  <c r="B294" i="3"/>
  <c r="I293" i="3"/>
  <c r="G293" i="3"/>
  <c r="L293" i="3" s="1"/>
  <c r="F293" i="3"/>
  <c r="K293" i="3" s="1"/>
  <c r="E293" i="3"/>
  <c r="D293" i="3"/>
  <c r="C293" i="3"/>
  <c r="B293" i="3"/>
  <c r="I292" i="3"/>
  <c r="G292" i="3"/>
  <c r="L292" i="3" s="1"/>
  <c r="F292" i="3"/>
  <c r="K292" i="3" s="1"/>
  <c r="E292" i="3"/>
  <c r="D292" i="3"/>
  <c r="C292" i="3"/>
  <c r="B292" i="3"/>
  <c r="I291" i="3"/>
  <c r="G291" i="3"/>
  <c r="L291" i="3" s="1"/>
  <c r="F291" i="3"/>
  <c r="K291" i="3" s="1"/>
  <c r="E291" i="3"/>
  <c r="D291" i="3"/>
  <c r="C291" i="3"/>
  <c r="B291" i="3"/>
  <c r="I290" i="3"/>
  <c r="G290" i="3"/>
  <c r="L290" i="3" s="1"/>
  <c r="F290" i="3"/>
  <c r="K290" i="3" s="1"/>
  <c r="E290" i="3"/>
  <c r="D290" i="3"/>
  <c r="C290" i="3"/>
  <c r="B290" i="3"/>
  <c r="I289" i="3"/>
  <c r="G289" i="3"/>
  <c r="L289" i="3" s="1"/>
  <c r="F289" i="3"/>
  <c r="K289" i="3" s="1"/>
  <c r="E289" i="3"/>
  <c r="D289" i="3"/>
  <c r="C289" i="3"/>
  <c r="B289" i="3"/>
  <c r="I288" i="3"/>
  <c r="G288" i="3"/>
  <c r="L288" i="3" s="1"/>
  <c r="F288" i="3"/>
  <c r="K288" i="3" s="1"/>
  <c r="E288" i="3"/>
  <c r="D288" i="3"/>
  <c r="C288" i="3"/>
  <c r="B288" i="3"/>
  <c r="I287" i="3"/>
  <c r="G287" i="3"/>
  <c r="L287" i="3" s="1"/>
  <c r="F287" i="3"/>
  <c r="K287" i="3" s="1"/>
  <c r="E287" i="3"/>
  <c r="D287" i="3"/>
  <c r="C287" i="3"/>
  <c r="B287" i="3"/>
  <c r="I286" i="3"/>
  <c r="G286" i="3"/>
  <c r="L286" i="3" s="1"/>
  <c r="F286" i="3"/>
  <c r="K286" i="3" s="1"/>
  <c r="E286" i="3"/>
  <c r="D286" i="3"/>
  <c r="C286" i="3"/>
  <c r="B286" i="3"/>
  <c r="I285" i="3"/>
  <c r="G285" i="3"/>
  <c r="L285" i="3" s="1"/>
  <c r="F285" i="3"/>
  <c r="K285" i="3" s="1"/>
  <c r="E285" i="3"/>
  <c r="D285" i="3"/>
  <c r="C285" i="3"/>
  <c r="B285" i="3"/>
  <c r="I284" i="3"/>
  <c r="G284" i="3"/>
  <c r="L284" i="3" s="1"/>
  <c r="F284" i="3"/>
  <c r="K284" i="3" s="1"/>
  <c r="E284" i="3"/>
  <c r="D284" i="3"/>
  <c r="C284" i="3"/>
  <c r="B284" i="3"/>
  <c r="I283" i="3"/>
  <c r="G283" i="3"/>
  <c r="L283" i="3" s="1"/>
  <c r="F283" i="3"/>
  <c r="K283" i="3" s="1"/>
  <c r="E283" i="3"/>
  <c r="D283" i="3"/>
  <c r="C283" i="3"/>
  <c r="B283" i="3"/>
  <c r="I282" i="3"/>
  <c r="G282" i="3"/>
  <c r="L282" i="3" s="1"/>
  <c r="F282" i="3"/>
  <c r="K282" i="3" s="1"/>
  <c r="E282" i="3"/>
  <c r="D282" i="3"/>
  <c r="C282" i="3"/>
  <c r="B282" i="3"/>
  <c r="I281" i="3"/>
  <c r="G281" i="3"/>
  <c r="L281" i="3" s="1"/>
  <c r="F281" i="3"/>
  <c r="K281" i="3" s="1"/>
  <c r="E281" i="3"/>
  <c r="D281" i="3"/>
  <c r="C281" i="3"/>
  <c r="B281" i="3"/>
  <c r="I280" i="3"/>
  <c r="G280" i="3"/>
  <c r="L280" i="3" s="1"/>
  <c r="F280" i="3"/>
  <c r="K280" i="3" s="1"/>
  <c r="E280" i="3"/>
  <c r="D280" i="3"/>
  <c r="C280" i="3"/>
  <c r="B280" i="3"/>
  <c r="I279" i="3"/>
  <c r="G279" i="3"/>
  <c r="L279" i="3" s="1"/>
  <c r="F279" i="3"/>
  <c r="K279" i="3" s="1"/>
  <c r="E279" i="3"/>
  <c r="D279" i="3"/>
  <c r="C279" i="3"/>
  <c r="B279" i="3"/>
  <c r="I278" i="3"/>
  <c r="G278" i="3"/>
  <c r="L278" i="3" s="1"/>
  <c r="F278" i="3"/>
  <c r="K278" i="3" s="1"/>
  <c r="E278" i="3"/>
  <c r="D278" i="3"/>
  <c r="C278" i="3"/>
  <c r="B278" i="3"/>
  <c r="I277" i="3"/>
  <c r="G277" i="3"/>
  <c r="L277" i="3" s="1"/>
  <c r="F277" i="3"/>
  <c r="K277" i="3" s="1"/>
  <c r="E277" i="3"/>
  <c r="D277" i="3"/>
  <c r="C277" i="3"/>
  <c r="B277" i="3"/>
  <c r="I276" i="3"/>
  <c r="G276" i="3"/>
  <c r="L276" i="3" s="1"/>
  <c r="F276" i="3"/>
  <c r="K276" i="3" s="1"/>
  <c r="E276" i="3"/>
  <c r="D276" i="3"/>
  <c r="C276" i="3"/>
  <c r="B276" i="3"/>
  <c r="I275" i="3"/>
  <c r="G275" i="3"/>
  <c r="L275" i="3" s="1"/>
  <c r="F275" i="3"/>
  <c r="K275" i="3" s="1"/>
  <c r="E275" i="3"/>
  <c r="D275" i="3"/>
  <c r="C275" i="3"/>
  <c r="B275" i="3"/>
  <c r="I274" i="3"/>
  <c r="G274" i="3"/>
  <c r="L274" i="3" s="1"/>
  <c r="F274" i="3"/>
  <c r="K274" i="3" s="1"/>
  <c r="E274" i="3"/>
  <c r="D274" i="3"/>
  <c r="C274" i="3"/>
  <c r="B274" i="3"/>
  <c r="I273" i="3"/>
  <c r="G273" i="3"/>
  <c r="L273" i="3" s="1"/>
  <c r="F273" i="3"/>
  <c r="K273" i="3" s="1"/>
  <c r="E273" i="3"/>
  <c r="D273" i="3"/>
  <c r="C273" i="3"/>
  <c r="B273" i="3"/>
  <c r="I272" i="3"/>
  <c r="G272" i="3"/>
  <c r="L272" i="3" s="1"/>
  <c r="F272" i="3"/>
  <c r="K272" i="3" s="1"/>
  <c r="E272" i="3"/>
  <c r="D272" i="3"/>
  <c r="C272" i="3"/>
  <c r="B272" i="3"/>
  <c r="I271" i="3"/>
  <c r="G271" i="3"/>
  <c r="L271" i="3" s="1"/>
  <c r="F271" i="3"/>
  <c r="K271" i="3" s="1"/>
  <c r="E271" i="3"/>
  <c r="D271" i="3"/>
  <c r="C271" i="3"/>
  <c r="B271" i="3"/>
  <c r="I270" i="3"/>
  <c r="G270" i="3"/>
  <c r="L270" i="3" s="1"/>
  <c r="F270" i="3"/>
  <c r="K270" i="3" s="1"/>
  <c r="E270" i="3"/>
  <c r="D270" i="3"/>
  <c r="C270" i="3"/>
  <c r="B270" i="3"/>
  <c r="I269" i="3"/>
  <c r="G269" i="3"/>
  <c r="L269" i="3" s="1"/>
  <c r="F269" i="3"/>
  <c r="K269" i="3" s="1"/>
  <c r="E269" i="3"/>
  <c r="D269" i="3"/>
  <c r="C269" i="3"/>
  <c r="B269" i="3"/>
  <c r="I268" i="3"/>
  <c r="G268" i="3"/>
  <c r="L268" i="3" s="1"/>
  <c r="F268" i="3"/>
  <c r="K268" i="3" s="1"/>
  <c r="E268" i="3"/>
  <c r="D268" i="3"/>
  <c r="C268" i="3"/>
  <c r="B268" i="3"/>
  <c r="I267" i="3"/>
  <c r="G267" i="3"/>
  <c r="L267" i="3" s="1"/>
  <c r="F267" i="3"/>
  <c r="K267" i="3" s="1"/>
  <c r="E267" i="3"/>
  <c r="D267" i="3"/>
  <c r="C267" i="3"/>
  <c r="B267" i="3"/>
  <c r="I266" i="3"/>
  <c r="G266" i="3"/>
  <c r="L266" i="3" s="1"/>
  <c r="F266" i="3"/>
  <c r="K266" i="3" s="1"/>
  <c r="E266" i="3"/>
  <c r="D266" i="3"/>
  <c r="C266" i="3"/>
  <c r="B266" i="3"/>
  <c r="I265" i="3"/>
  <c r="G265" i="3"/>
  <c r="L265" i="3" s="1"/>
  <c r="F265" i="3"/>
  <c r="K265" i="3" s="1"/>
  <c r="E265" i="3"/>
  <c r="D265" i="3"/>
  <c r="C265" i="3"/>
  <c r="B265" i="3"/>
  <c r="I264" i="3"/>
  <c r="G264" i="3"/>
  <c r="L264" i="3" s="1"/>
  <c r="F264" i="3"/>
  <c r="K264" i="3" s="1"/>
  <c r="E264" i="3"/>
  <c r="D264" i="3"/>
  <c r="C264" i="3"/>
  <c r="B264" i="3"/>
  <c r="I263" i="3"/>
  <c r="G263" i="3"/>
  <c r="L263" i="3" s="1"/>
  <c r="F263" i="3"/>
  <c r="K263" i="3" s="1"/>
  <c r="E263" i="3"/>
  <c r="D263" i="3"/>
  <c r="C263" i="3"/>
  <c r="B263" i="3"/>
  <c r="I262" i="3"/>
  <c r="G262" i="3"/>
  <c r="L262" i="3" s="1"/>
  <c r="F262" i="3"/>
  <c r="K262" i="3" s="1"/>
  <c r="E262" i="3"/>
  <c r="D262" i="3"/>
  <c r="C262" i="3"/>
  <c r="B262" i="3"/>
  <c r="I261" i="3"/>
  <c r="G261" i="3"/>
  <c r="L261" i="3" s="1"/>
  <c r="F261" i="3"/>
  <c r="K261" i="3" s="1"/>
  <c r="E261" i="3"/>
  <c r="D261" i="3"/>
  <c r="C261" i="3"/>
  <c r="B261" i="3"/>
  <c r="I260" i="3"/>
  <c r="G260" i="3"/>
  <c r="L260" i="3" s="1"/>
  <c r="F260" i="3"/>
  <c r="K260" i="3" s="1"/>
  <c r="E260" i="3"/>
  <c r="D260" i="3"/>
  <c r="C260" i="3"/>
  <c r="B260" i="3"/>
  <c r="I259" i="3"/>
  <c r="G259" i="3"/>
  <c r="L259" i="3" s="1"/>
  <c r="F259" i="3"/>
  <c r="K259" i="3" s="1"/>
  <c r="E259" i="3"/>
  <c r="D259" i="3"/>
  <c r="C259" i="3"/>
  <c r="B259" i="3"/>
  <c r="I258" i="3"/>
  <c r="G258" i="3"/>
  <c r="L258" i="3" s="1"/>
  <c r="F258" i="3"/>
  <c r="K258" i="3" s="1"/>
  <c r="E258" i="3"/>
  <c r="D258" i="3"/>
  <c r="C258" i="3"/>
  <c r="B258" i="3"/>
  <c r="I257" i="3"/>
  <c r="G257" i="3"/>
  <c r="L257" i="3" s="1"/>
  <c r="F257" i="3"/>
  <c r="K257" i="3" s="1"/>
  <c r="E257" i="3"/>
  <c r="D257" i="3"/>
  <c r="C257" i="3"/>
  <c r="B257" i="3"/>
  <c r="I256" i="3"/>
  <c r="G256" i="3"/>
  <c r="L256" i="3" s="1"/>
  <c r="F256" i="3"/>
  <c r="K256" i="3" s="1"/>
  <c r="E256" i="3"/>
  <c r="D256" i="3"/>
  <c r="C256" i="3"/>
  <c r="B256" i="3"/>
  <c r="I255" i="3"/>
  <c r="G255" i="3"/>
  <c r="L255" i="3" s="1"/>
  <c r="F255" i="3"/>
  <c r="K255" i="3" s="1"/>
  <c r="E255" i="3"/>
  <c r="D255" i="3"/>
  <c r="C255" i="3"/>
  <c r="B255" i="3"/>
  <c r="I254" i="3"/>
  <c r="G254" i="3"/>
  <c r="L254" i="3" s="1"/>
  <c r="F254" i="3"/>
  <c r="K254" i="3" s="1"/>
  <c r="E254" i="3"/>
  <c r="D254" i="3"/>
  <c r="C254" i="3"/>
  <c r="B254" i="3"/>
  <c r="I253" i="3"/>
  <c r="G253" i="3"/>
  <c r="L253" i="3" s="1"/>
  <c r="F253" i="3"/>
  <c r="K253" i="3" s="1"/>
  <c r="E253" i="3"/>
  <c r="D253" i="3"/>
  <c r="C253" i="3"/>
  <c r="B253" i="3"/>
  <c r="I252" i="3"/>
  <c r="G252" i="3"/>
  <c r="L252" i="3" s="1"/>
  <c r="F252" i="3"/>
  <c r="K252" i="3" s="1"/>
  <c r="E252" i="3"/>
  <c r="D252" i="3"/>
  <c r="C252" i="3"/>
  <c r="B252" i="3"/>
  <c r="I251" i="3"/>
  <c r="G251" i="3"/>
  <c r="L251" i="3" s="1"/>
  <c r="F251" i="3"/>
  <c r="K251" i="3" s="1"/>
  <c r="E251" i="3"/>
  <c r="D251" i="3"/>
  <c r="C251" i="3"/>
  <c r="B251" i="3"/>
  <c r="I250" i="3"/>
  <c r="G250" i="3"/>
  <c r="L250" i="3" s="1"/>
  <c r="F250" i="3"/>
  <c r="K250" i="3" s="1"/>
  <c r="E250" i="3"/>
  <c r="D250" i="3"/>
  <c r="C250" i="3"/>
  <c r="B250" i="3"/>
  <c r="I249" i="3"/>
  <c r="G249" i="3"/>
  <c r="L249" i="3" s="1"/>
  <c r="F249" i="3"/>
  <c r="K249" i="3" s="1"/>
  <c r="E249" i="3"/>
  <c r="D249" i="3"/>
  <c r="C249" i="3"/>
  <c r="B249" i="3"/>
  <c r="I248" i="3"/>
  <c r="G248" i="3"/>
  <c r="L248" i="3" s="1"/>
  <c r="F248" i="3"/>
  <c r="K248" i="3" s="1"/>
  <c r="E248" i="3"/>
  <c r="D248" i="3"/>
  <c r="C248" i="3"/>
  <c r="B248" i="3"/>
  <c r="I247" i="3"/>
  <c r="G247" i="3"/>
  <c r="L247" i="3" s="1"/>
  <c r="F247" i="3"/>
  <c r="K247" i="3" s="1"/>
  <c r="E247" i="3"/>
  <c r="D247" i="3"/>
  <c r="C247" i="3"/>
  <c r="B247" i="3"/>
  <c r="I246" i="3"/>
  <c r="G246" i="3"/>
  <c r="L246" i="3" s="1"/>
  <c r="F246" i="3"/>
  <c r="K246" i="3" s="1"/>
  <c r="E246" i="3"/>
  <c r="D246" i="3"/>
  <c r="C246" i="3"/>
  <c r="B246" i="3"/>
  <c r="I245" i="3"/>
  <c r="G245" i="3"/>
  <c r="L245" i="3" s="1"/>
  <c r="F245" i="3"/>
  <c r="K245" i="3" s="1"/>
  <c r="E245" i="3"/>
  <c r="D245" i="3"/>
  <c r="C245" i="3"/>
  <c r="B245" i="3"/>
  <c r="I244" i="3"/>
  <c r="G244" i="3"/>
  <c r="L244" i="3" s="1"/>
  <c r="F244" i="3"/>
  <c r="K244" i="3" s="1"/>
  <c r="E244" i="3"/>
  <c r="D244" i="3"/>
  <c r="C244" i="3"/>
  <c r="B244" i="3"/>
  <c r="I243" i="3"/>
  <c r="G243" i="3"/>
  <c r="L243" i="3" s="1"/>
  <c r="F243" i="3"/>
  <c r="K243" i="3" s="1"/>
  <c r="E243" i="3"/>
  <c r="D243" i="3"/>
  <c r="C243" i="3"/>
  <c r="B243" i="3"/>
  <c r="I242" i="3"/>
  <c r="G242" i="3"/>
  <c r="L242" i="3" s="1"/>
  <c r="F242" i="3"/>
  <c r="K242" i="3" s="1"/>
  <c r="E242" i="3"/>
  <c r="D242" i="3"/>
  <c r="C242" i="3"/>
  <c r="B242" i="3"/>
  <c r="I241" i="3"/>
  <c r="G241" i="3"/>
  <c r="L241" i="3" s="1"/>
  <c r="F241" i="3"/>
  <c r="K241" i="3" s="1"/>
  <c r="E241" i="3"/>
  <c r="D241" i="3"/>
  <c r="C241" i="3"/>
  <c r="B241" i="3"/>
  <c r="I240" i="3"/>
  <c r="G240" i="3"/>
  <c r="L240" i="3" s="1"/>
  <c r="F240" i="3"/>
  <c r="K240" i="3" s="1"/>
  <c r="E240" i="3"/>
  <c r="D240" i="3"/>
  <c r="C240" i="3"/>
  <c r="B240" i="3"/>
  <c r="I239" i="3"/>
  <c r="G239" i="3"/>
  <c r="L239" i="3" s="1"/>
  <c r="F239" i="3"/>
  <c r="K239" i="3" s="1"/>
  <c r="E239" i="3"/>
  <c r="D239" i="3"/>
  <c r="C239" i="3"/>
  <c r="B239" i="3"/>
  <c r="I238" i="3"/>
  <c r="G238" i="3"/>
  <c r="L238" i="3" s="1"/>
  <c r="F238" i="3"/>
  <c r="K238" i="3" s="1"/>
  <c r="E238" i="3"/>
  <c r="D238" i="3"/>
  <c r="C238" i="3"/>
  <c r="B238" i="3"/>
  <c r="I237" i="3"/>
  <c r="G237" i="3"/>
  <c r="L237" i="3" s="1"/>
  <c r="F237" i="3"/>
  <c r="K237" i="3" s="1"/>
  <c r="E237" i="3"/>
  <c r="D237" i="3"/>
  <c r="C237" i="3"/>
  <c r="B237" i="3"/>
  <c r="I236" i="3"/>
  <c r="G236" i="3"/>
  <c r="L236" i="3" s="1"/>
  <c r="F236" i="3"/>
  <c r="K236" i="3" s="1"/>
  <c r="E236" i="3"/>
  <c r="D236" i="3"/>
  <c r="C236" i="3"/>
  <c r="B236" i="3"/>
  <c r="I235" i="3"/>
  <c r="G235" i="3"/>
  <c r="L235" i="3" s="1"/>
  <c r="F235" i="3"/>
  <c r="K235" i="3" s="1"/>
  <c r="E235" i="3"/>
  <c r="D235" i="3"/>
  <c r="C235" i="3"/>
  <c r="B235" i="3"/>
  <c r="I234" i="3"/>
  <c r="G234" i="3"/>
  <c r="L234" i="3" s="1"/>
  <c r="F234" i="3"/>
  <c r="K234" i="3" s="1"/>
  <c r="E234" i="3"/>
  <c r="D234" i="3"/>
  <c r="C234" i="3"/>
  <c r="B234" i="3"/>
  <c r="I233" i="3"/>
  <c r="G233" i="3"/>
  <c r="L233" i="3" s="1"/>
  <c r="F233" i="3"/>
  <c r="K233" i="3" s="1"/>
  <c r="E233" i="3"/>
  <c r="D233" i="3"/>
  <c r="C233" i="3"/>
  <c r="B233" i="3"/>
  <c r="I232" i="3"/>
  <c r="G232" i="3"/>
  <c r="L232" i="3" s="1"/>
  <c r="F232" i="3"/>
  <c r="K232" i="3" s="1"/>
  <c r="E232" i="3"/>
  <c r="D232" i="3"/>
  <c r="C232" i="3"/>
  <c r="B232" i="3"/>
  <c r="I231" i="3"/>
  <c r="G231" i="3"/>
  <c r="L231" i="3" s="1"/>
  <c r="F231" i="3"/>
  <c r="K231" i="3" s="1"/>
  <c r="E231" i="3"/>
  <c r="D231" i="3"/>
  <c r="C231" i="3"/>
  <c r="B231" i="3"/>
  <c r="I230" i="3"/>
  <c r="G230" i="3"/>
  <c r="L230" i="3" s="1"/>
  <c r="F230" i="3"/>
  <c r="K230" i="3" s="1"/>
  <c r="E230" i="3"/>
  <c r="D230" i="3"/>
  <c r="C230" i="3"/>
  <c r="B230" i="3"/>
  <c r="I229" i="3"/>
  <c r="G229" i="3"/>
  <c r="L229" i="3" s="1"/>
  <c r="F229" i="3"/>
  <c r="K229" i="3" s="1"/>
  <c r="E229" i="3"/>
  <c r="D229" i="3"/>
  <c r="C229" i="3"/>
  <c r="B229" i="3"/>
  <c r="I228" i="3"/>
  <c r="G228" i="3"/>
  <c r="L228" i="3" s="1"/>
  <c r="F228" i="3"/>
  <c r="K228" i="3" s="1"/>
  <c r="E228" i="3"/>
  <c r="D228" i="3"/>
  <c r="C228" i="3"/>
  <c r="B228" i="3"/>
  <c r="I227" i="3"/>
  <c r="G227" i="3"/>
  <c r="L227" i="3" s="1"/>
  <c r="F227" i="3"/>
  <c r="K227" i="3" s="1"/>
  <c r="E227" i="3"/>
  <c r="D227" i="3"/>
  <c r="C227" i="3"/>
  <c r="B227" i="3"/>
  <c r="I226" i="3"/>
  <c r="G226" i="3"/>
  <c r="L226" i="3" s="1"/>
  <c r="F226" i="3"/>
  <c r="K226" i="3" s="1"/>
  <c r="E226" i="3"/>
  <c r="D226" i="3"/>
  <c r="C226" i="3"/>
  <c r="B226" i="3"/>
  <c r="I225" i="3"/>
  <c r="G225" i="3"/>
  <c r="L225" i="3" s="1"/>
  <c r="F225" i="3"/>
  <c r="K225" i="3" s="1"/>
  <c r="E225" i="3"/>
  <c r="D225" i="3"/>
  <c r="C225" i="3"/>
  <c r="B225" i="3"/>
  <c r="I224" i="3"/>
  <c r="G224" i="3"/>
  <c r="L224" i="3" s="1"/>
  <c r="F224" i="3"/>
  <c r="K224" i="3" s="1"/>
  <c r="E224" i="3"/>
  <c r="D224" i="3"/>
  <c r="C224" i="3"/>
  <c r="B224" i="3"/>
  <c r="I223" i="3"/>
  <c r="G223" i="3"/>
  <c r="L223" i="3" s="1"/>
  <c r="F223" i="3"/>
  <c r="K223" i="3" s="1"/>
  <c r="E223" i="3"/>
  <c r="D223" i="3"/>
  <c r="C223" i="3"/>
  <c r="B223" i="3"/>
  <c r="I222" i="3"/>
  <c r="G222" i="3"/>
  <c r="L222" i="3" s="1"/>
  <c r="F222" i="3"/>
  <c r="K222" i="3" s="1"/>
  <c r="E222" i="3"/>
  <c r="D222" i="3"/>
  <c r="C222" i="3"/>
  <c r="B222" i="3"/>
  <c r="I221" i="3"/>
  <c r="G221" i="3"/>
  <c r="L221" i="3" s="1"/>
  <c r="F221" i="3"/>
  <c r="K221" i="3" s="1"/>
  <c r="E221" i="3"/>
  <c r="D221" i="3"/>
  <c r="C221" i="3"/>
  <c r="B221" i="3"/>
  <c r="I220" i="3"/>
  <c r="G220" i="3"/>
  <c r="L220" i="3" s="1"/>
  <c r="F220" i="3"/>
  <c r="K220" i="3" s="1"/>
  <c r="E220" i="3"/>
  <c r="D220" i="3"/>
  <c r="C220" i="3"/>
  <c r="B220" i="3"/>
  <c r="I219" i="3"/>
  <c r="G219" i="3"/>
  <c r="L219" i="3" s="1"/>
  <c r="F219" i="3"/>
  <c r="K219" i="3" s="1"/>
  <c r="E219" i="3"/>
  <c r="D219" i="3"/>
  <c r="C219" i="3"/>
  <c r="B219" i="3"/>
  <c r="I218" i="3"/>
  <c r="G218" i="3"/>
  <c r="L218" i="3" s="1"/>
  <c r="F218" i="3"/>
  <c r="K218" i="3" s="1"/>
  <c r="E218" i="3"/>
  <c r="D218" i="3"/>
  <c r="C218" i="3"/>
  <c r="B218" i="3"/>
  <c r="I217" i="3"/>
  <c r="G217" i="3"/>
  <c r="L217" i="3" s="1"/>
  <c r="F217" i="3"/>
  <c r="K217" i="3" s="1"/>
  <c r="E217" i="3"/>
  <c r="D217" i="3"/>
  <c r="C217" i="3"/>
  <c r="B217" i="3"/>
  <c r="I216" i="3"/>
  <c r="G216" i="3"/>
  <c r="L216" i="3" s="1"/>
  <c r="F216" i="3"/>
  <c r="K216" i="3" s="1"/>
  <c r="E216" i="3"/>
  <c r="D216" i="3"/>
  <c r="C216" i="3"/>
  <c r="B216" i="3"/>
  <c r="I215" i="3"/>
  <c r="G215" i="3"/>
  <c r="L215" i="3" s="1"/>
  <c r="F215" i="3"/>
  <c r="K215" i="3" s="1"/>
  <c r="E215" i="3"/>
  <c r="D215" i="3"/>
  <c r="C215" i="3"/>
  <c r="B215" i="3"/>
  <c r="I214" i="3"/>
  <c r="G214" i="3"/>
  <c r="L214" i="3" s="1"/>
  <c r="F214" i="3"/>
  <c r="K214" i="3" s="1"/>
  <c r="E214" i="3"/>
  <c r="D214" i="3"/>
  <c r="C214" i="3"/>
  <c r="B214" i="3"/>
  <c r="I213" i="3"/>
  <c r="G213" i="3"/>
  <c r="L213" i="3" s="1"/>
  <c r="F213" i="3"/>
  <c r="K213" i="3" s="1"/>
  <c r="E213" i="3"/>
  <c r="D213" i="3"/>
  <c r="C213" i="3"/>
  <c r="B213" i="3"/>
  <c r="I212" i="3"/>
  <c r="G212" i="3"/>
  <c r="L212" i="3" s="1"/>
  <c r="F212" i="3"/>
  <c r="K212" i="3" s="1"/>
  <c r="E212" i="3"/>
  <c r="D212" i="3"/>
  <c r="C212" i="3"/>
  <c r="B212" i="3"/>
  <c r="I211" i="3"/>
  <c r="G211" i="3"/>
  <c r="L211" i="3" s="1"/>
  <c r="F211" i="3"/>
  <c r="K211" i="3" s="1"/>
  <c r="E211" i="3"/>
  <c r="D211" i="3"/>
  <c r="C211" i="3"/>
  <c r="B211" i="3"/>
  <c r="I210" i="3"/>
  <c r="G210" i="3"/>
  <c r="L210" i="3" s="1"/>
  <c r="F210" i="3"/>
  <c r="K210" i="3" s="1"/>
  <c r="E210" i="3"/>
  <c r="D210" i="3"/>
  <c r="C210" i="3"/>
  <c r="B210" i="3"/>
  <c r="I209" i="3"/>
  <c r="G209" i="3"/>
  <c r="L209" i="3" s="1"/>
  <c r="F209" i="3"/>
  <c r="K209" i="3" s="1"/>
  <c r="E209" i="3"/>
  <c r="D209" i="3"/>
  <c r="C209" i="3"/>
  <c r="B209" i="3"/>
  <c r="I208" i="3"/>
  <c r="G208" i="3"/>
  <c r="L208" i="3" s="1"/>
  <c r="F208" i="3"/>
  <c r="K208" i="3" s="1"/>
  <c r="E208" i="3"/>
  <c r="D208" i="3"/>
  <c r="C208" i="3"/>
  <c r="B208" i="3"/>
  <c r="I207" i="3"/>
  <c r="G207" i="3"/>
  <c r="L207" i="3" s="1"/>
  <c r="F207" i="3"/>
  <c r="K207" i="3" s="1"/>
  <c r="E207" i="3"/>
  <c r="D207" i="3"/>
  <c r="C207" i="3"/>
  <c r="B207" i="3"/>
  <c r="I206" i="3"/>
  <c r="G206" i="3"/>
  <c r="L206" i="3" s="1"/>
  <c r="F206" i="3"/>
  <c r="K206" i="3" s="1"/>
  <c r="E206" i="3"/>
  <c r="D206" i="3"/>
  <c r="C206" i="3"/>
  <c r="B206" i="3"/>
  <c r="I205" i="3"/>
  <c r="G205" i="3"/>
  <c r="L205" i="3" s="1"/>
  <c r="F205" i="3"/>
  <c r="K205" i="3" s="1"/>
  <c r="E205" i="3"/>
  <c r="D205" i="3"/>
  <c r="C205" i="3"/>
  <c r="B205" i="3"/>
  <c r="I204" i="3"/>
  <c r="G204" i="3"/>
  <c r="L204" i="3" s="1"/>
  <c r="F204" i="3"/>
  <c r="K204" i="3" s="1"/>
  <c r="E204" i="3"/>
  <c r="D204" i="3"/>
  <c r="C204" i="3"/>
  <c r="B204" i="3"/>
  <c r="I203" i="3"/>
  <c r="G203" i="3"/>
  <c r="L203" i="3" s="1"/>
  <c r="F203" i="3"/>
  <c r="K203" i="3" s="1"/>
  <c r="E203" i="3"/>
  <c r="D203" i="3"/>
  <c r="C203" i="3"/>
  <c r="B203" i="3"/>
  <c r="I202" i="3"/>
  <c r="G202" i="3"/>
  <c r="L202" i="3" s="1"/>
  <c r="F202" i="3"/>
  <c r="K202" i="3" s="1"/>
  <c r="E202" i="3"/>
  <c r="D202" i="3"/>
  <c r="C202" i="3"/>
  <c r="B202" i="3"/>
  <c r="I201" i="3"/>
  <c r="G201" i="3"/>
  <c r="L201" i="3" s="1"/>
  <c r="F201" i="3"/>
  <c r="K201" i="3" s="1"/>
  <c r="E201" i="3"/>
  <c r="D201" i="3"/>
  <c r="C201" i="3"/>
  <c r="B201" i="3"/>
  <c r="I200" i="3"/>
  <c r="G200" i="3"/>
  <c r="L200" i="3" s="1"/>
  <c r="F200" i="3"/>
  <c r="K200" i="3" s="1"/>
  <c r="E200" i="3"/>
  <c r="D200" i="3"/>
  <c r="C200" i="3"/>
  <c r="B200" i="3"/>
  <c r="I199" i="3"/>
  <c r="G199" i="3"/>
  <c r="L199" i="3" s="1"/>
  <c r="F199" i="3"/>
  <c r="K199" i="3" s="1"/>
  <c r="E199" i="3"/>
  <c r="D199" i="3"/>
  <c r="C199" i="3"/>
  <c r="B199" i="3"/>
  <c r="I198" i="3"/>
  <c r="G198" i="3"/>
  <c r="L198" i="3" s="1"/>
  <c r="F198" i="3"/>
  <c r="K198" i="3" s="1"/>
  <c r="E198" i="3"/>
  <c r="D198" i="3"/>
  <c r="C198" i="3"/>
  <c r="B198" i="3"/>
  <c r="I197" i="3"/>
  <c r="G197" i="3"/>
  <c r="L197" i="3" s="1"/>
  <c r="F197" i="3"/>
  <c r="K197" i="3" s="1"/>
  <c r="E197" i="3"/>
  <c r="D197" i="3"/>
  <c r="C197" i="3"/>
  <c r="B197" i="3"/>
  <c r="I196" i="3"/>
  <c r="G196" i="3"/>
  <c r="L196" i="3" s="1"/>
  <c r="F196" i="3"/>
  <c r="K196" i="3" s="1"/>
  <c r="E196" i="3"/>
  <c r="D196" i="3"/>
  <c r="C196" i="3"/>
  <c r="B196" i="3"/>
  <c r="I195" i="3"/>
  <c r="G195" i="3"/>
  <c r="L195" i="3" s="1"/>
  <c r="F195" i="3"/>
  <c r="K195" i="3" s="1"/>
  <c r="E195" i="3"/>
  <c r="D195" i="3"/>
  <c r="C195" i="3"/>
  <c r="B195" i="3"/>
  <c r="I194" i="3"/>
  <c r="G194" i="3"/>
  <c r="L194" i="3" s="1"/>
  <c r="F194" i="3"/>
  <c r="K194" i="3" s="1"/>
  <c r="E194" i="3"/>
  <c r="D194" i="3"/>
  <c r="C194" i="3"/>
  <c r="B194" i="3"/>
  <c r="I193" i="3"/>
  <c r="G193" i="3"/>
  <c r="L193" i="3" s="1"/>
  <c r="F193" i="3"/>
  <c r="K193" i="3" s="1"/>
  <c r="E193" i="3"/>
  <c r="D193" i="3"/>
  <c r="C193" i="3"/>
  <c r="B193" i="3"/>
  <c r="I192" i="3"/>
  <c r="G192" i="3"/>
  <c r="L192" i="3" s="1"/>
  <c r="F192" i="3"/>
  <c r="K192" i="3" s="1"/>
  <c r="E192" i="3"/>
  <c r="D192" i="3"/>
  <c r="C192" i="3"/>
  <c r="B192" i="3"/>
  <c r="I191" i="3"/>
  <c r="G191" i="3"/>
  <c r="L191" i="3" s="1"/>
  <c r="F191" i="3"/>
  <c r="K191" i="3" s="1"/>
  <c r="E191" i="3"/>
  <c r="D191" i="3"/>
  <c r="C191" i="3"/>
  <c r="B191" i="3"/>
  <c r="I190" i="3"/>
  <c r="G190" i="3"/>
  <c r="L190" i="3" s="1"/>
  <c r="F190" i="3"/>
  <c r="K190" i="3" s="1"/>
  <c r="E190" i="3"/>
  <c r="D190" i="3"/>
  <c r="C190" i="3"/>
  <c r="B190" i="3"/>
  <c r="I189" i="3"/>
  <c r="G189" i="3"/>
  <c r="L189" i="3" s="1"/>
  <c r="F189" i="3"/>
  <c r="K189" i="3" s="1"/>
  <c r="E189" i="3"/>
  <c r="D189" i="3"/>
  <c r="C189" i="3"/>
  <c r="B189" i="3"/>
  <c r="I188" i="3"/>
  <c r="G188" i="3"/>
  <c r="L188" i="3" s="1"/>
  <c r="F188" i="3"/>
  <c r="K188" i="3" s="1"/>
  <c r="E188" i="3"/>
  <c r="D188" i="3"/>
  <c r="C188" i="3"/>
  <c r="B188" i="3"/>
  <c r="I187" i="3"/>
  <c r="G187" i="3"/>
  <c r="L187" i="3" s="1"/>
  <c r="F187" i="3"/>
  <c r="K187" i="3" s="1"/>
  <c r="E187" i="3"/>
  <c r="D187" i="3"/>
  <c r="C187" i="3"/>
  <c r="B187" i="3"/>
  <c r="I186" i="3"/>
  <c r="G186" i="3"/>
  <c r="L186" i="3" s="1"/>
  <c r="F186" i="3"/>
  <c r="K186" i="3" s="1"/>
  <c r="E186" i="3"/>
  <c r="D186" i="3"/>
  <c r="C186" i="3"/>
  <c r="B186" i="3"/>
  <c r="I185" i="3"/>
  <c r="G185" i="3"/>
  <c r="L185" i="3" s="1"/>
  <c r="F185" i="3"/>
  <c r="K185" i="3" s="1"/>
  <c r="E185" i="3"/>
  <c r="D185" i="3"/>
  <c r="C185" i="3"/>
  <c r="B185" i="3"/>
  <c r="I184" i="3"/>
  <c r="G184" i="3"/>
  <c r="L184" i="3" s="1"/>
  <c r="F184" i="3"/>
  <c r="K184" i="3" s="1"/>
  <c r="E184" i="3"/>
  <c r="D184" i="3"/>
  <c r="C184" i="3"/>
  <c r="B184" i="3"/>
  <c r="I183" i="3"/>
  <c r="G183" i="3"/>
  <c r="L183" i="3" s="1"/>
  <c r="F183" i="3"/>
  <c r="K183" i="3" s="1"/>
  <c r="E183" i="3"/>
  <c r="D183" i="3"/>
  <c r="C183" i="3"/>
  <c r="B183" i="3"/>
  <c r="I182" i="3"/>
  <c r="G182" i="3"/>
  <c r="L182" i="3" s="1"/>
  <c r="F182" i="3"/>
  <c r="K182" i="3" s="1"/>
  <c r="E182" i="3"/>
  <c r="D182" i="3"/>
  <c r="C182" i="3"/>
  <c r="B182" i="3"/>
  <c r="I181" i="3"/>
  <c r="G181" i="3"/>
  <c r="L181" i="3" s="1"/>
  <c r="F181" i="3"/>
  <c r="K181" i="3" s="1"/>
  <c r="E181" i="3"/>
  <c r="D181" i="3"/>
  <c r="C181" i="3"/>
  <c r="B181" i="3"/>
  <c r="I180" i="3"/>
  <c r="G180" i="3"/>
  <c r="L180" i="3" s="1"/>
  <c r="F180" i="3"/>
  <c r="K180" i="3" s="1"/>
  <c r="E180" i="3"/>
  <c r="D180" i="3"/>
  <c r="C180" i="3"/>
  <c r="B180" i="3"/>
  <c r="I179" i="3"/>
  <c r="G179" i="3"/>
  <c r="L179" i="3" s="1"/>
  <c r="F179" i="3"/>
  <c r="K179" i="3" s="1"/>
  <c r="E179" i="3"/>
  <c r="D179" i="3"/>
  <c r="C179" i="3"/>
  <c r="B179" i="3"/>
  <c r="I178" i="3"/>
  <c r="G178" i="3"/>
  <c r="L178" i="3" s="1"/>
  <c r="F178" i="3"/>
  <c r="K178" i="3" s="1"/>
  <c r="E178" i="3"/>
  <c r="D178" i="3"/>
  <c r="C178" i="3"/>
  <c r="B178" i="3"/>
  <c r="I177" i="3"/>
  <c r="G177" i="3"/>
  <c r="L177" i="3" s="1"/>
  <c r="F177" i="3"/>
  <c r="K177" i="3" s="1"/>
  <c r="E177" i="3"/>
  <c r="D177" i="3"/>
  <c r="C177" i="3"/>
  <c r="B177" i="3"/>
  <c r="I176" i="3"/>
  <c r="G176" i="3"/>
  <c r="L176" i="3" s="1"/>
  <c r="F176" i="3"/>
  <c r="K176" i="3" s="1"/>
  <c r="E176" i="3"/>
  <c r="D176" i="3"/>
  <c r="C176" i="3"/>
  <c r="B176" i="3"/>
  <c r="I175" i="3"/>
  <c r="G175" i="3"/>
  <c r="L175" i="3" s="1"/>
  <c r="F175" i="3"/>
  <c r="K175" i="3" s="1"/>
  <c r="E175" i="3"/>
  <c r="D175" i="3"/>
  <c r="C175" i="3"/>
  <c r="B175" i="3"/>
  <c r="I174" i="3"/>
  <c r="G174" i="3"/>
  <c r="L174" i="3" s="1"/>
  <c r="F174" i="3"/>
  <c r="K174" i="3" s="1"/>
  <c r="E174" i="3"/>
  <c r="D174" i="3"/>
  <c r="C174" i="3"/>
  <c r="B174" i="3"/>
  <c r="I173" i="3"/>
  <c r="G173" i="3"/>
  <c r="L173" i="3" s="1"/>
  <c r="F173" i="3"/>
  <c r="K173" i="3" s="1"/>
  <c r="E173" i="3"/>
  <c r="D173" i="3"/>
  <c r="C173" i="3"/>
  <c r="B173" i="3"/>
  <c r="I172" i="3"/>
  <c r="G172" i="3"/>
  <c r="L172" i="3" s="1"/>
  <c r="F172" i="3"/>
  <c r="K172" i="3" s="1"/>
  <c r="E172" i="3"/>
  <c r="D172" i="3"/>
  <c r="C172" i="3"/>
  <c r="B172" i="3"/>
  <c r="I171" i="3"/>
  <c r="G171" i="3"/>
  <c r="L171" i="3" s="1"/>
  <c r="F171" i="3"/>
  <c r="K171" i="3" s="1"/>
  <c r="E171" i="3"/>
  <c r="D171" i="3"/>
  <c r="C171" i="3"/>
  <c r="B171" i="3"/>
  <c r="I170" i="3"/>
  <c r="G170" i="3"/>
  <c r="L170" i="3" s="1"/>
  <c r="F170" i="3"/>
  <c r="K170" i="3" s="1"/>
  <c r="E170" i="3"/>
  <c r="D170" i="3"/>
  <c r="C170" i="3"/>
  <c r="B170" i="3"/>
  <c r="I169" i="3"/>
  <c r="G169" i="3"/>
  <c r="L169" i="3" s="1"/>
  <c r="F169" i="3"/>
  <c r="K169" i="3" s="1"/>
  <c r="E169" i="3"/>
  <c r="D169" i="3"/>
  <c r="C169" i="3"/>
  <c r="B169" i="3"/>
  <c r="I168" i="3"/>
  <c r="G168" i="3"/>
  <c r="L168" i="3" s="1"/>
  <c r="F168" i="3"/>
  <c r="K168" i="3" s="1"/>
  <c r="E168" i="3"/>
  <c r="D168" i="3"/>
  <c r="C168" i="3"/>
  <c r="B168" i="3"/>
  <c r="I167" i="3"/>
  <c r="G167" i="3"/>
  <c r="L167" i="3" s="1"/>
  <c r="F167" i="3"/>
  <c r="K167" i="3" s="1"/>
  <c r="E167" i="3"/>
  <c r="D167" i="3"/>
  <c r="C167" i="3"/>
  <c r="B167" i="3"/>
  <c r="I166" i="3"/>
  <c r="G166" i="3"/>
  <c r="L166" i="3" s="1"/>
  <c r="F166" i="3"/>
  <c r="K166" i="3" s="1"/>
  <c r="E166" i="3"/>
  <c r="D166" i="3"/>
  <c r="C166" i="3"/>
  <c r="B166" i="3"/>
  <c r="I165" i="3"/>
  <c r="G165" i="3"/>
  <c r="L165" i="3" s="1"/>
  <c r="F165" i="3"/>
  <c r="K165" i="3" s="1"/>
  <c r="E165" i="3"/>
  <c r="D165" i="3"/>
  <c r="C165" i="3"/>
  <c r="B165" i="3"/>
  <c r="I164" i="3"/>
  <c r="G164" i="3"/>
  <c r="L164" i="3" s="1"/>
  <c r="F164" i="3"/>
  <c r="K164" i="3" s="1"/>
  <c r="E164" i="3"/>
  <c r="D164" i="3"/>
  <c r="C164" i="3"/>
  <c r="B164" i="3"/>
  <c r="I163" i="3"/>
  <c r="G163" i="3"/>
  <c r="L163" i="3" s="1"/>
  <c r="F163" i="3"/>
  <c r="K163" i="3" s="1"/>
  <c r="E163" i="3"/>
  <c r="D163" i="3"/>
  <c r="C163" i="3"/>
  <c r="B163" i="3"/>
  <c r="I162" i="3"/>
  <c r="G162" i="3"/>
  <c r="L162" i="3" s="1"/>
  <c r="F162" i="3"/>
  <c r="K162" i="3" s="1"/>
  <c r="E162" i="3"/>
  <c r="D162" i="3"/>
  <c r="C162" i="3"/>
  <c r="B162" i="3"/>
  <c r="I161" i="3"/>
  <c r="G161" i="3"/>
  <c r="L161" i="3" s="1"/>
  <c r="F161" i="3"/>
  <c r="K161" i="3" s="1"/>
  <c r="E161" i="3"/>
  <c r="D161" i="3"/>
  <c r="C161" i="3"/>
  <c r="B161" i="3"/>
  <c r="I160" i="3"/>
  <c r="G160" i="3"/>
  <c r="L160" i="3" s="1"/>
  <c r="F160" i="3"/>
  <c r="K160" i="3" s="1"/>
  <c r="E160" i="3"/>
  <c r="D160" i="3"/>
  <c r="C160" i="3"/>
  <c r="B160" i="3"/>
  <c r="I159" i="3"/>
  <c r="G159" i="3"/>
  <c r="L159" i="3" s="1"/>
  <c r="F159" i="3"/>
  <c r="K159" i="3" s="1"/>
  <c r="E159" i="3"/>
  <c r="D159" i="3"/>
  <c r="C159" i="3"/>
  <c r="B159" i="3"/>
  <c r="I158" i="3"/>
  <c r="G158" i="3"/>
  <c r="L158" i="3" s="1"/>
  <c r="F158" i="3"/>
  <c r="K158" i="3" s="1"/>
  <c r="E158" i="3"/>
  <c r="D158" i="3"/>
  <c r="C158" i="3"/>
  <c r="B158" i="3"/>
  <c r="I157" i="3"/>
  <c r="G157" i="3"/>
  <c r="L157" i="3" s="1"/>
  <c r="F157" i="3"/>
  <c r="K157" i="3" s="1"/>
  <c r="E157" i="3"/>
  <c r="D157" i="3"/>
  <c r="C157" i="3"/>
  <c r="B157" i="3"/>
  <c r="I156" i="3"/>
  <c r="G156" i="3"/>
  <c r="L156" i="3" s="1"/>
  <c r="F156" i="3"/>
  <c r="K156" i="3" s="1"/>
  <c r="E156" i="3"/>
  <c r="D156" i="3"/>
  <c r="C156" i="3"/>
  <c r="B156" i="3"/>
  <c r="I155" i="3"/>
  <c r="G155" i="3"/>
  <c r="L155" i="3" s="1"/>
  <c r="F155" i="3"/>
  <c r="K155" i="3" s="1"/>
  <c r="E155" i="3"/>
  <c r="D155" i="3"/>
  <c r="C155" i="3"/>
  <c r="B155" i="3"/>
  <c r="I154" i="3"/>
  <c r="G154" i="3"/>
  <c r="L154" i="3" s="1"/>
  <c r="F154" i="3"/>
  <c r="K154" i="3" s="1"/>
  <c r="E154" i="3"/>
  <c r="D154" i="3"/>
  <c r="C154" i="3"/>
  <c r="B154" i="3"/>
  <c r="I153" i="3"/>
  <c r="G153" i="3"/>
  <c r="L153" i="3" s="1"/>
  <c r="F153" i="3"/>
  <c r="K153" i="3" s="1"/>
  <c r="E153" i="3"/>
  <c r="D153" i="3"/>
  <c r="C153" i="3"/>
  <c r="B153" i="3"/>
  <c r="I152" i="3"/>
  <c r="G152" i="3"/>
  <c r="L152" i="3" s="1"/>
  <c r="F152" i="3"/>
  <c r="K152" i="3" s="1"/>
  <c r="E152" i="3"/>
  <c r="D152" i="3"/>
  <c r="C152" i="3"/>
  <c r="B152" i="3"/>
  <c r="I151" i="3"/>
  <c r="G151" i="3"/>
  <c r="L151" i="3" s="1"/>
  <c r="F151" i="3"/>
  <c r="K151" i="3" s="1"/>
  <c r="E151" i="3"/>
  <c r="D151" i="3"/>
  <c r="C151" i="3"/>
  <c r="B151" i="3"/>
  <c r="I150" i="3"/>
  <c r="G150" i="3"/>
  <c r="L150" i="3" s="1"/>
  <c r="F150" i="3"/>
  <c r="K150" i="3" s="1"/>
  <c r="E150" i="3"/>
  <c r="D150" i="3"/>
  <c r="C150" i="3"/>
  <c r="B150" i="3"/>
  <c r="I149" i="3"/>
  <c r="G149" i="3"/>
  <c r="L149" i="3" s="1"/>
  <c r="F149" i="3"/>
  <c r="K149" i="3" s="1"/>
  <c r="E149" i="3"/>
  <c r="D149" i="3"/>
  <c r="C149" i="3"/>
  <c r="B149" i="3"/>
  <c r="I148" i="3"/>
  <c r="G148" i="3"/>
  <c r="L148" i="3" s="1"/>
  <c r="F148" i="3"/>
  <c r="K148" i="3" s="1"/>
  <c r="E148" i="3"/>
  <c r="D148" i="3"/>
  <c r="C148" i="3"/>
  <c r="B148" i="3"/>
  <c r="I147" i="3"/>
  <c r="G147" i="3"/>
  <c r="L147" i="3" s="1"/>
  <c r="F147" i="3"/>
  <c r="K147" i="3" s="1"/>
  <c r="E147" i="3"/>
  <c r="D147" i="3"/>
  <c r="C147" i="3"/>
  <c r="B147" i="3"/>
  <c r="I146" i="3"/>
  <c r="G146" i="3"/>
  <c r="L146" i="3" s="1"/>
  <c r="F146" i="3"/>
  <c r="K146" i="3" s="1"/>
  <c r="E146" i="3"/>
  <c r="D146" i="3"/>
  <c r="C146" i="3"/>
  <c r="B146" i="3"/>
  <c r="I145" i="3"/>
  <c r="G145" i="3"/>
  <c r="L145" i="3" s="1"/>
  <c r="F145" i="3"/>
  <c r="K145" i="3" s="1"/>
  <c r="E145" i="3"/>
  <c r="D145" i="3"/>
  <c r="C145" i="3"/>
  <c r="B145" i="3"/>
  <c r="I144" i="3"/>
  <c r="G144" i="3"/>
  <c r="L144" i="3" s="1"/>
  <c r="F144" i="3"/>
  <c r="K144" i="3" s="1"/>
  <c r="E144" i="3"/>
  <c r="D144" i="3"/>
  <c r="C144" i="3"/>
  <c r="B144" i="3"/>
  <c r="I143" i="3"/>
  <c r="G143" i="3"/>
  <c r="L143" i="3" s="1"/>
  <c r="F143" i="3"/>
  <c r="K143" i="3" s="1"/>
  <c r="E143" i="3"/>
  <c r="D143" i="3"/>
  <c r="C143" i="3"/>
  <c r="B143" i="3"/>
  <c r="I142" i="3"/>
  <c r="G142" i="3"/>
  <c r="L142" i="3" s="1"/>
  <c r="F142" i="3"/>
  <c r="K142" i="3" s="1"/>
  <c r="E142" i="3"/>
  <c r="D142" i="3"/>
  <c r="C142" i="3"/>
  <c r="B142" i="3"/>
  <c r="I141" i="3"/>
  <c r="G141" i="3"/>
  <c r="L141" i="3" s="1"/>
  <c r="F141" i="3"/>
  <c r="K141" i="3" s="1"/>
  <c r="E141" i="3"/>
  <c r="D141" i="3"/>
  <c r="C141" i="3"/>
  <c r="B141" i="3"/>
  <c r="I140" i="3"/>
  <c r="G140" i="3"/>
  <c r="L140" i="3" s="1"/>
  <c r="F140" i="3"/>
  <c r="K140" i="3" s="1"/>
  <c r="E140" i="3"/>
  <c r="D140" i="3"/>
  <c r="C140" i="3"/>
  <c r="B140" i="3"/>
  <c r="I139" i="3"/>
  <c r="G139" i="3"/>
  <c r="L139" i="3" s="1"/>
  <c r="F139" i="3"/>
  <c r="K139" i="3" s="1"/>
  <c r="E139" i="3"/>
  <c r="D139" i="3"/>
  <c r="C139" i="3"/>
  <c r="B139" i="3"/>
  <c r="I138" i="3"/>
  <c r="G138" i="3"/>
  <c r="L138" i="3" s="1"/>
  <c r="F138" i="3"/>
  <c r="K138" i="3" s="1"/>
  <c r="E138" i="3"/>
  <c r="D138" i="3"/>
  <c r="C138" i="3"/>
  <c r="B138" i="3"/>
  <c r="I137" i="3"/>
  <c r="G137" i="3"/>
  <c r="L137" i="3" s="1"/>
  <c r="F137" i="3"/>
  <c r="K137" i="3" s="1"/>
  <c r="E137" i="3"/>
  <c r="D137" i="3"/>
  <c r="C137" i="3"/>
  <c r="B137" i="3"/>
  <c r="I136" i="3"/>
  <c r="G136" i="3"/>
  <c r="L136" i="3" s="1"/>
  <c r="F136" i="3"/>
  <c r="K136" i="3" s="1"/>
  <c r="E136" i="3"/>
  <c r="D136" i="3"/>
  <c r="C136" i="3"/>
  <c r="B136" i="3"/>
  <c r="I135" i="3"/>
  <c r="G135" i="3"/>
  <c r="L135" i="3" s="1"/>
  <c r="F135" i="3"/>
  <c r="K135" i="3" s="1"/>
  <c r="E135" i="3"/>
  <c r="D135" i="3"/>
  <c r="C135" i="3"/>
  <c r="B135" i="3"/>
  <c r="I134" i="3"/>
  <c r="G134" i="3"/>
  <c r="L134" i="3" s="1"/>
  <c r="F134" i="3"/>
  <c r="K134" i="3" s="1"/>
  <c r="E134" i="3"/>
  <c r="D134" i="3"/>
  <c r="C134" i="3"/>
  <c r="B134" i="3"/>
  <c r="I133" i="3"/>
  <c r="G133" i="3"/>
  <c r="L133" i="3" s="1"/>
  <c r="F133" i="3"/>
  <c r="K133" i="3" s="1"/>
  <c r="E133" i="3"/>
  <c r="D133" i="3"/>
  <c r="C133" i="3"/>
  <c r="B133" i="3"/>
  <c r="I132" i="3"/>
  <c r="G132" i="3"/>
  <c r="L132" i="3" s="1"/>
  <c r="F132" i="3"/>
  <c r="K132" i="3" s="1"/>
  <c r="E132" i="3"/>
  <c r="D132" i="3"/>
  <c r="C132" i="3"/>
  <c r="B132" i="3"/>
  <c r="I131" i="3"/>
  <c r="G131" i="3"/>
  <c r="L131" i="3" s="1"/>
  <c r="F131" i="3"/>
  <c r="K131" i="3" s="1"/>
  <c r="E131" i="3"/>
  <c r="D131" i="3"/>
  <c r="C131" i="3"/>
  <c r="B131" i="3"/>
  <c r="I130" i="3"/>
  <c r="G130" i="3"/>
  <c r="L130" i="3" s="1"/>
  <c r="F130" i="3"/>
  <c r="K130" i="3" s="1"/>
  <c r="E130" i="3"/>
  <c r="D130" i="3"/>
  <c r="C130" i="3"/>
  <c r="B130" i="3"/>
  <c r="I129" i="3"/>
  <c r="G129" i="3"/>
  <c r="L129" i="3" s="1"/>
  <c r="F129" i="3"/>
  <c r="K129" i="3" s="1"/>
  <c r="E129" i="3"/>
  <c r="D129" i="3"/>
  <c r="C129" i="3"/>
  <c r="B129" i="3"/>
  <c r="I128" i="3"/>
  <c r="G128" i="3"/>
  <c r="L128" i="3" s="1"/>
  <c r="F128" i="3"/>
  <c r="K128" i="3" s="1"/>
  <c r="E128" i="3"/>
  <c r="D128" i="3"/>
  <c r="C128" i="3"/>
  <c r="B128" i="3"/>
  <c r="I127" i="3"/>
  <c r="G127" i="3"/>
  <c r="L127" i="3" s="1"/>
  <c r="F127" i="3"/>
  <c r="K127" i="3" s="1"/>
  <c r="E127" i="3"/>
  <c r="D127" i="3"/>
  <c r="C127" i="3"/>
  <c r="B127" i="3"/>
  <c r="I126" i="3"/>
  <c r="G126" i="3"/>
  <c r="L126" i="3" s="1"/>
  <c r="F126" i="3"/>
  <c r="K126" i="3" s="1"/>
  <c r="E126" i="3"/>
  <c r="D126" i="3"/>
  <c r="C126" i="3"/>
  <c r="B126" i="3"/>
  <c r="I125" i="3"/>
  <c r="G125" i="3"/>
  <c r="L125" i="3" s="1"/>
  <c r="F125" i="3"/>
  <c r="K125" i="3" s="1"/>
  <c r="E125" i="3"/>
  <c r="D125" i="3"/>
  <c r="C125" i="3"/>
  <c r="B125" i="3"/>
  <c r="I124" i="3"/>
  <c r="G124" i="3"/>
  <c r="L124" i="3" s="1"/>
  <c r="F124" i="3"/>
  <c r="K124" i="3" s="1"/>
  <c r="E124" i="3"/>
  <c r="D124" i="3"/>
  <c r="C124" i="3"/>
  <c r="B124" i="3"/>
  <c r="I123" i="3"/>
  <c r="G123" i="3"/>
  <c r="L123" i="3" s="1"/>
  <c r="F123" i="3"/>
  <c r="K123" i="3" s="1"/>
  <c r="E123" i="3"/>
  <c r="D123" i="3"/>
  <c r="C123" i="3"/>
  <c r="B123" i="3"/>
  <c r="I122" i="3"/>
  <c r="G122" i="3"/>
  <c r="L122" i="3" s="1"/>
  <c r="F122" i="3"/>
  <c r="K122" i="3" s="1"/>
  <c r="E122" i="3"/>
  <c r="D122" i="3"/>
  <c r="C122" i="3"/>
  <c r="B122" i="3"/>
  <c r="I121" i="3"/>
  <c r="G121" i="3"/>
  <c r="L121" i="3" s="1"/>
  <c r="F121" i="3"/>
  <c r="K121" i="3" s="1"/>
  <c r="E121" i="3"/>
  <c r="D121" i="3"/>
  <c r="C121" i="3"/>
  <c r="B121" i="3"/>
  <c r="I120" i="3"/>
  <c r="G120" i="3"/>
  <c r="L120" i="3" s="1"/>
  <c r="F120" i="3"/>
  <c r="K120" i="3" s="1"/>
  <c r="E120" i="3"/>
  <c r="D120" i="3"/>
  <c r="C120" i="3"/>
  <c r="B120" i="3"/>
  <c r="I119" i="3"/>
  <c r="G119" i="3"/>
  <c r="L119" i="3" s="1"/>
  <c r="F119" i="3"/>
  <c r="K119" i="3" s="1"/>
  <c r="E119" i="3"/>
  <c r="D119" i="3"/>
  <c r="C119" i="3"/>
  <c r="B119" i="3"/>
  <c r="I118" i="3"/>
  <c r="G118" i="3"/>
  <c r="L118" i="3" s="1"/>
  <c r="F118" i="3"/>
  <c r="K118" i="3" s="1"/>
  <c r="E118" i="3"/>
  <c r="D118" i="3"/>
  <c r="C118" i="3"/>
  <c r="B118" i="3"/>
  <c r="I117" i="3"/>
  <c r="G117" i="3"/>
  <c r="L117" i="3" s="1"/>
  <c r="F117" i="3"/>
  <c r="K117" i="3" s="1"/>
  <c r="E117" i="3"/>
  <c r="D117" i="3"/>
  <c r="C117" i="3"/>
  <c r="B117" i="3"/>
  <c r="I116" i="3"/>
  <c r="G116" i="3"/>
  <c r="L116" i="3" s="1"/>
  <c r="F116" i="3"/>
  <c r="K116" i="3" s="1"/>
  <c r="E116" i="3"/>
  <c r="D116" i="3"/>
  <c r="C116" i="3"/>
  <c r="B116" i="3"/>
  <c r="I115" i="3"/>
  <c r="G115" i="3"/>
  <c r="L115" i="3" s="1"/>
  <c r="F115" i="3"/>
  <c r="K115" i="3" s="1"/>
  <c r="E115" i="3"/>
  <c r="D115" i="3"/>
  <c r="C115" i="3"/>
  <c r="B115" i="3"/>
  <c r="I114" i="3"/>
  <c r="G114" i="3"/>
  <c r="L114" i="3" s="1"/>
  <c r="F114" i="3"/>
  <c r="K114" i="3" s="1"/>
  <c r="E114" i="3"/>
  <c r="D114" i="3"/>
  <c r="C114" i="3"/>
  <c r="B114" i="3"/>
  <c r="I113" i="3"/>
  <c r="G113" i="3"/>
  <c r="L113" i="3" s="1"/>
  <c r="F113" i="3"/>
  <c r="K113" i="3" s="1"/>
  <c r="E113" i="3"/>
  <c r="D113" i="3"/>
  <c r="C113" i="3"/>
  <c r="B113" i="3"/>
  <c r="I112" i="3"/>
  <c r="G112" i="3"/>
  <c r="L112" i="3" s="1"/>
  <c r="F112" i="3"/>
  <c r="K112" i="3" s="1"/>
  <c r="E112" i="3"/>
  <c r="D112" i="3"/>
  <c r="C112" i="3"/>
  <c r="B112" i="3"/>
  <c r="I111" i="3"/>
  <c r="G111" i="3"/>
  <c r="L111" i="3" s="1"/>
  <c r="F111" i="3"/>
  <c r="K111" i="3" s="1"/>
  <c r="E111" i="3"/>
  <c r="D111" i="3"/>
  <c r="C111" i="3"/>
  <c r="B111" i="3"/>
  <c r="I110" i="3"/>
  <c r="G110" i="3"/>
  <c r="L110" i="3" s="1"/>
  <c r="F110" i="3"/>
  <c r="K110" i="3" s="1"/>
  <c r="E110" i="3"/>
  <c r="D110" i="3"/>
  <c r="C110" i="3"/>
  <c r="B110" i="3"/>
  <c r="I109" i="3"/>
  <c r="G109" i="3"/>
  <c r="L109" i="3" s="1"/>
  <c r="F109" i="3"/>
  <c r="K109" i="3" s="1"/>
  <c r="E109" i="3"/>
  <c r="D109" i="3"/>
  <c r="C109" i="3"/>
  <c r="B109" i="3"/>
  <c r="I108" i="3"/>
  <c r="G108" i="3"/>
  <c r="L108" i="3" s="1"/>
  <c r="F108" i="3"/>
  <c r="K108" i="3" s="1"/>
  <c r="E108" i="3"/>
  <c r="D108" i="3"/>
  <c r="C108" i="3"/>
  <c r="B108" i="3"/>
  <c r="I107" i="3"/>
  <c r="G107" i="3"/>
  <c r="L107" i="3" s="1"/>
  <c r="F107" i="3"/>
  <c r="K107" i="3" s="1"/>
  <c r="E107" i="3"/>
  <c r="D107" i="3"/>
  <c r="C107" i="3"/>
  <c r="B107" i="3"/>
  <c r="I106" i="3"/>
  <c r="G106" i="3"/>
  <c r="L106" i="3" s="1"/>
  <c r="F106" i="3"/>
  <c r="K106" i="3" s="1"/>
  <c r="E106" i="3"/>
  <c r="D106" i="3"/>
  <c r="C106" i="3"/>
  <c r="B106" i="3"/>
  <c r="I105" i="3"/>
  <c r="G105" i="3"/>
  <c r="L105" i="3" s="1"/>
  <c r="F105" i="3"/>
  <c r="K105" i="3" s="1"/>
  <c r="E105" i="3"/>
  <c r="D105" i="3"/>
  <c r="C105" i="3"/>
  <c r="B105" i="3"/>
  <c r="I104" i="3"/>
  <c r="G104" i="3"/>
  <c r="L104" i="3" s="1"/>
  <c r="F104" i="3"/>
  <c r="K104" i="3" s="1"/>
  <c r="E104" i="3"/>
  <c r="D104" i="3"/>
  <c r="C104" i="3"/>
  <c r="B104" i="3"/>
  <c r="I103" i="3"/>
  <c r="G103" i="3"/>
  <c r="L103" i="3" s="1"/>
  <c r="F103" i="3"/>
  <c r="K103" i="3" s="1"/>
  <c r="E103" i="3"/>
  <c r="D103" i="3"/>
  <c r="C103" i="3"/>
  <c r="B103" i="3"/>
  <c r="I102" i="3"/>
  <c r="G102" i="3"/>
  <c r="L102" i="3" s="1"/>
  <c r="F102" i="3"/>
  <c r="K102" i="3" s="1"/>
  <c r="E102" i="3"/>
  <c r="D102" i="3"/>
  <c r="C102" i="3"/>
  <c r="B102" i="3"/>
  <c r="I101" i="3"/>
  <c r="G101" i="3"/>
  <c r="L101" i="3" s="1"/>
  <c r="F101" i="3"/>
  <c r="K101" i="3" s="1"/>
  <c r="E101" i="3"/>
  <c r="D101" i="3"/>
  <c r="C101" i="3"/>
  <c r="B101" i="3"/>
  <c r="I100" i="3"/>
  <c r="G100" i="3"/>
  <c r="L100" i="3" s="1"/>
  <c r="F100" i="3"/>
  <c r="K100" i="3" s="1"/>
  <c r="E100" i="3"/>
  <c r="D100" i="3"/>
  <c r="C100" i="3"/>
  <c r="B100" i="3"/>
  <c r="I99" i="3"/>
  <c r="G99" i="3"/>
  <c r="L99" i="3" s="1"/>
  <c r="F99" i="3"/>
  <c r="K99" i="3" s="1"/>
  <c r="E99" i="3"/>
  <c r="D99" i="3"/>
  <c r="C99" i="3"/>
  <c r="B99" i="3"/>
  <c r="I98" i="3"/>
  <c r="G98" i="3"/>
  <c r="L98" i="3" s="1"/>
  <c r="F98" i="3"/>
  <c r="K98" i="3" s="1"/>
  <c r="E98" i="3"/>
  <c r="D98" i="3"/>
  <c r="C98" i="3"/>
  <c r="B98" i="3"/>
  <c r="I97" i="3"/>
  <c r="G97" i="3"/>
  <c r="L97" i="3" s="1"/>
  <c r="F97" i="3"/>
  <c r="K97" i="3" s="1"/>
  <c r="E97" i="3"/>
  <c r="D97" i="3"/>
  <c r="C97" i="3"/>
  <c r="B97" i="3"/>
  <c r="I96" i="3"/>
  <c r="G96" i="3"/>
  <c r="L96" i="3" s="1"/>
  <c r="F96" i="3"/>
  <c r="K96" i="3" s="1"/>
  <c r="E96" i="3"/>
  <c r="D96" i="3"/>
  <c r="C96" i="3"/>
  <c r="B96" i="3"/>
  <c r="I95" i="3"/>
  <c r="G95" i="3"/>
  <c r="L95" i="3" s="1"/>
  <c r="F95" i="3"/>
  <c r="K95" i="3" s="1"/>
  <c r="E95" i="3"/>
  <c r="D95" i="3"/>
  <c r="C95" i="3"/>
  <c r="B95" i="3"/>
  <c r="I94" i="3"/>
  <c r="G94" i="3"/>
  <c r="L94" i="3" s="1"/>
  <c r="F94" i="3"/>
  <c r="K94" i="3" s="1"/>
  <c r="E94" i="3"/>
  <c r="D94" i="3"/>
  <c r="C94" i="3"/>
  <c r="B94" i="3"/>
  <c r="I93" i="3"/>
  <c r="G93" i="3"/>
  <c r="L93" i="3" s="1"/>
  <c r="F93" i="3"/>
  <c r="K93" i="3" s="1"/>
  <c r="E93" i="3"/>
  <c r="D93" i="3"/>
  <c r="C93" i="3"/>
  <c r="B93" i="3"/>
  <c r="I92" i="3"/>
  <c r="G92" i="3"/>
  <c r="L92" i="3" s="1"/>
  <c r="F92" i="3"/>
  <c r="K92" i="3" s="1"/>
  <c r="E92" i="3"/>
  <c r="D92" i="3"/>
  <c r="C92" i="3"/>
  <c r="B92" i="3"/>
  <c r="I91" i="3"/>
  <c r="G91" i="3"/>
  <c r="L91" i="3" s="1"/>
  <c r="F91" i="3"/>
  <c r="K91" i="3" s="1"/>
  <c r="E91" i="3"/>
  <c r="D91" i="3"/>
  <c r="C91" i="3"/>
  <c r="B91" i="3"/>
  <c r="I90" i="3"/>
  <c r="G90" i="3"/>
  <c r="L90" i="3" s="1"/>
  <c r="F90" i="3"/>
  <c r="K90" i="3" s="1"/>
  <c r="E90" i="3"/>
  <c r="D90" i="3"/>
  <c r="C90" i="3"/>
  <c r="B90" i="3"/>
  <c r="I89" i="3"/>
  <c r="G89" i="3"/>
  <c r="L89" i="3" s="1"/>
  <c r="F89" i="3"/>
  <c r="K89" i="3" s="1"/>
  <c r="E89" i="3"/>
  <c r="D89" i="3"/>
  <c r="C89" i="3"/>
  <c r="B89" i="3"/>
  <c r="I88" i="3"/>
  <c r="G88" i="3"/>
  <c r="L88" i="3" s="1"/>
  <c r="F88" i="3"/>
  <c r="K88" i="3" s="1"/>
  <c r="E88" i="3"/>
  <c r="D88" i="3"/>
  <c r="C88" i="3"/>
  <c r="B88" i="3"/>
  <c r="I87" i="3"/>
  <c r="G87" i="3"/>
  <c r="L87" i="3" s="1"/>
  <c r="F87" i="3"/>
  <c r="K87" i="3" s="1"/>
  <c r="E87" i="3"/>
  <c r="D87" i="3"/>
  <c r="C87" i="3"/>
  <c r="B87" i="3"/>
  <c r="I86" i="3"/>
  <c r="G86" i="3"/>
  <c r="L86" i="3" s="1"/>
  <c r="F86" i="3"/>
  <c r="K86" i="3" s="1"/>
  <c r="E86" i="3"/>
  <c r="D86" i="3"/>
  <c r="C86" i="3"/>
  <c r="B86" i="3"/>
  <c r="I85" i="3"/>
  <c r="G85" i="3"/>
  <c r="L85" i="3" s="1"/>
  <c r="F85" i="3"/>
  <c r="K85" i="3" s="1"/>
  <c r="E85" i="3"/>
  <c r="D85" i="3"/>
  <c r="C85" i="3"/>
  <c r="B85" i="3"/>
  <c r="I84" i="3"/>
  <c r="G84" i="3"/>
  <c r="L84" i="3" s="1"/>
  <c r="F84" i="3"/>
  <c r="K84" i="3" s="1"/>
  <c r="E84" i="3"/>
  <c r="D84" i="3"/>
  <c r="C84" i="3"/>
  <c r="B84" i="3"/>
  <c r="I83" i="3"/>
  <c r="G83" i="3"/>
  <c r="L83" i="3" s="1"/>
  <c r="F83" i="3"/>
  <c r="K83" i="3" s="1"/>
  <c r="E83" i="3"/>
  <c r="D83" i="3"/>
  <c r="C83" i="3"/>
  <c r="B83" i="3"/>
  <c r="I82" i="3"/>
  <c r="G82" i="3"/>
  <c r="L82" i="3" s="1"/>
  <c r="F82" i="3"/>
  <c r="K82" i="3" s="1"/>
  <c r="E82" i="3"/>
  <c r="D82" i="3"/>
  <c r="C82" i="3"/>
  <c r="B82" i="3"/>
  <c r="I81" i="3"/>
  <c r="G81" i="3"/>
  <c r="L81" i="3" s="1"/>
  <c r="F81" i="3"/>
  <c r="K81" i="3" s="1"/>
  <c r="E81" i="3"/>
  <c r="D81" i="3"/>
  <c r="C81" i="3"/>
  <c r="B81" i="3"/>
  <c r="I80" i="3"/>
  <c r="G80" i="3"/>
  <c r="L80" i="3" s="1"/>
  <c r="F80" i="3"/>
  <c r="K80" i="3" s="1"/>
  <c r="E80" i="3"/>
  <c r="D80" i="3"/>
  <c r="C80" i="3"/>
  <c r="B80" i="3"/>
  <c r="I79" i="3"/>
  <c r="G79" i="3"/>
  <c r="L79" i="3" s="1"/>
  <c r="F79" i="3"/>
  <c r="K79" i="3" s="1"/>
  <c r="E79" i="3"/>
  <c r="D79" i="3"/>
  <c r="C79" i="3"/>
  <c r="B79" i="3"/>
  <c r="I78" i="3"/>
  <c r="G78" i="3"/>
  <c r="L78" i="3" s="1"/>
  <c r="F78" i="3"/>
  <c r="K78" i="3" s="1"/>
  <c r="E78" i="3"/>
  <c r="D78" i="3"/>
  <c r="C78" i="3"/>
  <c r="B78" i="3"/>
  <c r="I77" i="3"/>
  <c r="G77" i="3"/>
  <c r="L77" i="3" s="1"/>
  <c r="F77" i="3"/>
  <c r="K77" i="3" s="1"/>
  <c r="E77" i="3"/>
  <c r="D77" i="3"/>
  <c r="C77" i="3"/>
  <c r="B77" i="3"/>
  <c r="I76" i="3"/>
  <c r="G76" i="3"/>
  <c r="L76" i="3" s="1"/>
  <c r="F76" i="3"/>
  <c r="K76" i="3" s="1"/>
  <c r="E76" i="3"/>
  <c r="D76" i="3"/>
  <c r="C76" i="3"/>
  <c r="B76" i="3"/>
  <c r="I75" i="3"/>
  <c r="G75" i="3"/>
  <c r="L75" i="3" s="1"/>
  <c r="F75" i="3"/>
  <c r="K75" i="3" s="1"/>
  <c r="E75" i="3"/>
  <c r="D75" i="3"/>
  <c r="C75" i="3"/>
  <c r="B75" i="3"/>
  <c r="I74" i="3"/>
  <c r="G74" i="3"/>
  <c r="L74" i="3" s="1"/>
  <c r="F74" i="3"/>
  <c r="K74" i="3" s="1"/>
  <c r="E74" i="3"/>
  <c r="D74" i="3"/>
  <c r="C74" i="3"/>
  <c r="B74" i="3"/>
  <c r="I73" i="3"/>
  <c r="G73" i="3"/>
  <c r="L73" i="3" s="1"/>
  <c r="F73" i="3"/>
  <c r="K73" i="3" s="1"/>
  <c r="E73" i="3"/>
  <c r="D73" i="3"/>
  <c r="C73" i="3"/>
  <c r="B73" i="3"/>
  <c r="I72" i="3"/>
  <c r="G72" i="3"/>
  <c r="L72" i="3" s="1"/>
  <c r="F72" i="3"/>
  <c r="K72" i="3" s="1"/>
  <c r="E72" i="3"/>
  <c r="D72" i="3"/>
  <c r="C72" i="3"/>
  <c r="B72" i="3"/>
  <c r="I71" i="3"/>
  <c r="G71" i="3"/>
  <c r="L71" i="3" s="1"/>
  <c r="F71" i="3"/>
  <c r="K71" i="3" s="1"/>
  <c r="E71" i="3"/>
  <c r="D71" i="3"/>
  <c r="C71" i="3"/>
  <c r="B71" i="3"/>
  <c r="I70" i="3"/>
  <c r="G70" i="3"/>
  <c r="L70" i="3" s="1"/>
  <c r="F70" i="3"/>
  <c r="K70" i="3" s="1"/>
  <c r="E70" i="3"/>
  <c r="D70" i="3"/>
  <c r="C70" i="3"/>
  <c r="B70" i="3"/>
  <c r="I69" i="3"/>
  <c r="G69" i="3"/>
  <c r="L69" i="3" s="1"/>
  <c r="F69" i="3"/>
  <c r="K69" i="3" s="1"/>
  <c r="E69" i="3"/>
  <c r="D69" i="3"/>
  <c r="C69" i="3"/>
  <c r="B69" i="3"/>
  <c r="I68" i="3"/>
  <c r="G68" i="3"/>
  <c r="L68" i="3" s="1"/>
  <c r="F68" i="3"/>
  <c r="K68" i="3" s="1"/>
  <c r="E68" i="3"/>
  <c r="D68" i="3"/>
  <c r="C68" i="3"/>
  <c r="B68" i="3"/>
  <c r="I67" i="3"/>
  <c r="G67" i="3"/>
  <c r="L67" i="3" s="1"/>
  <c r="F67" i="3"/>
  <c r="K67" i="3" s="1"/>
  <c r="E67" i="3"/>
  <c r="D67" i="3"/>
  <c r="C67" i="3"/>
  <c r="B67" i="3"/>
  <c r="I66" i="3"/>
  <c r="G66" i="3"/>
  <c r="L66" i="3" s="1"/>
  <c r="F66" i="3"/>
  <c r="K66" i="3" s="1"/>
  <c r="E66" i="3"/>
  <c r="D66" i="3"/>
  <c r="C66" i="3"/>
  <c r="B66" i="3"/>
  <c r="I65" i="3"/>
  <c r="G65" i="3"/>
  <c r="L65" i="3" s="1"/>
  <c r="F65" i="3"/>
  <c r="K65" i="3" s="1"/>
  <c r="E65" i="3"/>
  <c r="D65" i="3"/>
  <c r="C65" i="3"/>
  <c r="B65" i="3"/>
  <c r="I64" i="3"/>
  <c r="G64" i="3"/>
  <c r="L64" i="3" s="1"/>
  <c r="F64" i="3"/>
  <c r="K64" i="3" s="1"/>
  <c r="E64" i="3"/>
  <c r="D64" i="3"/>
  <c r="C64" i="3"/>
  <c r="B64" i="3"/>
  <c r="I63" i="3"/>
  <c r="G63" i="3"/>
  <c r="L63" i="3" s="1"/>
  <c r="F63" i="3"/>
  <c r="K63" i="3" s="1"/>
  <c r="E63" i="3"/>
  <c r="D63" i="3"/>
  <c r="C63" i="3"/>
  <c r="B63" i="3"/>
  <c r="I62" i="3"/>
  <c r="G62" i="3"/>
  <c r="L62" i="3" s="1"/>
  <c r="F62" i="3"/>
  <c r="K62" i="3" s="1"/>
  <c r="E62" i="3"/>
  <c r="D62" i="3"/>
  <c r="C62" i="3"/>
  <c r="B62" i="3"/>
  <c r="I61" i="3"/>
  <c r="G61" i="3"/>
  <c r="L61" i="3" s="1"/>
  <c r="F61" i="3"/>
  <c r="K61" i="3" s="1"/>
  <c r="E61" i="3"/>
  <c r="D61" i="3"/>
  <c r="C61" i="3"/>
  <c r="B61" i="3"/>
  <c r="I60" i="3"/>
  <c r="G60" i="3"/>
  <c r="L60" i="3" s="1"/>
  <c r="F60" i="3"/>
  <c r="K60" i="3" s="1"/>
  <c r="E60" i="3"/>
  <c r="D60" i="3"/>
  <c r="C60" i="3"/>
  <c r="B60" i="3"/>
  <c r="I59" i="3"/>
  <c r="G59" i="3"/>
  <c r="L59" i="3" s="1"/>
  <c r="F59" i="3"/>
  <c r="K59" i="3" s="1"/>
  <c r="E59" i="3"/>
  <c r="D59" i="3"/>
  <c r="C59" i="3"/>
  <c r="B59" i="3"/>
  <c r="B52" i="3"/>
  <c r="C52" i="3"/>
  <c r="D52" i="3"/>
  <c r="E52" i="3"/>
  <c r="F52" i="3"/>
  <c r="K52" i="3" s="1"/>
  <c r="G52" i="3"/>
  <c r="L52" i="3" s="1"/>
  <c r="I52" i="3"/>
  <c r="B53" i="3"/>
  <c r="C53" i="3"/>
  <c r="D53" i="3"/>
  <c r="E53" i="3"/>
  <c r="F53" i="3"/>
  <c r="K53" i="3" s="1"/>
  <c r="G53" i="3"/>
  <c r="L53" i="3" s="1"/>
  <c r="I53" i="3"/>
  <c r="B54" i="3"/>
  <c r="C54" i="3"/>
  <c r="D54" i="3"/>
  <c r="E54" i="3"/>
  <c r="F54" i="3"/>
  <c r="K54" i="3" s="1"/>
  <c r="G54" i="3"/>
  <c r="L54" i="3" s="1"/>
  <c r="I54" i="3"/>
  <c r="B55" i="3"/>
  <c r="C55" i="3"/>
  <c r="D55" i="3"/>
  <c r="E55" i="3"/>
  <c r="F55" i="3"/>
  <c r="K55" i="3" s="1"/>
  <c r="G55" i="3"/>
  <c r="L55" i="3" s="1"/>
  <c r="I55" i="3"/>
  <c r="B56" i="3"/>
  <c r="C56" i="3"/>
  <c r="D56" i="3"/>
  <c r="E56" i="3"/>
  <c r="F56" i="3"/>
  <c r="K56" i="3" s="1"/>
  <c r="G56" i="3"/>
  <c r="L56" i="3" s="1"/>
  <c r="I56" i="3"/>
  <c r="B57" i="3"/>
  <c r="C57" i="3"/>
  <c r="D57" i="3"/>
  <c r="E57" i="3"/>
  <c r="F57" i="3"/>
  <c r="K57" i="3" s="1"/>
  <c r="G57" i="3"/>
  <c r="L57" i="3" s="1"/>
  <c r="I57" i="3"/>
  <c r="B58" i="3"/>
  <c r="C58" i="3"/>
  <c r="D58" i="3"/>
  <c r="E58" i="3"/>
  <c r="F58" i="3"/>
  <c r="K58" i="3" s="1"/>
  <c r="G58" i="3"/>
  <c r="L58" i="3" s="1"/>
  <c r="I58" i="3"/>
  <c r="B27" i="3"/>
  <c r="C27" i="3"/>
  <c r="D27" i="3"/>
  <c r="E27" i="3"/>
  <c r="F27" i="3"/>
  <c r="G27" i="3"/>
  <c r="I27" i="3"/>
  <c r="B28" i="3"/>
  <c r="C28" i="3"/>
  <c r="D28" i="3"/>
  <c r="E28" i="3"/>
  <c r="F28" i="3"/>
  <c r="G28" i="3"/>
  <c r="I28" i="3"/>
  <c r="B29" i="3"/>
  <c r="C29" i="3"/>
  <c r="D29" i="3"/>
  <c r="E29" i="3"/>
  <c r="F29" i="3"/>
  <c r="G29" i="3"/>
  <c r="I29" i="3"/>
  <c r="B30" i="3"/>
  <c r="C30" i="3"/>
  <c r="D30" i="3"/>
  <c r="E30" i="3"/>
  <c r="F30" i="3"/>
  <c r="G30" i="3"/>
  <c r="I30" i="3"/>
  <c r="B22" i="3"/>
  <c r="C22" i="3"/>
  <c r="D22" i="3"/>
  <c r="E22" i="3"/>
  <c r="F22" i="3"/>
  <c r="G22" i="3"/>
  <c r="I22" i="3"/>
  <c r="B23" i="3"/>
  <c r="C23" i="3"/>
  <c r="D23" i="3"/>
  <c r="E23" i="3"/>
  <c r="F23" i="3"/>
  <c r="G23" i="3"/>
  <c r="I23" i="3"/>
  <c r="B24" i="3"/>
  <c r="C24" i="3"/>
  <c r="D24" i="3"/>
  <c r="E24" i="3"/>
  <c r="F24" i="3"/>
  <c r="G24" i="3"/>
  <c r="I24" i="3"/>
  <c r="B25" i="3"/>
  <c r="C25" i="3"/>
  <c r="D25" i="3"/>
  <c r="E25" i="3"/>
  <c r="F25" i="3"/>
  <c r="G25" i="3"/>
  <c r="I25" i="3"/>
  <c r="B26" i="3"/>
  <c r="C26" i="3"/>
  <c r="D26" i="3"/>
  <c r="E26" i="3"/>
  <c r="F26" i="3"/>
  <c r="G26" i="3"/>
  <c r="I26" i="3"/>
  <c r="I51" i="3"/>
  <c r="G51" i="3"/>
  <c r="L51" i="3" s="1"/>
  <c r="F51" i="3"/>
  <c r="K51" i="3" s="1"/>
  <c r="E51" i="3"/>
  <c r="D51" i="3"/>
  <c r="C51" i="3"/>
  <c r="B51" i="3"/>
  <c r="I50" i="3"/>
  <c r="G50" i="3"/>
  <c r="L50" i="3" s="1"/>
  <c r="F50" i="3"/>
  <c r="K50" i="3" s="1"/>
  <c r="E50" i="3"/>
  <c r="D50" i="3"/>
  <c r="C50" i="3"/>
  <c r="B50" i="3"/>
  <c r="I49" i="3"/>
  <c r="G49" i="3"/>
  <c r="L49" i="3" s="1"/>
  <c r="F49" i="3"/>
  <c r="K49" i="3" s="1"/>
  <c r="E49" i="3"/>
  <c r="D49" i="3"/>
  <c r="C49" i="3"/>
  <c r="B49" i="3"/>
  <c r="I48" i="3"/>
  <c r="G48" i="3"/>
  <c r="L48" i="3" s="1"/>
  <c r="F48" i="3"/>
  <c r="K48" i="3" s="1"/>
  <c r="E48" i="3"/>
  <c r="D48" i="3"/>
  <c r="C48" i="3"/>
  <c r="B48" i="3"/>
  <c r="I47" i="3"/>
  <c r="G47" i="3"/>
  <c r="L47" i="3" s="1"/>
  <c r="F47" i="3"/>
  <c r="K47" i="3" s="1"/>
  <c r="E47" i="3"/>
  <c r="D47" i="3"/>
  <c r="C47" i="3"/>
  <c r="B47" i="3"/>
  <c r="I46" i="3"/>
  <c r="G46" i="3"/>
  <c r="L46" i="3" s="1"/>
  <c r="F46" i="3"/>
  <c r="K46" i="3" s="1"/>
  <c r="E46" i="3"/>
  <c r="D46" i="3"/>
  <c r="C46" i="3"/>
  <c r="B46" i="3"/>
  <c r="I45" i="3"/>
  <c r="G45" i="3"/>
  <c r="L45" i="3" s="1"/>
  <c r="F45" i="3"/>
  <c r="K45" i="3" s="1"/>
  <c r="E45" i="3"/>
  <c r="D45" i="3"/>
  <c r="C45" i="3"/>
  <c r="B45" i="3"/>
  <c r="I44" i="3"/>
  <c r="G44" i="3"/>
  <c r="L44" i="3" s="1"/>
  <c r="F44" i="3"/>
  <c r="K44" i="3" s="1"/>
  <c r="E44" i="3"/>
  <c r="D44" i="3"/>
  <c r="C44" i="3"/>
  <c r="B44" i="3"/>
  <c r="I43" i="3"/>
  <c r="G43" i="3"/>
  <c r="L43" i="3" s="1"/>
  <c r="F43" i="3"/>
  <c r="K43" i="3" s="1"/>
  <c r="E43" i="3"/>
  <c r="D43" i="3"/>
  <c r="C43" i="3"/>
  <c r="B43" i="3"/>
  <c r="I42" i="3"/>
  <c r="G42" i="3"/>
  <c r="L42" i="3" s="1"/>
  <c r="F42" i="3"/>
  <c r="K42" i="3" s="1"/>
  <c r="E42" i="3"/>
  <c r="D42" i="3"/>
  <c r="C42" i="3"/>
  <c r="B42" i="3"/>
  <c r="I41" i="3"/>
  <c r="G41" i="3"/>
  <c r="L41" i="3" s="1"/>
  <c r="F41" i="3"/>
  <c r="K41" i="3" s="1"/>
  <c r="E41" i="3"/>
  <c r="D41" i="3"/>
  <c r="C41" i="3"/>
  <c r="B41" i="3"/>
  <c r="I40" i="3"/>
  <c r="G40" i="3"/>
  <c r="L40" i="3" s="1"/>
  <c r="F40" i="3"/>
  <c r="K40" i="3" s="1"/>
  <c r="E40" i="3"/>
  <c r="D40" i="3"/>
  <c r="C40" i="3"/>
  <c r="B40" i="3"/>
  <c r="I39" i="3"/>
  <c r="G39" i="3"/>
  <c r="L39" i="3" s="1"/>
  <c r="F39" i="3"/>
  <c r="K39" i="3" s="1"/>
  <c r="E39" i="3"/>
  <c r="D39" i="3"/>
  <c r="C39" i="3"/>
  <c r="B39" i="3"/>
  <c r="I38" i="3"/>
  <c r="G38" i="3"/>
  <c r="L38" i="3" s="1"/>
  <c r="F38" i="3"/>
  <c r="K38" i="3" s="1"/>
  <c r="E38" i="3"/>
  <c r="D38" i="3"/>
  <c r="C38" i="3"/>
  <c r="B38" i="3"/>
  <c r="I37" i="3"/>
  <c r="G37" i="3"/>
  <c r="L37" i="3" s="1"/>
  <c r="F37" i="3"/>
  <c r="K37" i="3" s="1"/>
  <c r="E37" i="3"/>
  <c r="D37" i="3"/>
  <c r="C37" i="3"/>
  <c r="B37" i="3"/>
  <c r="I36" i="3"/>
  <c r="G36" i="3"/>
  <c r="L36" i="3" s="1"/>
  <c r="F36" i="3"/>
  <c r="K36" i="3" s="1"/>
  <c r="E36" i="3"/>
  <c r="D36" i="3"/>
  <c r="C36" i="3"/>
  <c r="B36" i="3"/>
  <c r="I35" i="3"/>
  <c r="G35" i="3"/>
  <c r="L35" i="3" s="1"/>
  <c r="F35" i="3"/>
  <c r="K35" i="3" s="1"/>
  <c r="E35" i="3"/>
  <c r="D35" i="3"/>
  <c r="C35" i="3"/>
  <c r="B35" i="3"/>
  <c r="I34" i="3"/>
  <c r="G34" i="3"/>
  <c r="L34" i="3" s="1"/>
  <c r="F34" i="3"/>
  <c r="K34" i="3" s="1"/>
  <c r="E34" i="3"/>
  <c r="D34" i="3"/>
  <c r="C34" i="3"/>
  <c r="B34" i="3"/>
  <c r="I33" i="3"/>
  <c r="G33" i="3"/>
  <c r="L33" i="3" s="1"/>
  <c r="F33" i="3"/>
  <c r="K33" i="3" s="1"/>
  <c r="E33" i="3"/>
  <c r="D33" i="3"/>
  <c r="C33" i="3"/>
  <c r="B33" i="3"/>
  <c r="I32" i="3"/>
  <c r="G32" i="3"/>
  <c r="L32" i="3" s="1"/>
  <c r="F32" i="3"/>
  <c r="K32" i="3" s="1"/>
  <c r="E32" i="3"/>
  <c r="D32" i="3"/>
  <c r="C32" i="3"/>
  <c r="B32" i="3"/>
  <c r="I31" i="3"/>
  <c r="G31" i="3"/>
  <c r="L31" i="3" s="1"/>
  <c r="F31" i="3"/>
  <c r="K31" i="3" s="1"/>
  <c r="E31" i="3"/>
  <c r="D31" i="3"/>
  <c r="C31" i="3"/>
  <c r="B31" i="3"/>
  <c r="H446" i="3"/>
  <c r="H445" i="3"/>
  <c r="H444" i="3"/>
  <c r="H443" i="3"/>
  <c r="H442" i="3"/>
  <c r="H441" i="3"/>
  <c r="H440" i="3"/>
  <c r="H439" i="3"/>
  <c r="H438" i="3"/>
  <c r="H437" i="3"/>
  <c r="H436" i="3"/>
  <c r="H435" i="3"/>
  <c r="H434" i="3"/>
  <c r="H433" i="3"/>
  <c r="H432" i="3"/>
  <c r="H431" i="3"/>
  <c r="H430" i="3"/>
  <c r="H429" i="3"/>
  <c r="H428" i="3"/>
  <c r="H427" i="3"/>
  <c r="H426" i="3"/>
  <c r="H425" i="3"/>
  <c r="H31" i="3" l="1"/>
  <c r="H32" i="3"/>
  <c r="H33" i="3"/>
  <c r="H34" i="3"/>
  <c r="H35" i="3"/>
  <c r="H36" i="3"/>
  <c r="H37" i="3"/>
  <c r="H38" i="3"/>
  <c r="H39" i="3"/>
  <c r="H40" i="3"/>
  <c r="H41" i="3"/>
  <c r="H42" i="3"/>
  <c r="H43" i="3"/>
  <c r="H44" i="3"/>
  <c r="H45" i="3"/>
  <c r="H46" i="3"/>
  <c r="H47" i="3"/>
  <c r="H48" i="3"/>
  <c r="H49" i="3"/>
  <c r="H50" i="3"/>
  <c r="H51" i="3"/>
  <c r="H52" i="3"/>
  <c r="H53" i="3"/>
  <c r="H54" i="3"/>
  <c r="H55" i="3"/>
  <c r="H56" i="3"/>
  <c r="H57" i="3"/>
  <c r="H58" i="3"/>
  <c r="H30" i="3" l="1"/>
  <c r="H29" i="3"/>
  <c r="H28" i="3"/>
  <c r="I4" i="3" l="1"/>
  <c r="I5" i="3"/>
  <c r="I6" i="3"/>
  <c r="I7" i="3"/>
  <c r="I8" i="3"/>
  <c r="I9" i="3"/>
  <c r="I10" i="3"/>
  <c r="I11" i="3"/>
  <c r="I12" i="3"/>
  <c r="I13" i="3"/>
  <c r="I14" i="3"/>
  <c r="I15" i="3"/>
  <c r="I16" i="3"/>
  <c r="I17" i="3"/>
  <c r="I18" i="3"/>
  <c r="I19" i="3"/>
  <c r="I20" i="3"/>
  <c r="I21" i="3"/>
  <c r="I3" i="3"/>
  <c r="H27" i="3" l="1"/>
  <c r="H26" i="3"/>
  <c r="H25" i="3"/>
  <c r="K28" i="3"/>
  <c r="L28" i="3"/>
  <c r="K29" i="3"/>
  <c r="L29" i="3"/>
  <c r="K30" i="3"/>
  <c r="L30" i="3"/>
  <c r="L27" i="3"/>
  <c r="K27" i="3"/>
  <c r="C28" i="4" l="1"/>
  <c r="C25" i="4"/>
  <c r="C27" i="4"/>
  <c r="C26" i="4"/>
  <c r="C29" i="4"/>
  <c r="G21" i="3"/>
  <c r="F21" i="3"/>
  <c r="G20" i="3"/>
  <c r="F20" i="3"/>
  <c r="G19" i="3"/>
  <c r="F19" i="3"/>
  <c r="G18" i="3"/>
  <c r="F18" i="3"/>
  <c r="G17" i="3"/>
  <c r="F17" i="3"/>
  <c r="G16" i="3"/>
  <c r="F16" i="3"/>
  <c r="G15" i="3"/>
  <c r="F15" i="3"/>
  <c r="G14" i="3"/>
  <c r="F14" i="3"/>
  <c r="G13" i="3"/>
  <c r="F13" i="3"/>
  <c r="G12" i="3"/>
  <c r="F12" i="3"/>
  <c r="G11" i="3"/>
  <c r="F11" i="3"/>
  <c r="G10" i="3"/>
  <c r="F10" i="3"/>
  <c r="G9" i="3"/>
  <c r="F9" i="3"/>
  <c r="G8" i="3"/>
  <c r="F8" i="3"/>
  <c r="G7" i="3"/>
  <c r="F7" i="3"/>
  <c r="G6" i="3"/>
  <c r="F6" i="3"/>
  <c r="G5" i="3"/>
  <c r="F5" i="3"/>
  <c r="G4" i="3"/>
  <c r="F4" i="3"/>
  <c r="F3" i="3"/>
  <c r="G3" i="3"/>
  <c r="L26" i="3" l="1"/>
  <c r="K26" i="3"/>
  <c r="L25" i="3"/>
  <c r="K25" i="3"/>
  <c r="L24" i="3"/>
  <c r="K24" i="3"/>
  <c r="L23" i="3"/>
  <c r="K23" i="3"/>
  <c r="L22" i="3"/>
  <c r="K22" i="3"/>
  <c r="L21" i="3"/>
  <c r="K21" i="3"/>
  <c r="L20" i="3"/>
  <c r="K20" i="3"/>
  <c r="L19" i="3"/>
  <c r="K19" i="3"/>
  <c r="L18" i="3"/>
  <c r="K18" i="3"/>
  <c r="L17" i="3"/>
  <c r="K17" i="3"/>
  <c r="L16" i="3"/>
  <c r="K16" i="3"/>
  <c r="L15" i="3"/>
  <c r="K15" i="3"/>
  <c r="L14" i="3"/>
  <c r="K14" i="3"/>
  <c r="L13" i="3"/>
  <c r="K13" i="3"/>
  <c r="L12" i="3"/>
  <c r="K12" i="3"/>
  <c r="L11" i="3"/>
  <c r="K11" i="3"/>
  <c r="L10" i="3"/>
  <c r="K10" i="3"/>
  <c r="L9" i="3"/>
  <c r="K9" i="3"/>
  <c r="L8" i="3"/>
  <c r="K8" i="3"/>
  <c r="L7" i="3"/>
  <c r="K7" i="3"/>
  <c r="L6" i="3"/>
  <c r="K6" i="3"/>
  <c r="L5" i="3"/>
  <c r="K5" i="3"/>
  <c r="L4" i="3"/>
  <c r="K4" i="3"/>
  <c r="K3" i="3"/>
  <c r="B1" i="4" l="1"/>
  <c r="E21" i="3"/>
  <c r="D21" i="3"/>
  <c r="C21" i="3"/>
  <c r="B21" i="3"/>
  <c r="E20" i="3"/>
  <c r="D20" i="3"/>
  <c r="C20" i="3"/>
  <c r="B20" i="3"/>
  <c r="E19" i="3"/>
  <c r="D19" i="3"/>
  <c r="C19" i="3"/>
  <c r="B19" i="3"/>
  <c r="E18" i="3"/>
  <c r="D18" i="3"/>
  <c r="C18" i="3"/>
  <c r="B18" i="3"/>
  <c r="E17" i="3"/>
  <c r="D17" i="3"/>
  <c r="C17" i="3"/>
  <c r="B17" i="3"/>
  <c r="E16" i="3"/>
  <c r="D16" i="3"/>
  <c r="C16" i="3"/>
  <c r="B16" i="3"/>
  <c r="E15" i="3"/>
  <c r="D15" i="3"/>
  <c r="C15" i="3"/>
  <c r="B15" i="3"/>
  <c r="E14" i="3"/>
  <c r="D14" i="3"/>
  <c r="C14" i="3"/>
  <c r="B14" i="3"/>
  <c r="E13" i="3"/>
  <c r="D13" i="3"/>
  <c r="C13" i="3"/>
  <c r="B13" i="3"/>
  <c r="E12" i="3"/>
  <c r="D12" i="3"/>
  <c r="C12" i="3"/>
  <c r="B12" i="3"/>
  <c r="E11" i="3"/>
  <c r="D11" i="3"/>
  <c r="C11" i="3"/>
  <c r="B11" i="3"/>
  <c r="E10" i="3"/>
  <c r="D10" i="3"/>
  <c r="C10" i="3"/>
  <c r="B10" i="3"/>
  <c r="E9" i="3"/>
  <c r="D9" i="3"/>
  <c r="C9" i="3"/>
  <c r="B9" i="3"/>
  <c r="E8" i="3"/>
  <c r="D8" i="3"/>
  <c r="C8" i="3"/>
  <c r="B8" i="3"/>
  <c r="E7" i="3"/>
  <c r="D7" i="3"/>
  <c r="C7" i="3"/>
  <c r="B7" i="3"/>
  <c r="E6" i="3"/>
  <c r="D6" i="3"/>
  <c r="C6" i="3"/>
  <c r="B6" i="3"/>
  <c r="E5" i="3"/>
  <c r="D5" i="3"/>
  <c r="C5" i="3"/>
  <c r="B5" i="3"/>
  <c r="E4" i="3"/>
  <c r="D4" i="3"/>
  <c r="C4" i="3"/>
  <c r="B4" i="3"/>
  <c r="E3" i="3"/>
  <c r="D3" i="3"/>
  <c r="C3" i="3"/>
  <c r="B3" i="3"/>
  <c r="L1" i="3"/>
  <c r="H472" i="3"/>
  <c r="H471" i="3"/>
  <c r="H470" i="3"/>
  <c r="H469" i="3"/>
  <c r="H468" i="3"/>
  <c r="H467" i="3"/>
  <c r="H466" i="3"/>
  <c r="H465" i="3"/>
  <c r="H464" i="3"/>
  <c r="H463" i="3"/>
  <c r="H462" i="3"/>
  <c r="H461" i="3"/>
  <c r="H460" i="3"/>
  <c r="H459" i="3"/>
  <c r="H458" i="3"/>
  <c r="H457" i="3"/>
  <c r="H456" i="3"/>
  <c r="H455" i="3"/>
  <c r="H454" i="3"/>
  <c r="H453" i="3"/>
  <c r="H452" i="3"/>
  <c r="H451" i="3"/>
  <c r="H424" i="3"/>
  <c r="H423" i="3"/>
  <c r="H422" i="3"/>
  <c r="H421" i="3"/>
  <c r="H420" i="3"/>
  <c r="H419" i="3"/>
  <c r="H418" i="3"/>
  <c r="H417" i="3"/>
  <c r="H416" i="3"/>
  <c r="H415" i="3"/>
  <c r="H414" i="3"/>
  <c r="H413" i="3"/>
  <c r="H412" i="3"/>
  <c r="H411" i="3"/>
  <c r="H410" i="3"/>
  <c r="H409" i="3"/>
  <c r="H408" i="3"/>
  <c r="H407" i="3"/>
  <c r="H406" i="3"/>
  <c r="H405" i="3"/>
  <c r="H404" i="3"/>
  <c r="H403" i="3"/>
  <c r="H402" i="3"/>
  <c r="H401" i="3"/>
  <c r="H400" i="3"/>
  <c r="H399" i="3"/>
  <c r="H398" i="3"/>
  <c r="H397" i="3"/>
  <c r="H396" i="3"/>
  <c r="H395" i="3"/>
  <c r="H394" i="3"/>
  <c r="H393" i="3"/>
  <c r="H392" i="3"/>
  <c r="H391" i="3"/>
  <c r="H390" i="3"/>
  <c r="H389" i="3"/>
  <c r="H388" i="3"/>
  <c r="H387" i="3"/>
  <c r="H386" i="3"/>
  <c r="H385" i="3"/>
  <c r="H384" i="3"/>
  <c r="H383" i="3"/>
  <c r="H382" i="3"/>
  <c r="H381" i="3"/>
  <c r="H380" i="3"/>
  <c r="H379" i="3"/>
  <c r="H378" i="3"/>
  <c r="H377" i="3"/>
  <c r="H376" i="3"/>
  <c r="H375" i="3"/>
  <c r="H374" i="3"/>
  <c r="H373" i="3"/>
  <c r="H372" i="3"/>
  <c r="H371" i="3"/>
  <c r="H370" i="3"/>
  <c r="H369" i="3"/>
  <c r="H368" i="3"/>
  <c r="H367" i="3"/>
  <c r="H366" i="3"/>
  <c r="H365" i="3"/>
  <c r="H364" i="3"/>
  <c r="H363" i="3"/>
  <c r="H362" i="3"/>
  <c r="H361" i="3"/>
  <c r="H360" i="3"/>
  <c r="H359" i="3"/>
  <c r="H358" i="3"/>
  <c r="H357" i="3"/>
  <c r="H356" i="3"/>
  <c r="H355" i="3"/>
  <c r="H354" i="3"/>
  <c r="H353" i="3"/>
  <c r="H352" i="3"/>
  <c r="H351" i="3"/>
  <c r="H350" i="3"/>
  <c r="H349" i="3"/>
  <c r="H348" i="3"/>
  <c r="H347" i="3"/>
  <c r="H346" i="3"/>
  <c r="H345" i="3"/>
  <c r="H344" i="3"/>
  <c r="H343" i="3"/>
  <c r="H342" i="3"/>
  <c r="H341" i="3"/>
  <c r="H340" i="3"/>
  <c r="H339" i="3"/>
  <c r="H338" i="3"/>
  <c r="H337" i="3"/>
  <c r="H336" i="3"/>
  <c r="H335" i="3"/>
  <c r="H334" i="3"/>
  <c r="H333" i="3"/>
  <c r="H332" i="3"/>
  <c r="H331" i="3"/>
  <c r="H330" i="3"/>
  <c r="H329" i="3"/>
  <c r="H328" i="3"/>
  <c r="H327" i="3"/>
  <c r="H326" i="3"/>
  <c r="H325" i="3"/>
  <c r="H324" i="3"/>
  <c r="H323" i="3"/>
  <c r="H322" i="3"/>
  <c r="H321" i="3"/>
  <c r="H320" i="3"/>
  <c r="H319" i="3"/>
  <c r="H318" i="3"/>
  <c r="H317" i="3"/>
  <c r="H316" i="3"/>
  <c r="H315" i="3"/>
  <c r="H314" i="3"/>
  <c r="H313" i="3"/>
  <c r="H312" i="3"/>
  <c r="H311" i="3"/>
  <c r="H310" i="3"/>
  <c r="H309" i="3"/>
  <c r="H308" i="3"/>
  <c r="H307" i="3"/>
  <c r="H306" i="3"/>
  <c r="H305" i="3"/>
  <c r="H304" i="3"/>
  <c r="H303" i="3"/>
  <c r="H302" i="3"/>
  <c r="H301" i="3"/>
  <c r="H300" i="3"/>
  <c r="H299" i="3"/>
  <c r="H298" i="3"/>
  <c r="H297" i="3"/>
  <c r="H296" i="3"/>
  <c r="H295" i="3"/>
  <c r="H294" i="3"/>
  <c r="H293" i="3"/>
  <c r="H292" i="3"/>
  <c r="H291" i="3"/>
  <c r="H290" i="3"/>
  <c r="H289" i="3"/>
  <c r="H288" i="3"/>
  <c r="H287" i="3"/>
  <c r="H286" i="3"/>
  <c r="H285" i="3"/>
  <c r="H284" i="3"/>
  <c r="H283" i="3"/>
  <c r="H282" i="3"/>
  <c r="H281" i="3"/>
  <c r="H280" i="3"/>
  <c r="H279" i="3"/>
  <c r="H278" i="3"/>
  <c r="H277" i="3"/>
  <c r="H276" i="3"/>
  <c r="H275" i="3"/>
  <c r="H274" i="3"/>
  <c r="H273" i="3"/>
  <c r="H272" i="3"/>
  <c r="H271" i="3"/>
  <c r="H270" i="3"/>
  <c r="H269" i="3"/>
  <c r="H268" i="3"/>
  <c r="H267" i="3"/>
  <c r="H266" i="3"/>
  <c r="H265" i="3"/>
  <c r="H264" i="3"/>
  <c r="H263" i="3"/>
  <c r="H262" i="3"/>
  <c r="H261" i="3"/>
  <c r="H260" i="3"/>
  <c r="H259" i="3"/>
  <c r="H258" i="3"/>
  <c r="H257" i="3"/>
  <c r="H256" i="3"/>
  <c r="H255" i="3"/>
  <c r="H254" i="3"/>
  <c r="H253" i="3"/>
  <c r="H252" i="3"/>
  <c r="H251" i="3"/>
  <c r="H250" i="3"/>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24" i="3"/>
  <c r="H23" i="3"/>
  <c r="H21" i="3"/>
  <c r="H20" i="3"/>
  <c r="H19" i="3"/>
  <c r="H18" i="3"/>
  <c r="H17" i="3"/>
  <c r="H16" i="3"/>
  <c r="H15" i="3"/>
  <c r="H14" i="3"/>
  <c r="H13" i="3"/>
  <c r="H12" i="3"/>
  <c r="H11" i="3"/>
  <c r="H10" i="3"/>
  <c r="H9" i="3"/>
  <c r="H8" i="3"/>
  <c r="H7" i="3"/>
  <c r="H6" i="3"/>
  <c r="H5" i="3"/>
  <c r="H4" i="3"/>
  <c r="H3" i="3"/>
  <c r="H22" i="3" l="1"/>
  <c r="D22" i="4" s="1"/>
  <c r="M460" i="3"/>
  <c r="BA12" i="4" s="1"/>
  <c r="M269" i="3"/>
  <c r="AF17" i="4" s="1"/>
  <c r="M297" i="3"/>
  <c r="AI17" i="4" s="1"/>
  <c r="M441" i="3"/>
  <c r="AX21" i="4" s="1"/>
  <c r="M413" i="3"/>
  <c r="AU21" i="4" s="1"/>
  <c r="M423" i="3"/>
  <c r="AX3" i="4" s="1"/>
  <c r="M208" i="3"/>
  <c r="Z12" i="4" s="1"/>
  <c r="M245" i="3"/>
  <c r="AC21" i="4" s="1"/>
  <c r="M329" i="3"/>
  <c r="AL21" i="4" s="1"/>
  <c r="M367" i="3"/>
  <c r="M264" i="3"/>
  <c r="M213" i="3"/>
  <c r="M157" i="3"/>
  <c r="T17" i="4" s="1"/>
  <c r="M129" i="3"/>
  <c r="M101" i="3"/>
  <c r="N17" i="4" s="1"/>
  <c r="M180" i="3"/>
  <c r="M105" i="3"/>
  <c r="M171" i="3"/>
  <c r="W3" i="4" s="1"/>
  <c r="M404" i="3"/>
  <c r="M199" i="3"/>
  <c r="Z3" i="4" s="1"/>
  <c r="M325" i="3"/>
  <c r="AL17" i="4" s="1"/>
  <c r="M301" i="3"/>
  <c r="AI21" i="4" s="1"/>
  <c r="M96" i="3"/>
  <c r="N12" i="4" s="1"/>
  <c r="M59" i="3"/>
  <c r="K3" i="4" s="1"/>
  <c r="M451" i="3"/>
  <c r="BA3" i="4" s="1"/>
  <c r="M292" i="3"/>
  <c r="M465" i="3"/>
  <c r="BA17" i="4" s="1"/>
  <c r="M437" i="3"/>
  <c r="AX17" i="4" s="1"/>
  <c r="M432" i="3"/>
  <c r="AX12" i="4" s="1"/>
  <c r="M217" i="3"/>
  <c r="Z21" i="4" s="1"/>
  <c r="M311" i="3"/>
  <c r="AL3" i="4" s="1"/>
  <c r="M339" i="3"/>
  <c r="AO3" i="4" s="1"/>
  <c r="M409" i="3"/>
  <c r="M273" i="3"/>
  <c r="AF21" i="4" s="1"/>
  <c r="M185" i="3"/>
  <c r="W17" i="4" s="1"/>
  <c r="M152" i="3"/>
  <c r="T12" i="4" s="1"/>
  <c r="M87" i="3"/>
  <c r="N3" i="4" s="1"/>
  <c r="M68" i="3"/>
  <c r="K12" i="4" s="1"/>
  <c r="M283" i="3"/>
  <c r="AI3" i="4" s="1"/>
  <c r="M133" i="3"/>
  <c r="Q21" i="4" s="1"/>
  <c r="M241" i="3"/>
  <c r="M385" i="3"/>
  <c r="AR21" i="4" s="1"/>
  <c r="M236" i="3"/>
  <c r="AC12" i="4" s="1"/>
  <c r="M357" i="3"/>
  <c r="AO21" i="4" s="1"/>
  <c r="M161" i="3"/>
  <c r="M124" i="3"/>
  <c r="M143" i="3"/>
  <c r="T3" i="4" s="1"/>
  <c r="M115" i="3"/>
  <c r="Q3" i="4" s="1"/>
  <c r="M469" i="3"/>
  <c r="BA21" i="4" s="1"/>
  <c r="M381" i="3"/>
  <c r="AR17" i="4" s="1"/>
  <c r="M353" i="3"/>
  <c r="AO17" i="4" s="1"/>
  <c r="M189" i="3"/>
  <c r="W21" i="4" s="1"/>
  <c r="M227" i="3"/>
  <c r="AC3" i="4" s="1"/>
  <c r="M320" i="3"/>
  <c r="AL12" i="4" s="1"/>
  <c r="M348" i="3"/>
  <c r="AO12" i="4" s="1"/>
  <c r="M255" i="3"/>
  <c r="AF3" i="4" s="1"/>
  <c r="M77" i="3"/>
  <c r="K21" i="4" s="1"/>
  <c r="M395" i="3"/>
  <c r="M376" i="3"/>
  <c r="AR12" i="4" s="1"/>
  <c r="M73" i="3"/>
  <c r="K17" i="4" s="1"/>
  <c r="M49" i="3"/>
  <c r="H21" i="4" s="1"/>
  <c r="M45" i="3"/>
  <c r="H17" i="4" s="1"/>
  <c r="M31" i="3"/>
  <c r="H3" i="4" s="1"/>
  <c r="M40" i="3"/>
  <c r="H12" i="4" s="1"/>
  <c r="AZ20" i="4"/>
  <c r="AN20" i="4"/>
  <c r="AB20" i="4"/>
  <c r="P20" i="4"/>
  <c r="D20" i="4"/>
  <c r="AQ19" i="4"/>
  <c r="AE19" i="4"/>
  <c r="S19" i="4"/>
  <c r="G19" i="4"/>
  <c r="AT18" i="4"/>
  <c r="AH18" i="4"/>
  <c r="V18" i="4"/>
  <c r="J18" i="4"/>
  <c r="AW17" i="4"/>
  <c r="AK17" i="4"/>
  <c r="Y17" i="4"/>
  <c r="M17" i="4"/>
  <c r="AZ16" i="4"/>
  <c r="AN16" i="4"/>
  <c r="AB16" i="4"/>
  <c r="P16" i="4"/>
  <c r="D16" i="4"/>
  <c r="AQ15" i="4"/>
  <c r="AE15" i="4"/>
  <c r="S15" i="4"/>
  <c r="G15" i="4"/>
  <c r="AT14" i="4"/>
  <c r="AH14" i="4"/>
  <c r="V14" i="4"/>
  <c r="J14" i="4"/>
  <c r="AW13" i="4"/>
  <c r="AK13" i="4"/>
  <c r="Y13" i="4"/>
  <c r="M13" i="4"/>
  <c r="AZ12" i="4"/>
  <c r="AN12" i="4"/>
  <c r="AB12" i="4"/>
  <c r="P12" i="4"/>
  <c r="D12" i="4"/>
  <c r="AQ11" i="4"/>
  <c r="AE11" i="4"/>
  <c r="S11" i="4"/>
  <c r="G11" i="4"/>
  <c r="AT10" i="4"/>
  <c r="AH10" i="4"/>
  <c r="V10" i="4"/>
  <c r="J10" i="4"/>
  <c r="AW9" i="4"/>
  <c r="AK9" i="4"/>
  <c r="Y9" i="4"/>
  <c r="M9" i="4"/>
  <c r="AZ8" i="4"/>
  <c r="AN8" i="4"/>
  <c r="AB8" i="4"/>
  <c r="P8" i="4"/>
  <c r="D8" i="4"/>
  <c r="AQ7" i="4"/>
  <c r="AE7" i="4"/>
  <c r="S7" i="4"/>
  <c r="G7" i="4"/>
  <c r="AT6" i="4"/>
  <c r="AH6" i="4"/>
  <c r="V6" i="4"/>
  <c r="J6" i="4"/>
  <c r="AW5" i="4"/>
  <c r="AK5" i="4"/>
  <c r="Y5" i="4"/>
  <c r="M5" i="4"/>
  <c r="AZ4" i="4"/>
  <c r="AN4" i="4"/>
  <c r="AB4" i="4"/>
  <c r="P4" i="4"/>
  <c r="D4" i="4"/>
  <c r="AQ3" i="4"/>
  <c r="AE3" i="4"/>
  <c r="S3" i="4"/>
  <c r="G3" i="4"/>
  <c r="AW20" i="4"/>
  <c r="AK20" i="4"/>
  <c r="Y20" i="4"/>
  <c r="M20" i="4"/>
  <c r="AZ19" i="4"/>
  <c r="AN19" i="4"/>
  <c r="AB19" i="4"/>
  <c r="P19" i="4"/>
  <c r="D19" i="4"/>
  <c r="AQ18" i="4"/>
  <c r="AE18" i="4"/>
  <c r="S18" i="4"/>
  <c r="G18" i="4"/>
  <c r="AT17" i="4"/>
  <c r="AH17" i="4"/>
  <c r="V17" i="4"/>
  <c r="J17" i="4"/>
  <c r="AW16" i="4"/>
  <c r="AK16" i="4"/>
  <c r="Y16" i="4"/>
  <c r="M16" i="4"/>
  <c r="AZ15" i="4"/>
  <c r="AN15" i="4"/>
  <c r="AB15" i="4"/>
  <c r="P15" i="4"/>
  <c r="D15" i="4"/>
  <c r="AQ14" i="4"/>
  <c r="AE14" i="4"/>
  <c r="S14" i="4"/>
  <c r="G14" i="4"/>
  <c r="AT13" i="4"/>
  <c r="AH13" i="4"/>
  <c r="V13" i="4"/>
  <c r="J13" i="4"/>
  <c r="AW12" i="4"/>
  <c r="AK12" i="4"/>
  <c r="Y12" i="4"/>
  <c r="M12" i="4"/>
  <c r="AZ11" i="4"/>
  <c r="AN11" i="4"/>
  <c r="AB11" i="4"/>
  <c r="P11" i="4"/>
  <c r="D11" i="4"/>
  <c r="AQ10" i="4"/>
  <c r="AE10" i="4"/>
  <c r="S10" i="4"/>
  <c r="G10" i="4"/>
  <c r="AT9" i="4"/>
  <c r="AH9" i="4"/>
  <c r="V9" i="4"/>
  <c r="J9" i="4"/>
  <c r="AW8" i="4"/>
  <c r="AK8" i="4"/>
  <c r="Y8" i="4"/>
  <c r="M8" i="4"/>
  <c r="AZ7" i="4"/>
  <c r="AN7" i="4"/>
  <c r="AB7" i="4"/>
  <c r="P7" i="4"/>
  <c r="D7" i="4"/>
  <c r="AQ6" i="4"/>
  <c r="AE6" i="4"/>
  <c r="S6" i="4"/>
  <c r="G6" i="4"/>
  <c r="AT5" i="4"/>
  <c r="AH5" i="4"/>
  <c r="V5" i="4"/>
  <c r="J5" i="4"/>
  <c r="AW4" i="4"/>
  <c r="AK4" i="4"/>
  <c r="Y4" i="4"/>
  <c r="M4" i="4"/>
  <c r="AZ3" i="4"/>
  <c r="AN3" i="4"/>
  <c r="AB3" i="4"/>
  <c r="P3" i="4"/>
  <c r="D3" i="4"/>
  <c r="AT20" i="4"/>
  <c r="AH20" i="4"/>
  <c r="V20" i="4"/>
  <c r="J20" i="4"/>
  <c r="AW19" i="4"/>
  <c r="AK19" i="4"/>
  <c r="Y19" i="4"/>
  <c r="M19" i="4"/>
  <c r="AZ18" i="4"/>
  <c r="AN18" i="4"/>
  <c r="AB18" i="4"/>
  <c r="P18" i="4"/>
  <c r="D18" i="4"/>
  <c r="AQ17" i="4"/>
  <c r="AE17" i="4"/>
  <c r="S17" i="4"/>
  <c r="G17" i="4"/>
  <c r="AT16" i="4"/>
  <c r="AH16" i="4"/>
  <c r="V16" i="4"/>
  <c r="J16" i="4"/>
  <c r="AW15" i="4"/>
  <c r="AK15" i="4"/>
  <c r="Y15" i="4"/>
  <c r="M15" i="4"/>
  <c r="AZ14" i="4"/>
  <c r="AN14" i="4"/>
  <c r="AB14" i="4"/>
  <c r="P14" i="4"/>
  <c r="D14" i="4"/>
  <c r="AQ13" i="4"/>
  <c r="AE13" i="4"/>
  <c r="S13" i="4"/>
  <c r="G13" i="4"/>
  <c r="AT12" i="4"/>
  <c r="AH12" i="4"/>
  <c r="V12" i="4"/>
  <c r="J12" i="4"/>
  <c r="AW11" i="4"/>
  <c r="AK11" i="4"/>
  <c r="Y11" i="4"/>
  <c r="M11" i="4"/>
  <c r="AZ10" i="4"/>
  <c r="AN10" i="4"/>
  <c r="AB10" i="4"/>
  <c r="P10" i="4"/>
  <c r="D10" i="4"/>
  <c r="AQ9" i="4"/>
  <c r="AE9" i="4"/>
  <c r="S9" i="4"/>
  <c r="G9" i="4"/>
  <c r="AT8" i="4"/>
  <c r="AH8" i="4"/>
  <c r="V8" i="4"/>
  <c r="J8" i="4"/>
  <c r="AW7" i="4"/>
  <c r="AK7" i="4"/>
  <c r="Y7" i="4"/>
  <c r="M7" i="4"/>
  <c r="AZ6" i="4"/>
  <c r="AN6" i="4"/>
  <c r="AB6" i="4"/>
  <c r="P6" i="4"/>
  <c r="D6" i="4"/>
  <c r="AQ5" i="4"/>
  <c r="AE5" i="4"/>
  <c r="S5" i="4"/>
  <c r="G5" i="4"/>
  <c r="AT4" i="4"/>
  <c r="AH4" i="4"/>
  <c r="V4" i="4"/>
  <c r="J4" i="4"/>
  <c r="AW3" i="4"/>
  <c r="AK3" i="4"/>
  <c r="Y3" i="4"/>
  <c r="M3" i="4"/>
  <c r="AQ20" i="4"/>
  <c r="AT19" i="4"/>
  <c r="AW18" i="4"/>
  <c r="AZ17" i="4"/>
  <c r="D17" i="4"/>
  <c r="G16" i="4"/>
  <c r="J15" i="4"/>
  <c r="M14" i="4"/>
  <c r="P13" i="4"/>
  <c r="S12" i="4"/>
  <c r="V11" i="4"/>
  <c r="Y10" i="4"/>
  <c r="AB9" i="4"/>
  <c r="AE8" i="4"/>
  <c r="AH7" i="4"/>
  <c r="AK6" i="4"/>
  <c r="AN5" i="4"/>
  <c r="AQ4" i="4"/>
  <c r="AT3" i="4"/>
  <c r="AE20" i="4"/>
  <c r="AH19" i="4"/>
  <c r="AK18" i="4"/>
  <c r="AN17" i="4"/>
  <c r="AQ16" i="4"/>
  <c r="AT15" i="4"/>
  <c r="AW14" i="4"/>
  <c r="AZ13" i="4"/>
  <c r="D13" i="4"/>
  <c r="G12" i="4"/>
  <c r="J11" i="4"/>
  <c r="M10" i="4"/>
  <c r="P9" i="4"/>
  <c r="S8" i="4"/>
  <c r="V7" i="4"/>
  <c r="Y6" i="4"/>
  <c r="AB5" i="4"/>
  <c r="AE4" i="4"/>
  <c r="AH3" i="4"/>
  <c r="S20" i="4"/>
  <c r="V19" i="4"/>
  <c r="Y18" i="4"/>
  <c r="AB17" i="4"/>
  <c r="AE16" i="4"/>
  <c r="AH15" i="4"/>
  <c r="AK14" i="4"/>
  <c r="AN13" i="4"/>
  <c r="AQ12" i="4"/>
  <c r="AT11" i="4"/>
  <c r="AW10" i="4"/>
  <c r="AZ9" i="4"/>
  <c r="D9" i="4"/>
  <c r="G8" i="4"/>
  <c r="J7" i="4"/>
  <c r="M6" i="4"/>
  <c r="P5" i="4"/>
  <c r="S4" i="4"/>
  <c r="V3" i="4"/>
  <c r="G20" i="4"/>
  <c r="S16" i="4"/>
  <c r="AE12" i="4"/>
  <c r="AQ8" i="4"/>
  <c r="D5" i="4"/>
  <c r="J19" i="4"/>
  <c r="V15" i="4"/>
  <c r="AH11" i="4"/>
  <c r="AT7" i="4"/>
  <c r="G4" i="4"/>
  <c r="M18" i="4"/>
  <c r="Y14" i="4"/>
  <c r="AK10" i="4"/>
  <c r="AW6" i="4"/>
  <c r="J3" i="4"/>
  <c r="P17" i="4"/>
  <c r="AB13" i="4"/>
  <c r="AN9" i="4"/>
  <c r="AZ5" i="4"/>
  <c r="G29" i="4"/>
  <c r="P29" i="4"/>
  <c r="Y29" i="4"/>
  <c r="V29" i="4"/>
  <c r="AQ29" i="4"/>
  <c r="AZ29" i="4"/>
  <c r="D29" i="4"/>
  <c r="M29" i="4"/>
  <c r="J29" i="4"/>
  <c r="AE29" i="4"/>
  <c r="AN29" i="4"/>
  <c r="AW29" i="4"/>
  <c r="AT29" i="4"/>
  <c r="S29" i="4"/>
  <c r="AB29" i="4"/>
  <c r="AK29" i="4"/>
  <c r="AH29" i="4"/>
  <c r="AQ22" i="4"/>
  <c r="AE22" i="4"/>
  <c r="S22" i="4"/>
  <c r="G22" i="4"/>
  <c r="AZ22" i="4"/>
  <c r="AN22" i="4"/>
  <c r="AB22" i="4"/>
  <c r="P22" i="4"/>
  <c r="AW22" i="4"/>
  <c r="AK22" i="4"/>
  <c r="Y22" i="4"/>
  <c r="M22" i="4"/>
  <c r="AT22" i="4"/>
  <c r="AH22" i="4"/>
  <c r="V22" i="4"/>
  <c r="J22" i="4"/>
  <c r="C24" i="4"/>
  <c r="AW24" i="4"/>
  <c r="AK24" i="4"/>
  <c r="Y24" i="4"/>
  <c r="M24" i="4"/>
  <c r="AT24" i="4"/>
  <c r="AH24" i="4"/>
  <c r="V24" i="4"/>
  <c r="J24" i="4"/>
  <c r="AQ24" i="4"/>
  <c r="AE24" i="4"/>
  <c r="S24" i="4"/>
  <c r="G24" i="4"/>
  <c r="AZ24" i="4"/>
  <c r="AN24" i="4"/>
  <c r="AB24" i="4"/>
  <c r="P24" i="4"/>
  <c r="D24" i="4"/>
  <c r="AQ21" i="4"/>
  <c r="AE21" i="4"/>
  <c r="S21" i="4"/>
  <c r="G21" i="4"/>
  <c r="AZ21" i="4"/>
  <c r="AN21" i="4"/>
  <c r="AB21" i="4"/>
  <c r="P21" i="4"/>
  <c r="D21" i="4"/>
  <c r="AW21" i="4"/>
  <c r="AK21" i="4"/>
  <c r="Y21" i="4"/>
  <c r="M21" i="4"/>
  <c r="AT21" i="4"/>
  <c r="AH21" i="4"/>
  <c r="V21" i="4"/>
  <c r="J21" i="4"/>
  <c r="P28" i="4"/>
  <c r="M28" i="4"/>
  <c r="J28" i="4"/>
  <c r="G28" i="4"/>
  <c r="AH25" i="4"/>
  <c r="AE25" i="4"/>
  <c r="AN25" i="4"/>
  <c r="AW25" i="4"/>
  <c r="P27" i="4"/>
  <c r="Y27" i="4"/>
  <c r="V27" i="4"/>
  <c r="S27" i="4"/>
  <c r="AE26" i="4"/>
  <c r="AN26" i="4"/>
  <c r="AW26" i="4"/>
  <c r="AT26" i="4"/>
  <c r="P30" i="4"/>
  <c r="Y30" i="4"/>
  <c r="AH30" i="4"/>
  <c r="AZ28" i="4"/>
  <c r="AW28" i="4"/>
  <c r="AT28" i="4"/>
  <c r="AQ28" i="4"/>
  <c r="D28" i="4"/>
  <c r="V25" i="4"/>
  <c r="S25" i="4"/>
  <c r="AB25" i="4"/>
  <c r="AK25" i="4"/>
  <c r="AZ27" i="4"/>
  <c r="D27" i="4"/>
  <c r="M27" i="4"/>
  <c r="J27" i="4"/>
  <c r="G27" i="4"/>
  <c r="S26" i="4"/>
  <c r="AB26" i="4"/>
  <c r="AK26" i="4"/>
  <c r="AH26" i="4"/>
  <c r="AZ30" i="4"/>
  <c r="D30" i="4"/>
  <c r="M30" i="4"/>
  <c r="V30" i="4"/>
  <c r="S30" i="4"/>
  <c r="AB30" i="4"/>
  <c r="AE30" i="4"/>
  <c r="AN28" i="4"/>
  <c r="AK28" i="4"/>
  <c r="AH28" i="4"/>
  <c r="AE28" i="4"/>
  <c r="J25" i="4"/>
  <c r="G25" i="4"/>
  <c r="P25" i="4"/>
  <c r="Y25" i="4"/>
  <c r="AN27" i="4"/>
  <c r="AW27" i="4"/>
  <c r="AT27" i="4"/>
  <c r="AQ27" i="4"/>
  <c r="G26" i="4"/>
  <c r="P26" i="4"/>
  <c r="Y26" i="4"/>
  <c r="V26" i="4"/>
  <c r="AN30" i="4"/>
  <c r="AW30" i="4"/>
  <c r="J30" i="4"/>
  <c r="G30" i="4"/>
  <c r="J26" i="4"/>
  <c r="AT30" i="4"/>
  <c r="AQ30" i="4"/>
  <c r="AB28" i="4"/>
  <c r="Y28" i="4"/>
  <c r="V28" i="4"/>
  <c r="S28" i="4"/>
  <c r="AT25" i="4"/>
  <c r="AQ25" i="4"/>
  <c r="AZ25" i="4"/>
  <c r="D25" i="4"/>
  <c r="M25" i="4"/>
  <c r="AB27" i="4"/>
  <c r="AK27" i="4"/>
  <c r="AH27" i="4"/>
  <c r="AE27" i="4"/>
  <c r="AQ26" i="4"/>
  <c r="AZ26" i="4"/>
  <c r="D26" i="4"/>
  <c r="M26" i="4"/>
  <c r="AK30" i="4"/>
  <c r="C23" i="4"/>
  <c r="AZ23" i="4"/>
  <c r="AN23" i="4"/>
  <c r="AB23" i="4"/>
  <c r="P23" i="4"/>
  <c r="D23" i="4"/>
  <c r="AW23" i="4"/>
  <c r="AK23" i="4"/>
  <c r="Y23" i="4"/>
  <c r="M23" i="4"/>
  <c r="AT23" i="4"/>
  <c r="AH23" i="4"/>
  <c r="V23" i="4"/>
  <c r="J23" i="4"/>
  <c r="AQ23" i="4"/>
  <c r="AE23" i="4"/>
  <c r="S23" i="4"/>
  <c r="G23" i="4"/>
  <c r="L3" i="3"/>
  <c r="M3" i="3" s="1"/>
  <c r="E3" i="4" s="1"/>
  <c r="C3" i="4"/>
  <c r="C4" i="4"/>
  <c r="C5" i="4"/>
  <c r="C6" i="4"/>
  <c r="C7" i="4"/>
  <c r="C8" i="4"/>
  <c r="C9" i="4"/>
  <c r="C10" i="4"/>
  <c r="C11" i="4"/>
  <c r="C12" i="4"/>
  <c r="C13" i="4"/>
  <c r="C14" i="4"/>
  <c r="C15" i="4"/>
  <c r="C16" i="4"/>
  <c r="C17" i="4"/>
  <c r="C18" i="4"/>
  <c r="C19" i="4"/>
  <c r="C20" i="4"/>
  <c r="C21" i="4"/>
  <c r="C22" i="4"/>
  <c r="C30" i="4"/>
  <c r="B3" i="4"/>
  <c r="B12" i="4"/>
  <c r="M12" i="3"/>
  <c r="E12" i="4" s="1"/>
  <c r="M17" i="3"/>
  <c r="E17" i="4" s="1"/>
  <c r="M21" i="3"/>
  <c r="E21" i="4" s="1"/>
  <c r="N21" i="4"/>
  <c r="AC17" i="4"/>
  <c r="AF12" i="4"/>
  <c r="AI12" i="4"/>
  <c r="AR3" i="4"/>
  <c r="B21" i="4"/>
  <c r="B17" i="4"/>
  <c r="N87" i="3" l="1"/>
  <c r="O3" i="4" s="1"/>
  <c r="N395" i="3"/>
  <c r="N143" i="3"/>
  <c r="U3" i="4" s="1"/>
  <c r="N171" i="3"/>
  <c r="X3" i="4" s="1"/>
  <c r="N423" i="3"/>
  <c r="AY3" i="4" s="1"/>
  <c r="N367" i="3"/>
  <c r="AS3" i="4" s="1"/>
  <c r="N451" i="3"/>
  <c r="BB3" i="4" s="1"/>
  <c r="N255" i="3"/>
  <c r="AG3" i="4" s="1"/>
  <c r="N115" i="3"/>
  <c r="R3" i="4" s="1"/>
  <c r="N339" i="3"/>
  <c r="AP3" i="4" s="1"/>
  <c r="N59" i="3"/>
  <c r="L3" i="4" s="1"/>
  <c r="N199" i="3"/>
  <c r="AA3" i="4" s="1"/>
  <c r="N227" i="3"/>
  <c r="N283" i="3"/>
  <c r="AJ3" i="4" s="1"/>
  <c r="N311" i="3"/>
  <c r="AM3" i="4" s="1"/>
  <c r="N31" i="3"/>
  <c r="I3" i="4" s="1"/>
  <c r="AU12" i="4"/>
  <c r="AU3" i="4"/>
  <c r="AU17" i="4"/>
  <c r="T21" i="4"/>
  <c r="Q17" i="4"/>
  <c r="Z17" i="4"/>
  <c r="W12" i="4"/>
  <c r="Q12" i="4"/>
  <c r="AV3" i="4"/>
  <c r="AD3" i="4"/>
  <c r="N3" i="3"/>
  <c r="F3" i="4" s="1"/>
</calcChain>
</file>

<file path=xl/comments1.xml><?xml version="1.0" encoding="utf-8"?>
<comments xmlns="http://schemas.openxmlformats.org/spreadsheetml/2006/main">
  <authors>
    <author>Unbekannter Autor</author>
  </authors>
  <commentList>
    <comment ref="L22" authorId="0" shapeId="0">
      <text>
        <r>
          <rPr>
            <sz val="10"/>
            <rFont val="Arial"/>
            <family val="2"/>
          </rPr>
          <t xml:space="preserve">H-J:
</t>
        </r>
        <r>
          <rPr>
            <sz val="9"/>
            <color rgb="FF000000"/>
            <rFont val="Segoe UI"/>
            <family val="2"/>
            <charset val="1"/>
          </rPr>
          <t>Der Text 'Kriterium' darf nicht mehr als max. 255 Zeichen umfassen (Original siehe rechts); ich habe die im 'Bewertungsschema' nochmals aufgeführten Angaben gelöscht.</t>
        </r>
      </text>
    </comment>
    <comment ref="L25" authorId="0" shapeId="0">
      <text>
        <r>
          <rPr>
            <sz val="10"/>
            <rFont val="Arial"/>
            <family val="2"/>
          </rPr>
          <t xml:space="preserve">H-J:
</t>
        </r>
        <r>
          <rPr>
            <sz val="9"/>
            <color rgb="FF000000"/>
            <rFont val="Segoe UI"/>
            <family val="2"/>
            <charset val="1"/>
          </rPr>
          <t>Jemand sollte das Bewertungsschema final formulieren (ohne ????)</t>
        </r>
      </text>
    </comment>
    <comment ref="L29" authorId="0" shapeId="0">
      <text>
        <r>
          <rPr>
            <sz val="10"/>
            <rFont val="Arial"/>
            <family val="2"/>
          </rPr>
          <t xml:space="preserve">H-J:
</t>
        </r>
        <r>
          <rPr>
            <sz val="9"/>
            <color rgb="FF000000"/>
            <rFont val="Segoe UI"/>
            <family val="2"/>
            <charset val="1"/>
          </rPr>
          <t>Der Text 'Kriterium' darf nicht mehr als max. 255 Zeichen umfassen (Original siehe rechts); ich habe die im 'Bewertungsschema' nochmals aufgeführten Angaben gelöscht.</t>
        </r>
      </text>
    </comment>
  </commentList>
</comments>
</file>

<file path=xl/comments2.xml><?xml version="1.0" encoding="utf-8"?>
<comments xmlns="http://schemas.openxmlformats.org/spreadsheetml/2006/main">
  <authors>
    <author>H-J</author>
  </authors>
  <commentList>
    <comment ref="J2" authorId="0" shapeId="0">
      <text>
        <r>
          <rPr>
            <b/>
            <sz val="9"/>
            <color indexed="81"/>
            <rFont val="Segoe UI"/>
            <family val="2"/>
          </rPr>
          <t>H-J:</t>
        </r>
        <r>
          <rPr>
            <sz val="9"/>
            <color indexed="81"/>
            <rFont val="Segoe UI"/>
            <family val="2"/>
          </rPr>
          <t xml:space="preserve">
</t>
        </r>
        <r>
          <rPr>
            <b/>
            <sz val="9"/>
            <color indexed="81"/>
            <rFont val="Segoe UI"/>
            <family val="2"/>
          </rPr>
          <t>Spalten nicht löschen!</t>
        </r>
        <r>
          <rPr>
            <sz val="9"/>
            <color indexed="81"/>
            <rFont val="Segoe UI"/>
            <family val="2"/>
          </rPr>
          <t xml:space="preserve">
(die Ergebnisse weerden aus den gewichteten Punktzahlen berechnet; bei Bedarf kann dann eine Gewichtung  ≠1 nachträglich eingeführt werden)</t>
        </r>
      </text>
    </comment>
  </commentList>
</comments>
</file>

<file path=xl/sharedStrings.xml><?xml version="1.0" encoding="utf-8"?>
<sst xmlns="http://schemas.openxmlformats.org/spreadsheetml/2006/main" count="3771" uniqueCount="428">
  <si>
    <t>Der Datensatz</t>
  </si>
  <si>
    <t>Analysen und Auswertung
für das Länderranking auf https://lobbyranking.de/</t>
  </si>
  <si>
    <t>Transparency Deutschland e.V.
Geschäftsstelle
Alte Schönhauser Straße 44
10119 Berlin</t>
  </si>
  <si>
    <t>Tel:  030 - 54 98 98 - 0
Fax: 030 - 54 98 98 - 22</t>
  </si>
  <si>
    <t>redaktion@transparency.de
office@transparency.de
www.transparency.de</t>
  </si>
  <si>
    <t>11.03.2021</t>
  </si>
  <si>
    <t>10.03.2022</t>
  </si>
  <si>
    <t>Land</t>
  </si>
  <si>
    <t>Kategorie</t>
  </si>
  <si>
    <t>Kriterium</t>
  </si>
  <si>
    <t>Bewertungsschema für Punktvergabe</t>
  </si>
  <si>
    <t>Max</t>
  </si>
  <si>
    <t>Erklärung</t>
  </si>
  <si>
    <t>Erreichte
Punkte</t>
  </si>
  <si>
    <t>Erfüllung</t>
  </si>
  <si>
    <t>BW</t>
  </si>
  <si>
    <t>Lobby-register</t>
  </si>
  <si>
    <t>Gibt es eine verbindliche Regelung sowohl für Abgeordnete im Parlament als auch für die Regierung (Ministerien)?</t>
  </si>
  <si>
    <t>keine Regelung: 0
Regelung gilt für:
Abgeordnete: 3
Abgeordnete und Regierungsmitglieder: 4 
zusätzlich bis Unterabteilungsleitung: 6
zusätzlich alle weiteren Mitarbeiter von Ministerien: 8 
Zusätzlich Regulierungsbehörden: 9
HINWEIS: die Exekutive spielt eine wesentlich größere Rolle im Lobbyismus als Parlamente; für volle Punktzahl müssen alle Ebenen der Ministerien und Regulierungsbehörden einbezogen werden</t>
  </si>
  <si>
    <t>Es wurde 2021 ein Lobbyregister eingeführt, welches für das Parlament und die Regierung gilt.</t>
  </si>
  <si>
    <t>100,0%</t>
  </si>
  <si>
    <t>Es sind neben dem Parlament nur die Mitglieder der Landesregierung erfasst. Abteilungsleitungen und abwärts fallen nicht darunter - damit ist der wesentliche Teil der Lobbyarbeit nicht erfasst.</t>
  </si>
  <si>
    <t>Ist eine Registrierung für alle Lobbyisten, die Gesprächstermine suchen, verpflichtend?</t>
  </si>
  <si>
    <t>keine Registrierung: 0
Registrierung gilt nur für einen kleinen Teil der Lobbyisten (z.B. aufgrund vieler Ausnahmen in Kombination mit einer großen Mindestzahl an Kontakten ): 3
Registrierung für die Mehrheit aller Lobbyisten aber mit Hürden (z.B. kaum Ausnahmen, aber hohe  Zahl der erforderlichen Kontakte): 5
Wenige Ausnahmen; keine relevante sonstigen Hürden: 7
Registrierungspflicht gilt für alle Lobbyisten und jeden wiederholten Kontakt: 9
HINWEIS: sofern es hohe Hürden zur Registrierungspflicht gibt, können nur 5 Punkte vergeben werden; ohne Einbeziehung von Anwälten kann es keine volle Punktzahl geben; bei einer verfassungsrechtlichen Ausnahme für Religionsgemeinschaften können noch 9 Punkte vergeben werden</t>
  </si>
  <si>
    <t>Das eingeführte Lobbyregister ist verpflichtend.</t>
  </si>
  <si>
    <t>es gibt keine wesentlichen Schluplöcher; die Ausnahmen halten sich in Grenzen und sind damit besser als n der Bundesregelung</t>
  </si>
  <si>
    <t>Sind bestimmte Rechte für die Interessenvertreter an die Eintragung, wie Hausausweis, Teilnahme an Anhörungen etc., gebunden oder gibt es alternativ Sanktionen bei Verstößen?</t>
  </si>
  <si>
    <t>keine Einschränkungen/Sanktionen bei Nicht-Registrierung oder Verstößen: 0
Andernfalls: 3</t>
  </si>
  <si>
    <t>Ja</t>
  </si>
  <si>
    <t>Sind alle registrierte Lobbyisten (auch  Anwälte, Agenturen etc.) verpflichtet, ihre Auftraggeber zu nennen?</t>
  </si>
  <si>
    <t>nein: 0
ja: 3</t>
  </si>
  <si>
    <t>Ist eine Veröffentlichung der finanziellen/personellen Austattung der Lobbytätigkeit vorgesehen?</t>
  </si>
  <si>
    <t>nein: 0
ja: 3
HINWEIS: sofern die Offenlegung grundlos verweigert werden kann, und trotzdem die Kontaktaufnahme weiter erfolgen darf, kann es keinen vollen Punkt geben</t>
  </si>
  <si>
    <t>Werden Lobbytätigkeiten detailliert dokumentiert? (Datum, Dauer, Teilnehmer der Konsultationen sowie besprochene Themen)</t>
  </si>
  <si>
    <t>nein: 0
nur teilweise (z.B. nur Teilnehmer, aber Fehlen von besprochenen Themen) : 3
mit relevanten Lücken (es fehlen Teilnehmer oder Dauer, Themen werden aber genannt): 6
vollständig: 9
HINWEIS: die konkreten Themen des einzelnen Lobbykontakts sind von besonderem Interesse</t>
  </si>
  <si>
    <t>Nein</t>
  </si>
  <si>
    <t>0,0%</t>
  </si>
  <si>
    <t>Sind Informationen der Lobbyisten veröffentlicht und frei einsehbar?</t>
  </si>
  <si>
    <t>nein: 0
nur teilweise: 3
ja: 6</t>
  </si>
  <si>
    <t>Ja, die Lobby-Einträge werden veröffentlicht.</t>
  </si>
  <si>
    <t>Gibt es einen verbindlichen Verhaltenskodex für Lobbyisten?</t>
  </si>
  <si>
    <t>Gibt es einen unabhängigen Lobbybeauftragten, der die Einhaltung der Regelungen überprüft und ggf. Sanktionen erlässt?</t>
  </si>
  <si>
    <t>nein: 0
ja: 5</t>
  </si>
  <si>
    <t>Legislativer Fußabdruck</t>
  </si>
  <si>
    <t>Gilt die Regelung sowohl für Abgeordnete im Parlament, als auch für die Regierung (Ministerien)?</t>
  </si>
  <si>
    <t xml:space="preserve">keine Regelung: 0
nur für das Parlament: 4
Nur für die Regierung: 8
Für Parlament und Regierung: 12
</t>
  </si>
  <si>
    <t>Es existiert bisher kein legislativer Fußabdruck in Baden-Württemberg.</t>
  </si>
  <si>
    <t>Es gibt eine Regelung für die Regierung.</t>
  </si>
  <si>
    <t>Umfasst der Fußabdruck alle schriftlichen Eingaben – z.B. auch jene in der Erarbeitungsphase oder vor Beginn der Arbeit am Referentenentwurf?</t>
  </si>
  <si>
    <t>keine Veröffentlichung: 0
nur Eingaben nach Fertigstellung des Entwurfs (offizielle formale Anhörungsverfahren): 3
inkl. der Eingaben während der Erarbeitung des Entwurfs: 10
alle Quellen von Anfang an (z.B. alte Vorlagen und Schreiben, bereits vorliegende Studien): 15</t>
  </si>
  <si>
    <t>Explizit ist die Erarbeitungsphase genannt.</t>
  </si>
  <si>
    <t>Erfolgt eine Würdigung wichtiger Eingaben, die im Entwurf eingeflossen sind im Rahmen der Begründung oder Plenardebatte?</t>
  </si>
  <si>
    <t>nein: 0
nur teilweise: 3
ja: 7
HINWEIS: für volle Punkte muss konkret genannt oder gekennzeichnet werden, welche Quellen zum Tragen kamen</t>
  </si>
  <si>
    <t>Laut den Vorgaben ist dieses in der Begründung  vorgesehen.</t>
  </si>
  <si>
    <t>Werden alle Eingaben veröffentlicht (ggf. unter Unkenntlichmachung von sensitiven Daten)?</t>
  </si>
  <si>
    <t>keine Veröffentlichung: 0
Veröffentlichung in Einzelfällen: 3
eingeschränkte Veröffentlichung; z.B. wenn die Interessenvertreter die Offenlegung verweigern können: 6
volle Veröffentlichung, inkl. Emails und Briefe etc. : 9</t>
  </si>
  <si>
    <t>Es ist keine explizite Veröffentlichung vorgesehen.</t>
  </si>
  <si>
    <t>Welchen Geltungsbereich hat der legislative Fußabdruck?</t>
  </si>
  <si>
    <t>keine Regelung - 0
nur Gesetze - 1
Gesetze und Verordnungen - 2</t>
  </si>
  <si>
    <t>Gesetze und Verordnungen</t>
  </si>
  <si>
    <t>Karenzzeit</t>
  </si>
  <si>
    <t xml:space="preserve">Wie lang ist der maximale Zeitraum einer Karenzzeit nach Ausscheiden aus einem öffentlichen Amt, während der eine Pflicht zur schriftlichen Anzeige der geplanten Aufnahme einer Erwerbstätigkeit außerhalb des öffentliches Dienstes erforderlich ist?
</t>
  </si>
  <si>
    <t>nein: 0
ja:
&lt; 1 Jahr: 5
&lt; 2 Jahr: 10
&lt; 3 Jahr: 15
≥ 3 Jahre: 20
In Bundesländern mit parlamentarischen/politischen Staatssekretären wird deren Fehlen mit einem Abzug von 5 Punkten in diesem Kriterium berücksichtigt.</t>
  </si>
  <si>
    <t>In Baden-Württemberg gibt es aktuell keine Regelung, die die Karenzzeiten regelt.</t>
  </si>
  <si>
    <t>nein</t>
  </si>
  <si>
    <t>Gibt es ein beratendes Gremium oder eine Instanz, die über einen möglichen Interessenkonflikt berät und muss dessen Empfehlung veröffentlicht werden?</t>
  </si>
  <si>
    <t>nein: 0
Gremium, keine Veröffentlichung: 6 
Gremium, Veröffentlichung: 12</t>
  </si>
  <si>
    <t>Sind Sanktionen bei Verstößen gegen die Karenzzeitregelung vorgesehen?</t>
  </si>
  <si>
    <t>nein: 0
ja: 12</t>
  </si>
  <si>
    <t>Gibt es verbindliche Kriterien für einen Beschluss über die Zulässigkeit einer anzeigepflichtigen Beschäftigung während der Karenzzeit?  (Definition Interessenkonflikt, Gründe aus denen eine Erwerbstätigkeit untersagt werden kann etc.)</t>
  </si>
  <si>
    <t>nein: 0
nur bei direktem Bezug zur vorherigen Tätigkeit: 3
auch bei Gefährdung des Ansehens der Landesregierung: 6</t>
  </si>
  <si>
    <t>Verhaltensregeln</t>
  </si>
  <si>
    <t>Ja, aber nicht für Unternehmensbeteiligungen.</t>
  </si>
  <si>
    <t>50,0%</t>
  </si>
  <si>
    <t>Ja, aber ohne Anzeige bestehender Unternehmensbeteiligungen.</t>
  </si>
  <si>
    <t>Ja
 (Einzelspende &gt; € 1534; in einem Jahr &gt; €10.225) mit Veröffentlichungspflicht</t>
  </si>
  <si>
    <t xml:space="preserve">Ja, 
&gt; 1534 € jährl.
Veröffentlichung ab 10.225 € jährl. 
(unter Einschluss Zeit der Kandidatur)
</t>
  </si>
  <si>
    <t>Ist die Annahme von Spenden (Direktspenden) an Abgeordnete verboten?</t>
  </si>
  <si>
    <t>Keine Sanktionen (nur Mitteilung des Prüfungsergebnisses an die Fraktionen, ob ein Verstoß vorliegt).</t>
  </si>
  <si>
    <t>20,0%</t>
  </si>
  <si>
    <t>Werden die von den Abgeordneten gemachten Angaben im Internet oder Handbuch veröffentlicht?</t>
  </si>
  <si>
    <t>LTag-Handbuch (PDF-Datei)</t>
  </si>
  <si>
    <t>66,7%</t>
  </si>
  <si>
    <t>LTag-Internet</t>
  </si>
  <si>
    <t>Ausschussmitglieder müssen potenzielle Interessenkonflikte offenlegen (es sei denn, diese sind bereits im Handbuch, Internet veröffentlicht).</t>
  </si>
  <si>
    <t>40,0%</t>
  </si>
  <si>
    <t xml:space="preserve">Ausschussmitglied muss Interessenverknüpfung offenlegen, es sei denn diese bereits aus Abgeordnetenprofil ersichtlich </t>
  </si>
  <si>
    <t>Keine Stufenregelung. Nur für  Interessenvertretung, Vortrag, Beratung, Gutachten (Einzelfall &gt; € 511 ; jährlich &gt; € 5113).</t>
  </si>
  <si>
    <t>Gibt es eine Pflicht zur Angabe des zeitlichen Umfangs ausgeübter Nebentätigkeiten?</t>
  </si>
  <si>
    <t>Pflicht zur Angabe: 5</t>
  </si>
  <si>
    <t>BY</t>
  </si>
  <si>
    <t>Es sind neben dem Parlament nur die Mitglieder der Landesregierung erfasst. Abteilungsleitungen und abwärts fallen nicht darunter – damit ist der wesentliche Teil der Lobbyarbeit nicht erfasst.</t>
  </si>
  <si>
    <t>Es gibt eine Vielzahl an Ausnahmen, welche noch deutlich über die Defizite der Bundesregelung hinaus gehen; eine Zahl von 20 Kontakten pro Quartal ist eine hohe Hürde, da es sich nur auf die Regierungsmitglieder bezieht (auf Landesebene gibt es nur wenig Lobbykontakt mit Abgeordneten)</t>
  </si>
  <si>
    <t>Es gibt eine Regelung für Regierung und Parlament.</t>
  </si>
  <si>
    <t>Nur ein expliziter Bezug zu formalen Anhörungsverfahren; unklar ob Eingaben vor Fertigstellung des Entwurfs einbegriffen sind</t>
  </si>
  <si>
    <t>Es gibt keine Regelung.</t>
  </si>
  <si>
    <t>Ja
Anzeige bestehender Unternehmensbeteiligung bereits ab 3 % mit Angabe Aktienoptionen</t>
  </si>
  <si>
    <t>75,0%</t>
  </si>
  <si>
    <t>Euro-genaue Angabe
(vorbehaltlich Wahrung Geschäftsgeheimnis)</t>
  </si>
  <si>
    <t>Nach Maßgabe des § 25 ParteienG</t>
  </si>
  <si>
    <t>ja</t>
  </si>
  <si>
    <t>Ordnungsgeld bis ½-jährliche AbgeordnetenbezügeAller Voraussicht nach (Ausführungsvorschriften noch nicht erlassen!) mit Veröffentlichung</t>
  </si>
  <si>
    <t>80,0%</t>
  </si>
  <si>
    <t>LTag Internet</t>
  </si>
  <si>
    <t xml:space="preserve">Ausschussmitglied muss Interessenverknüpfung offenlegen, es sei denn diese sind bereits aus dem Abgeordnetenprofil ersichtlich </t>
  </si>
  <si>
    <t>60,0%</t>
  </si>
  <si>
    <t>Ja, sogar mittelbar über Unternehmensbeteiligung ausgeübte Tätigkeit erfasst</t>
  </si>
  <si>
    <t>BE</t>
  </si>
  <si>
    <t>Es wurde bisher kein Lobbyregister eingeführt.</t>
  </si>
  <si>
    <t>Nein.</t>
  </si>
  <si>
    <t>Ja, im Rahmen des Fußabdrucks</t>
  </si>
  <si>
    <t>Es existiert bisher kein legislativer Fußabdruck in Berlin.</t>
  </si>
  <si>
    <t>Alles was auf Gesetze Einfluss ausüben soll ist erfasst -  explizit auch außerhalb formaler Verfahren.</t>
  </si>
  <si>
    <t>Ja, ohne Opt-Out</t>
  </si>
  <si>
    <t>In Berlin gibt es aktuell keine Regelung, die die Karenzzeiten regelt.</t>
  </si>
  <si>
    <t>Ja, aber bez. berufl. Tätigkeit nur, falls diese in Erwartung wegen oder in Zusammenhang mit aufgegebenen Mandats steht</t>
  </si>
  <si>
    <t>Ja, aber bez. berufl. Tätigkeit nur, falls diese in Erwartung Mandat oder in Zusammenhang mit ihr aufgegeben bzw. falls nicht länger als 10 Jahre zurückliegend</t>
  </si>
  <si>
    <t xml:space="preserve">Ja
Anzeige bestehender Unternehmensbeteiligung erst ab 25 % (Ausnahme AGs) </t>
  </si>
  <si>
    <t xml:space="preserve">Nur fünf Stufenregelung von 1 € bis &gt; 250000 €
</t>
  </si>
  <si>
    <t>Ja,
&gt; 2.500 € jährl.
&gt; 5.000 € jährl.
zusätzlich Veröffentl.</t>
  </si>
  <si>
    <t>Ja, &gt; 2.500 € jährl.  &gt; 5.000 € jährl. mit Veröffentl.</t>
  </si>
  <si>
    <t>Nur Überprüfung durch Präsidium, ob Verstoß vorliegt. Ergebnis wird den Fraktionen mitgeteilt, es sei denn das öffentl. Interesse erfordert dies nicht</t>
  </si>
  <si>
    <t>Handbuch + Abg.-Haus Internet</t>
  </si>
  <si>
    <t xml:space="preserve">Nur Überprüfung durch Präsidium, ob Verstoß vorliegt. Ergebnis wird den die Fraktionen nur bei öffentl. Interesse mitgeteilt </t>
  </si>
  <si>
    <t>Offenlegung Interessenverknüpfung nur im Ausschuss vor Sitzungsbeginn mit Folge Teilnahme eines Vertreters</t>
  </si>
  <si>
    <t>Offenlegung Interessenkonflikte im Ausschuss ohne Einschränkung</t>
  </si>
  <si>
    <t>Keine Stufenregelung. entgeltliche Beratungen, Interessenvertretung, Gutachten nur Anzeige. Veröffentlichungen/Vorträge. Anzeige nur wenn &gt; 2.000 € jährl.</t>
  </si>
  <si>
    <t>BB</t>
  </si>
  <si>
    <t>Ja, das "Lobbyregister" gilt für Parlament und Regierung, die Eintragung ist jedoch nicht verpflichtend zur Kontaktaufnahme und umfasst nicht die wesentlichen Informationen.</t>
  </si>
  <si>
    <t>Ja.</t>
  </si>
  <si>
    <t>Die Eingaben sind öffentlich zugänglich, die Eintragung jedoch nicht verpflichtend.</t>
  </si>
  <si>
    <t>Es existiert bisher kein legislativer Fußabdruck in Brandenburg.</t>
  </si>
  <si>
    <t>Es werden keine Angaben veröffentlicht.</t>
  </si>
  <si>
    <t>Zwei Jahre.</t>
  </si>
  <si>
    <t>Keine, stattdessen Ausgleichszahlungen bei Untersagung</t>
  </si>
  <si>
    <t>Wenn die angestrebte Erwerbstätigkeit oder sonstige Beschäftigung
1.        in Angelegenheiten oder Bereichen ausgeübt werden soll, in denen das Mitglied oder ehemalige Mitglied der Landesregierung während seiner Amtszeit tätig war, oder
2.        die Zusammenarbeit mit natürlichen oder juristischen Personen beinhaltet, die bereits bei der Amtsaus- übung von erheblicher Bedeutung war und dadurch das Vertrauen der Allgemeinheit in die Integrität der Landesregierung beeinträchtigen kann. Die Untersagung ist zu begründen.</t>
  </si>
  <si>
    <t>Ja, aber bez. berufl. Tätigkeit nur, falls diese in Erwartung wegen oder in Zusammenhang mit aufgegebenen Mandaten steht</t>
  </si>
  <si>
    <t>Ja, aber nur berufl. Tätigkeit, die in Erwartung Mandatsausübung oder in Zusammenhang mit ihr aufgegeben worden sind</t>
  </si>
  <si>
    <t>Ja, aber ohne Anzeige bestehender Unternehmensbeteiligung</t>
  </si>
  <si>
    <t>Nur 5 Stufen-Regelung: &gt; 500 € monatlich bis &gt; 30.000 € monatlich (jeweils auch im Jahresdurchschnitt</t>
  </si>
  <si>
    <t>Anzeigepflicht. Annahme wie § 25 Abs. 2 ParteienG</t>
  </si>
  <si>
    <t xml:space="preserve">Ja, 
Veröffentl. entsprechend den fünf Stufen bei den Einkünften aus Tätigkeiten
</t>
  </si>
  <si>
    <t xml:space="preserve">Bei wiederholten oder schwerwiegenden Verstößen lediglich Rüge
mit Unterrichtung des LTags (ohne Aussprache)
</t>
  </si>
  <si>
    <t>Bei wiederholten oder schwerwiegenden Verstößen Rüge. Keine Veröffentl.</t>
  </si>
  <si>
    <t>Ausschussmitglied muss Interessenverknüpfung offenlegen, es sei denn diese ist bereits aus Handbuch/Internet ersichtlich</t>
  </si>
  <si>
    <t>Ausschussmitglied muss Interessenkonflikte offenlegen, es sei denn diese bereits aus Handbuch/Internet ersichtlich.</t>
  </si>
  <si>
    <t>5 Stufen-Regelung: &gt; 500 € monatlich bis &gt; 30.000 € monatlich (jeweils auch im Jahresdurchschnitt</t>
  </si>
  <si>
    <t>HB</t>
  </si>
  <si>
    <t>Es existiert bisher kein legislativer Fußabdruck in Bremen.</t>
  </si>
  <si>
    <t>In Bremen gibt es aktuell keine Regelung, die die Karenzzeiten regelt.</t>
  </si>
  <si>
    <t>Ja, aber ohne Aktionoptionen
Bestehende AG-Beteiligung ab 1 % des Grundkapitals</t>
  </si>
  <si>
    <t>Angabe steuerpflichtiger Betrag, der Name des Leistenden, der Vergütungsgrund und der Zeitpunkt der Zahlung, jedoch nur falls Tätigkeit im Auftrag Senat oder Bürgerschaft bzw. für Vorträge, Gutachten, Beratung</t>
  </si>
  <si>
    <t>I. Nr. 6 VR unklar, da nach II. VR nur Tätigkeiten anzuzeigen sind, wozu der Empfang einer Zuwendungs- empfang nicht gehört</t>
  </si>
  <si>
    <t>Anzeigepflicht Zuwendungen und Vergünstigungen für politische Tätigkeit wie Nebeneinkünfte</t>
  </si>
  <si>
    <t xml:space="preserve">Keine Sanktionen
Nur Mitteilung an Bürgerschaft, ob Verstoß festgestellt worden ist
</t>
  </si>
  <si>
    <t>Internet Brem. Bürgerschaft</t>
  </si>
  <si>
    <t>Keine Sanktionen. Nur Mitteilung an Bürgerschaft, ob Verstoß vorliegt</t>
  </si>
  <si>
    <t xml:space="preserve">Nein </t>
  </si>
  <si>
    <t>Angabe steuerpflichtiger Betrag, der Name des Leistenden, der Vergütungsgrund und der Zeitpunkt der Zahlung</t>
  </si>
  <si>
    <t>HH</t>
  </si>
  <si>
    <t>Es existiert bisher kein legislativer Fußabdruck in Hamburg.</t>
  </si>
  <si>
    <t>Zwei Jahre</t>
  </si>
  <si>
    <t>Wenn sie mit dem früheren Amt des ehemaligen Mitglieds des Senats im Zusammenhang steht und zu besorgen ist, dass durch sie amtliche Interessen beeinträchtigt werden.</t>
  </si>
  <si>
    <t>Ja, aber bez. berufl. Tätigkeit nur, falls diese in Erwartung Mandat oder in Zusammenhang mit ihr aufgegeben worden ist
Keine Vorstands-Aufsichtsratstätigkeiten</t>
  </si>
  <si>
    <t>Ja
Anzeige Unternehmensbeteiligung: ab 25 %</t>
  </si>
  <si>
    <t>Ja,
&gt; 2.500 € jährl. 
&gt; 5.000 € jährl.
mit Veröffentl.</t>
  </si>
  <si>
    <t>Keine Sanktionen
Feststellung Verstoß wird lediglich dem Ältestenrat mitgeteilt</t>
  </si>
  <si>
    <t>Keine. Nur Mitteilung an den Ältestenrat</t>
  </si>
  <si>
    <t>Nur jährlicher Bericht an die Fraktionsvorsitzenden und Gruppensprecher*innen</t>
  </si>
  <si>
    <t>Nur jährl. Bericht des/r Präsidenten/in der Bürgerschaft</t>
  </si>
  <si>
    <t xml:space="preserve">Offenlegung Interessenverknüpfung im Ausschuss </t>
  </si>
  <si>
    <t>HE</t>
  </si>
  <si>
    <t>Es existiert bisher kein legislativer Fußabdruck in Hessen.</t>
  </si>
  <si>
    <t>18 Monate</t>
  </si>
  <si>
    <t>18 Monate - die maximale Dauer hängt allerdings von der Länge der individuellen Übergangsgelder ab und kann damit teilweise auf nur 6 Monate beschränkt sein</t>
  </si>
  <si>
    <t>Keine</t>
  </si>
  <si>
    <t>Wenn dadurch dienstliche Interessen beeinträchtigt werden</t>
  </si>
  <si>
    <t>33,3%</t>
  </si>
  <si>
    <t>Anzeigepflichtig: Wenn die Beschäftigung mit ihrer Amtstätigkeit in den letzten drei Jahren vor der Beendigung des Amtsverhältnisses in Zusammenhang steht und durch die dienstliche Interessen beeinträchtigt werden können.uch schon vor dem Ausscheiden aus dem Amt vorgenommen werden.
Untersagung: Wenn durch die Beschäftigung dienstliche Interessen beeinträchtigt werden.</t>
  </si>
  <si>
    <t xml:space="preserve">Ja </t>
  </si>
  <si>
    <t xml:space="preserve">10-Stufen-Regelung
analog frühere Verhaltensregeln Bund
</t>
  </si>
  <si>
    <t>Ja, &gt; 5.000 € jährl.; &gt;10.000€ mit Veröffentlichung</t>
  </si>
  <si>
    <t xml:space="preserve">Ja,
&gt; 5.000 € jährl.
&gt; 10.000 €:
mit Veröffentl.
</t>
  </si>
  <si>
    <t>Ermahnung – Ordnungsgeld bis 1/2 jährl. Abg.-Bezüge</t>
  </si>
  <si>
    <t xml:space="preserve">Ermahnung bis Ordnungsgeld
 ½ jährl. Abg.-bezüge
Veröffentl. als LTag-Drs.
</t>
  </si>
  <si>
    <t>Handbuch + Internet LTag</t>
  </si>
  <si>
    <t xml:space="preserve">Ausschussmitglied muss Interessenkonflikte offenlegen, es sei denn diese bereits aus Handbuch/Internet ersichtlich </t>
  </si>
  <si>
    <t>Ausschussmitglied muss Interessenverknüpfung offenlegen, es sei denn diese bereits aus Abgeordnetenprofil ersichtlich</t>
  </si>
  <si>
    <t>10-Stufen-Regelung analog Verhaltensregeln Bund</t>
  </si>
  <si>
    <t>MV</t>
  </si>
  <si>
    <t>Es existiert bisher kein legislativer Fußabdruck in Mecklenburg-Vorpommern.</t>
  </si>
  <si>
    <t>Kein  Fußabdruck; das Parlament stellt Stellungnahmen formaler Anhörungen online</t>
  </si>
  <si>
    <t>formale Anhörungen des Landtages</t>
  </si>
  <si>
    <t>In Mecklenburg-Vorpommern gibt es aktuell keine Regelung, die die Karenzzeiten regelt.</t>
  </si>
  <si>
    <t>Zwölf Monate</t>
  </si>
  <si>
    <t>Die Landesregierung trifft ihre Entscheidung auf Empfehlung eines aus drei Mitgliedern bestehenden, beratenden Gremiums. Das beratende Gremium hat seine Empfehlung zu begründen.</t>
  </si>
  <si>
    <t>Wenn die angestrebte Beschäftigung
1. in Angelegenheiten oder Bereichen ausgeübt werden soll, in denen das ehemalige Mitglied der Landesregierung während seiner Amtszeit tätig war, oder
2. das Vertrauen der Allgemeinheit in die Integrität der Landesregierung beeinträchtigen kann.</t>
  </si>
  <si>
    <t>Ja, aber bez. berufl. Tätigkeit nur, falls diese in Erwartung Mandat oder in Zusammenhang mit ihr aufgegeben wurden</t>
  </si>
  <si>
    <t xml:space="preserve">Ja, aber bez. berufl. Tätigkeit nur, falls diese in Erwartung Mandat oder in Zusammenhang mit ihr aufgegeben
Keine Vorstands-Aufsichtsratstätigkeiten
</t>
  </si>
  <si>
    <t>Ja (&gt; 125 € jährl je Spender; &gt; 750 € jährl. je Spender mit Veröffentl.)</t>
  </si>
  <si>
    <t xml:space="preserve">Ja
&gt; 125 € jährl je Spender
.
&gt; 750 € jährl. je Spender mit Veröffentl.
</t>
  </si>
  <si>
    <t xml:space="preserve">Keine Sanktionen
Nur Mitteilung Prüfungsergebnis Verstoß an LTag
</t>
  </si>
  <si>
    <t>Keine. Nur Mitteilung Prüfungsergebnis Verstoß an LTag</t>
  </si>
  <si>
    <t>Veröffentlichung als amtliche Mitteilung</t>
  </si>
  <si>
    <t>Ja, aber ohne Angabe Ort</t>
  </si>
  <si>
    <t xml:space="preserve">Offenlegung Interessenverknüpfung nur im Ausschuss </t>
  </si>
  <si>
    <t>NI</t>
  </si>
  <si>
    <t>Es existiert bisher kein legislativer Fußabdruck in Niedersachsen.</t>
  </si>
  <si>
    <t>Entscheidung liegt bei der Landesregierung</t>
  </si>
  <si>
    <t>Das Vertrauen der Allgemeinheit in die Integrität der Landesregierung soll weder durch den bloßen Anschein einer voreingenommenen Amtsführung im Hinblick auf spätere Karriereaussichten noch durch die private Verwendung von Amtswissen nach Beendigung des Amtsverhältnisses beeinträchtigt werden.</t>
  </si>
  <si>
    <t>Ja
Anzeige bestehender Unternehmensbeteiligung  nur bei wesentlichem wirtschaftlichem Einfluss</t>
  </si>
  <si>
    <t xml:space="preserve">10-Stufen-Regelung
analog Verhaltensregeln Bund
</t>
  </si>
  <si>
    <t>Keine Regelung</t>
  </si>
  <si>
    <t>Ordnungsgeld bis ½ jährl. Grundentschädigung – Nur Mitteilung an LTag</t>
  </si>
  <si>
    <t>Ordnungsgeld bis ½ jährl. Grundentschädigung
Nur Mitteilung an LTag</t>
  </si>
  <si>
    <t>NW</t>
  </si>
  <si>
    <t>Es existiert bisher kein legislativer Fußabdruck in Nordrhein-Westfalen.</t>
  </si>
  <si>
    <t>12 Monate</t>
  </si>
  <si>
    <t>12 Monate
Es gibt einen Abzug von 5 Punkten, da anders als im Bund und in MV parlamentarische Staatssekretäre nicht inbegriffen sind.</t>
  </si>
  <si>
    <t>Entscheidung durch Landesregierung auf Empfehlung eines Gremiums ("Ministerehrenkommission”)</t>
  </si>
  <si>
    <t>Entscheidung durch Landesregierung auf Empfehlung eines Gremiums ("Ministerehrenkommission”).</t>
  </si>
  <si>
    <t>wenn die angestrebte Beschäftigung
1. in Angelegenheiten oder Bereichen ausgeübt werden soll, in denen das ehemalige Mitglied der Landesregierung während der Amtszeit tätig war, 
oder
2. das Vertrauen der Allgemeinheit in die Integrität der Landesregierung beeinträchtigt werden kann.</t>
  </si>
  <si>
    <t>Ja, falls Ausübung nicht länger als zwei Jahre zurückliegt.</t>
  </si>
  <si>
    <t>Ja, falls Ausübung nicht länger als zwei Jahre zurückliegt</t>
  </si>
  <si>
    <t>Ja. Bei Beruf und sonstigen wirtschaftlichen Tätigkeiten mit Angabe des durchschnittlichen zeitlichen Umfangs.
Auch andere Tätigkeiten mit potentieller Interessenverknüpfung
Keine Anzeigepflicht, falls Einkünfte unter 5% der jährl. Abgeordnetenbezüge
Anzeige bestehender Unternehmensbeteiligung nur bei wesentlichem wirtschaftlichen Einfluss</t>
  </si>
  <si>
    <t xml:space="preserve">Einkünfte berufl. Tätigkeit in 7 Stufen (ab 1.000 € - 60.000 €, dann in 30.000 € Schritten
Bestimmte andere Einkünfte EURO-genau
</t>
  </si>
  <si>
    <t>Ja; &gt;1.000 € jährl. mit Veröffentlichung</t>
  </si>
  <si>
    <t xml:space="preserve">Ja
&gt;1.000 € jährl. 
mit Veröffentl.
</t>
  </si>
  <si>
    <t>Unterrichtung des Präsidiums
Ermahnung 
Ordnungsgeld
bis ½ jährl. Abg.-Bezüge
Veröffentl. als Ltag-Drs. 
Kein unabhängiges Gremium</t>
  </si>
  <si>
    <t>Internet LTag</t>
  </si>
  <si>
    <t>Offenlegung Interessenverknüpfung nur im Ausschuss</t>
  </si>
  <si>
    <t>Prinzipiell EURO-genaue Angabe: Monats-oder Jahresbetrag (etwa bez. Beratung/Gutachten/Veröffentl./Vortrag); Ausnahme Einkünfte berufl. Tätigkeit Dort Angabe in 7 Stufen (ab 1.000 € – 60.000 €, dann in 30.000 € Schritten)</t>
  </si>
  <si>
    <t>Ja (hinsichtlich der neben dem Mandat ausgeübten wirtschaftlichen Tätigkeiten)</t>
  </si>
  <si>
    <t>RP</t>
  </si>
  <si>
    <t>Es existiert bisher kein legislativer Fußabdruck in Rheinland-Pfalz.</t>
  </si>
  <si>
    <t>In Rheinland-Pfalz gibt es aktuell keine Regelung, die die Karenzzeiten regelt.</t>
  </si>
  <si>
    <t>Ja
Anzeige bestehender Unternehmensbeteiligung nur bei wesentlichem wirtschaftlichen Einfluss nur bei wesentlichem wirtschaftlichen Einfluss</t>
  </si>
  <si>
    <t>11 Stufenregelung ab 500 € monatl. oder 5.000 € jährl.
Höchste Stufe: ab 250.000 €</t>
  </si>
  <si>
    <t>Nur Anzeigepflicht. Keine Pflicht zur Ablehnung ab bestimmter Höhe</t>
  </si>
  <si>
    <t>25,0%</t>
  </si>
  <si>
    <t xml:space="preserve">Nur Anzeigepflicht
Ohne Veröffentlichung
</t>
  </si>
  <si>
    <t>Ermahnung Ordnungsgeld
bis 1/2 jährl. Abg.-Bezüge
Veröffentl. als Ltag-Drs</t>
  </si>
  <si>
    <t>11 Stufenregelung ab 500 € monatl. oder 5.000 € jährl. (Stufe 0: 500 € -1.000 €; Stufe 10: ab 250.000 €)</t>
  </si>
  <si>
    <t>SL</t>
  </si>
  <si>
    <t>Es existiert bisher kein legislativer Fußabdruck im Saarland.</t>
  </si>
  <si>
    <t>Im Saarland gibt es aktuell keine Regelung, die die Karenzzeiten regelt.</t>
  </si>
  <si>
    <t>Ja
Anzeige bestehender Unternehmensbeteiligung: ab 25 %</t>
  </si>
  <si>
    <t xml:space="preserve">20 Stufenregelung
Stufe 1: 1.000 € - 2.500 €
Stufe 20: ab 500.000 €
</t>
  </si>
  <si>
    <t>Ja, &gt; 5.000 € jährl.</t>
  </si>
  <si>
    <t>Ja,
&gt; 5.000 € jährl.
&gt;10.000 € jährl. mit Veröffentl.</t>
  </si>
  <si>
    <t xml:space="preserve">Ermahnung Ordnungsgeld
bis 1/2 jährl. Abg.-Bezüge
Veröffentl. als LTag-Drs.
</t>
  </si>
  <si>
    <t>20 Stufenregelung: Stufe 1: 1.000 € – 2.500 €; Stufe 20: ab 500.000 €</t>
  </si>
  <si>
    <t>SN</t>
  </si>
  <si>
    <t>Es existiert bisher kein legislativer Fußabdruck in Sachsen.</t>
  </si>
  <si>
    <t>In Sachsen gibt es aktuell keine Regelung, die die Karenzzeiten regelt.</t>
  </si>
  <si>
    <t>Nur bezüglich während der Mandatsausübung ruhender Tätigkeiten</t>
  </si>
  <si>
    <t>Ja 
Anzeige bestehender Unternehmensbeteiligung nur bei wesentlichem wirtschaftlichen Einfluss
Anzeige bestehender Unternehmensbeteiligung nur bei wesentlichem wirtschaftlichem Einfluss</t>
  </si>
  <si>
    <t xml:space="preserve">10-Stufen-Regelung
analog früheren Verhaltensregeln Bund
</t>
  </si>
  <si>
    <t>Ja (&gt; 1.000 € jährl.; &gt;10.000 € jährl. mit Veröffentl.)</t>
  </si>
  <si>
    <t xml:space="preserve">Ja
&gt; 1.000 € jährl.
&gt;10.000 € jährl. mit Veröffentl.
</t>
  </si>
  <si>
    <t>Ermahnung – Ordnungsgeld bis 1/2 jährl. Abg.-Bezüge. Keine Veröffentlichung</t>
  </si>
  <si>
    <t xml:space="preserve">Ermahnung Ordnungsgeld
 bis 1/2 jährl. Abg.-Bezüge
Veröffentlichung nicht vorgesehen
</t>
  </si>
  <si>
    <t>Offenlegung Interessenkonflikte, auch wenn nicht Tätigkeit im Ausschuss betreffend.</t>
  </si>
  <si>
    <t>Offenlegung jeder individuellen Interessenverknüpfung (also nicht beschränkt auf Ausschusstätigkeit)</t>
  </si>
  <si>
    <t>ST</t>
  </si>
  <si>
    <t>Es existiert bisher kein legislativer Fußabdruck in Sachsen-Anhalt.</t>
  </si>
  <si>
    <t>In Sachsen-Anhalt gibt es aktuell keine Regelung, die die Karenzzeiten regelt.</t>
  </si>
  <si>
    <t>Ja 
Anzeige bestehender Unternehmensbeteiligung: ab 25 %</t>
  </si>
  <si>
    <t>5-Stufen-Regelung</t>
  </si>
  <si>
    <t xml:space="preserve">Ja,
&gt; 5.000 € jährl.
Nur Anzeige, keine Veröffentl.
</t>
  </si>
  <si>
    <t>Ermahnung
 Ordnungsgeld  bis 1/2 jährl. Abg.-Bezüge
Veröffentl. als LTag-Drs.</t>
  </si>
  <si>
    <t>5-Stufen-Regelung (Stufe 1: 400 €- 1.000 € monatl.; Stufe5: &gt; 10.000 € monatl.)</t>
  </si>
  <si>
    <t>SH</t>
  </si>
  <si>
    <t>Es existiert bisher kein legislativer Fußabdruck in Schleswig-Holstein.</t>
  </si>
  <si>
    <t>24 Monate</t>
  </si>
  <si>
    <t xml:space="preserve">Der Landtag benennt zu Beginn der Wahlperiode ein Gremium bestehend aus jeweils einem Mitglied jeder Fraktion, das zur Durchführung des Verfahrens gemäß Absatz 2 eine Empfehlung an die Landesregierung richtet. </t>
  </si>
  <si>
    <t>Der Landtag benennt zu Beginn der Wahlperiode ein Gremium bestehend aus jeweils einem Mitglied jeder Fraktion, das zur Durchführung des Verfahrens eine Empfehlung an die Landesregierung richtet. Die Empfehlung wird veröffentlich.</t>
  </si>
  <si>
    <t>Keine, stattdessen Übergangsgeld.</t>
  </si>
  <si>
    <t>Soweit sie mit dem früheren, innerhalb der letzten fünf Jahre vor dem Ausscheiden ausgeübten Amt des ehemaligen Mitglieds der Landesregierung im Zusammenhang steht und aufgrund tatsächlicher Anhaltspunkte die dringende Besorgnis besteht, dass durch sie amtliche Interessen beeinträchtigt werden.</t>
  </si>
  <si>
    <t xml:space="preserve">Ja 
Anzeige bestehender Unternehmensbeteiligung nur bei wesentlichem wirtschaftlichem Einfluss
</t>
  </si>
  <si>
    <t xml:space="preserve">9-Stufen-Regelung
(durchschnittl. monatliche Einkünfte)
(ab 1.000 € - 250.000 € dann in 30.000 € Schritten
LTagPräsident*In kann im einvernehmen mit Ältestenrat Ausnahmen von Veröffentl.-pflicht zulassen
</t>
  </si>
  <si>
    <t>Ja,
&gt; 5.000 € jährl.
&gt;10.000 € jährl mit
Veröffentl.</t>
  </si>
  <si>
    <t>Ermahnung 
Ordnungsgeld bis 1/2 jährl. Abg.-Bezüge
Veröffentl. als LTag-Drs.</t>
  </si>
  <si>
    <t>LTag-Drs.+ Internet LTag</t>
  </si>
  <si>
    <t>LTag-Drs.+
Internet LTag
LTag-Drs.+
Internet LTag</t>
  </si>
  <si>
    <t>9-Stufen-Regelung (durchschnittl. monatliche Einkünfte) (ab 1.000 € – 250.000 € dann in 30.000 € Schritten)</t>
  </si>
  <si>
    <t>TH</t>
  </si>
  <si>
    <t>Es wurde bisher kein Lobbyregister eingeführt; eine Einführung ist für 2022 geplant.</t>
  </si>
  <si>
    <t>Im Rahmen des Fußabdrucks.</t>
  </si>
  <si>
    <t>Die in Thüringen existierende Regelung umfasst Parlament und Regierung.</t>
  </si>
  <si>
    <t>Die Erarbeitungsphase ist explizit genannt; in abstrakter Form auch jegliche "Beiträge zur Anregung"
Eine Auswertung der Praxis ergibt, dass eine Umsetzung in Bezug auf die Erarbeiungsphase teils nicht erfolgt - dies ist im Ranking nicht berücksichtigt.</t>
  </si>
  <si>
    <t>Ja, alle Eingaben sind öffentlich zugänglich.</t>
  </si>
  <si>
    <t>Ja; aber mit Option der Verweigerung, die in der Praxis auch oft genutzt wird.</t>
  </si>
  <si>
    <t>18 Monate, in besonderen Fällen bis zu 24 Monate</t>
  </si>
  <si>
    <t>Entscheidung durch Landesregierung auf Empfehlung eines beratenden Gremiums (besetzt mit [ehemaligen] Mitgliedern aus der Spitze führender staatlicher oder gesellschaftlicher Institutionen)</t>
  </si>
  <si>
    <t>Entscheidung durch Landesregierung auf Empfehlung eines beratenden Gremiums (besetzt mit fünf [ehemaligen] Mitgliedern aus der Spitze führender staatlicher oder gesellschaftlicher Institutionen). Die Empfehlung ist nicht-öffentlich.</t>
  </si>
  <si>
    <t>Ja, bei Verstößen kann ein Ordnungsgeld in einer Höhe bis 10.000 Euro bzw. bis zur Hälfte eines Bruttojahresgehalts der vorzeitig aufgenommenen Tätigkeit verhängt werden.</t>
  </si>
  <si>
    <t>Wenn die angestrebte Beschäftigung in Angelegenheiten oder Bereichen ausgeübt werden soll, in denen das ehemalige Mitglied der Landesregierung während seiner Amtszeit tätig war oder das Vertrauen der Allgemeinheit in die Integrität der Landesregierung beeinträchtigen kann</t>
  </si>
  <si>
    <t>Wenn die angestrebte Beschäftigung in Angelegenheiten oder Bereichen ausgeübt werden soll, in denen das ehemalige Mitglied der Landesregierung während seiner Amtszeit tätig war oder das Vertrauen der Allgemeinheit in die Integrität der Landesregierung beeinträchtigen kann.</t>
  </si>
  <si>
    <t>Ja, aber bez. berufl. Tätigkeit nur, falls diese in Erwartung Mandat oder in Zusammenhang mit ihr aufgegeben.</t>
  </si>
  <si>
    <t xml:space="preserve">Ja, 
Keine Vorstands-Aufsichtsratstätigkeiten
</t>
  </si>
  <si>
    <t>Ja. &gt;5.000€ jährl.</t>
  </si>
  <si>
    <t>Ja,
&gt; 5.000 € jährl.
&gt;10.000 € jährl. mit
Veröffentl.</t>
  </si>
  <si>
    <t>Ermahnung - Ordnungsgeld bis 1/2 jährl. Abg.-Bezüge</t>
  </si>
  <si>
    <t xml:space="preserve">Ermahnung
Ordnungsgeld bis 1/2 jährl. Abg.-Bezüge
Veröff. als LT-Drs.
</t>
  </si>
  <si>
    <t>LTag Handbuch + Internet LTag</t>
  </si>
  <si>
    <t>LTag-Handbuch
+ Internet</t>
  </si>
  <si>
    <t>Ausschussmitglied muss Interessenkonflikte offenlegen, es sei denn diese bereits aus Handbuch/Internet ersichtlich</t>
  </si>
  <si>
    <t>10-Stufen-Regelung, analog Verhaltensregeln im Bund.</t>
  </si>
  <si>
    <t>DE</t>
  </si>
  <si>
    <t>Es sind die wichtigen Kontakte zur Arbeitsebene in den Ministerien ausgespart.
Achtung: fast alle Kritikpunkte an der Bundesregelung sollen laut Ankündigung im Jahr 2022 reformiert werden.</t>
  </si>
  <si>
    <t>Es gibt eine Reihe von ungerechtfertigten  Ausnahmen; die Zahl von 50 Kontakten pro Quartal ist ohne Einbeziehung der Arbeitsebene in den Ministerien deutlich zu hoch.</t>
  </si>
  <si>
    <t>die Offenlegung kann verweigert werden, ohne das eine Austragung, Ordnungsgeld oder Kontaktverbot erfolgt; in Bezug auf die Ministerien hat die Verweigerung keine praktischen Folgen</t>
  </si>
  <si>
    <t>Es gibt keinen Fußabdruck; die Bundesregierung übermittelt freiwillig Stellungnahmen der Verbänderanhörung; das Parlament stellt Eingaben von formalen Anhörungsverfahren online</t>
  </si>
  <si>
    <t>nur formale Anhörungsverfahren</t>
  </si>
  <si>
    <t>Veröffentlichung der Eingaben von formalen Verfahren</t>
  </si>
  <si>
    <t>12 bis zu 18 Monaten in Fällen, in denen öffentliche Interessen schwer beeinträchtigt wären.</t>
  </si>
  <si>
    <t>Begründete, nicht öffentlich abgegebene Empfehlung eines aus drei Mitgliedern bestehenden beratenden Gremiums</t>
  </si>
  <si>
    <t>Begründete, Empfehlung eines aus drei Mitgliedern bestehenden beratenden Gremiums</t>
  </si>
  <si>
    <t>Soweit zu besorgen ist, dass durch die Beschäftigung öffentliche Interessen beeinträchtigt werden. Von einer Beeinträchtigung ist insbesondere dann auszugehen, wenn die angestrebte Beschäftigung
1. in Angelegenheiten oder Bereichen ausgeübt werden soll, in denen das ehemalige Mitglied der Bundesregierung während seiner Amtszeit tätig war, oder
2. das Vertrauen der Allgemeinheit in die Integrität der Bundesregierung beeinträchtigen kann.</t>
  </si>
  <si>
    <t>Ja, mit Anzeige Bestehen Rückkehrrecht nach Mandatsbeendigung</t>
  </si>
  <si>
    <t xml:space="preserve">Ja, Anzeige Beteiligung an Personen- oder Kapitalgesellschaft bereits ab 5 %
Einschließlich Entgelte in Form einer Option auf Gesellschaftsanteile
Bei Abgeordneten mit Verschwiegenheitspflicht (wie Anwälten) genügt statt Offenlegung der Identität grundsätzlich Angabe der konkreten Branche
</t>
  </si>
  <si>
    <t xml:space="preserve">Sämtliche Einkünfte über 1.000 € monatlich oder 3.000 € jährlich sind betragsgenau anzugeben und werden im BT-Internet veröffentlicht. </t>
  </si>
  <si>
    <t>Ja, &gt; 5.000 € jährl. &gt;10.000 € jährl. Mit Veröffentl. BT-Hdbuch. + Internet</t>
  </si>
  <si>
    <t xml:space="preserve">Ja,
&gt; 1.000 € jährl.
&gt;3.000 € jährl. mit Veröffentl.
Annahme von Direktspenden verboten (vgl. Sp. 10)
</t>
  </si>
  <si>
    <t xml:space="preserve">Ermahnung. Ordnungsgeld bis 1/2 jährl. Abg.-Bezüge. Veröffentl. als BT-Drs.
</t>
  </si>
  <si>
    <t>Ermahnung Ordnungsgeld bis 1/2 jährl. Abg.-Bezüge
Veröffentl. als BT-Drucksache.</t>
  </si>
  <si>
    <t>BTagHandbuch+ Internet BTag</t>
  </si>
  <si>
    <t>BT-Internet</t>
  </si>
  <si>
    <t xml:space="preserve">Einfaches Ausschussmitglied muss Interessenverknüpfung vor Wortmeldung in der Beratung offenlegen
Berichterstatter/in bereits vor Beratungsbeginn
</t>
  </si>
  <si>
    <t>10-Stufen-Regelung (Ab 1.000 € monatl. bzw. 10.000 € jährl.) Stufe 1: 1.000 € -3.500 € monatl. Stufe 10: &gt; 250.000 €</t>
  </si>
  <si>
    <t>Ja, beides</t>
  </si>
  <si>
    <t>Stand der aktuellen Erhebung:</t>
  </si>
  <si>
    <t>Land
L</t>
  </si>
  <si>
    <t>Erfüllung
Kriterium</t>
  </si>
  <si>
    <t>Gewichtung
(Faktor)</t>
  </si>
  <si>
    <t>gewichtete
Max
Punktzahl</t>
  </si>
  <si>
    <t>Erreichte
(gewichtete)
Punktzahl</t>
  </si>
  <si>
    <t>Erfüllung
  Kat      Land</t>
  </si>
  <si>
    <t xml:space="preserve">
   Krit       Kat           L</t>
  </si>
  <si>
    <t>Hinweise zur Nutzung des Datensatzes</t>
  </si>
  <si>
    <t>Allgemeines:</t>
  </si>
  <si>
    <t>Deckblatt:</t>
  </si>
  <si>
    <t>Das Deckblatt kann als solches für Ausdrucke aus dieser Datei verwendet werden.</t>
  </si>
  <si>
    <t>Analysen:</t>
  </si>
  <si>
    <t>Auswertung:</t>
  </si>
  <si>
    <t>Filterung:</t>
  </si>
  <si>
    <t>Diese Datei dient der fortlaufenden Sammlung, Analyse und Auswertung der Daten für das unter gleichlautender Adresse veröffentlichte Lobbyranking der Bundesländer in Deutschland.</t>
  </si>
  <si>
    <t>Das Blatt "Analysen" dient zur Aufnahme der erhobenen Informationen zum Stand der Regelungen der Bundesländer, geordnet nach Ländern, Kriterien  und zugehörigen Unterkriterien. Es bildet somit den historischen Verlauf der Bewertungen über alle Veröffentlichungen ab.
Für eine erneute Veröffentlichung werden jeweils die Ergebnisse der letzten Erhebung (4 letzten Spalten der Tabelle) kopiert und rechts daneben erneut eingefügt. Im Kopffeld wird das neue Datum der Veröffentlichung eingetragen. Neue Erkenntnisse werden in die Kommentarspalte der entsprechenden Zeilen eingetragen. Eine Neubewertung dieses Unterkriteriums erscheint in Spalte "Erreichte Punkte". Veränderte Punktzahlen werden durch die Veränderung ggü. der letzten Veröffentlichung in Spalte "Delta" kenntlich gemacht, das Ergebnis (Erfüllungsgrad des Unterkriteriums in Prozent) wird in der letzten Spalte angezeigt.
Die Ergebnisberechnung für die Unterkriterien erfolgt nach folgender Formel:
                                         Ergebnis(UK) = Erreichte Punkte / Max X 100  [%]
(Max = maximal mögliche Punktzahl für dieses UK)</t>
  </si>
  <si>
    <r>
      <t>Im Blatt "Auswertung" werden die berechneten Ergebnisse (Grad der Erfüllung in Prozent) pro Unterkategorie, Kategorie und insgesamt (Bundesland) der letzten Datenerhebung dargestellt. 
Die Ergebnisberechnung erfolgt nach folgenden Formeln:
                                         Ergebnis(UK) = neuestes Ergebnis(UK) von Blatt "Analysen"                                         
                                          Ergebnis(K) = Ʃ(Ergebnis(UK</t>
    </r>
    <r>
      <rPr>
        <vertAlign val="subscript"/>
        <sz val="11"/>
        <color theme="1"/>
        <rFont val="Calibri"/>
        <family val="2"/>
        <scheme val="minor"/>
      </rPr>
      <t>n</t>
    </r>
    <r>
      <rPr>
        <sz val="11"/>
        <color rgb="FF000000"/>
        <rFont val="Calibri"/>
        <family val="2"/>
        <charset val="1"/>
      </rPr>
      <t>) X Faktor</t>
    </r>
    <r>
      <rPr>
        <vertAlign val="subscript"/>
        <sz val="11"/>
        <color theme="1"/>
        <rFont val="Calibri"/>
        <family val="2"/>
        <scheme val="minor"/>
      </rPr>
      <t>n</t>
    </r>
    <r>
      <rPr>
        <sz val="11"/>
        <color rgb="FF000000"/>
        <rFont val="Calibri"/>
        <family val="2"/>
        <charset val="1"/>
      </rPr>
      <t>) / ƩFaktor</t>
    </r>
    <r>
      <rPr>
        <vertAlign val="subscript"/>
        <sz val="11"/>
        <color theme="1"/>
        <rFont val="Calibri"/>
        <family val="2"/>
        <scheme val="minor"/>
      </rPr>
      <t>n</t>
    </r>
    <r>
      <rPr>
        <sz val="11"/>
        <color rgb="FF000000"/>
        <rFont val="Calibri"/>
        <family val="2"/>
        <charset val="1"/>
      </rPr>
      <t xml:space="preserve">                                         
                                         Ergebnis(L) = Ʃ(Ergebnis(K</t>
    </r>
    <r>
      <rPr>
        <vertAlign val="subscript"/>
        <sz val="11"/>
        <color theme="1"/>
        <rFont val="Calibri"/>
        <family val="2"/>
        <scheme val="minor"/>
      </rPr>
      <t>m</t>
    </r>
    <r>
      <rPr>
        <sz val="11"/>
        <color rgb="FF000000"/>
        <rFont val="Calibri"/>
        <family val="2"/>
        <charset val="1"/>
      </rPr>
      <t>) X 1) / 4
(n = Anzahl der UK eines K; Faktor</t>
    </r>
    <r>
      <rPr>
        <vertAlign val="subscript"/>
        <sz val="11"/>
        <color theme="1"/>
        <rFont val="Calibri"/>
        <family val="2"/>
        <scheme val="minor"/>
      </rPr>
      <t>n</t>
    </r>
    <r>
      <rPr>
        <sz val="11"/>
        <color rgb="FF000000"/>
        <rFont val="Calibri"/>
        <family val="2"/>
        <charset val="1"/>
      </rPr>
      <t xml:space="preserve"> =  TI-Gewichtung des UK; m = Anzahl der K gesamt = 4; Gleichgewichtung der K, d.h. Faktor</t>
    </r>
    <r>
      <rPr>
        <vertAlign val="subscript"/>
        <sz val="11"/>
        <color theme="1"/>
        <rFont val="Calibri"/>
        <family val="2"/>
        <scheme val="minor"/>
      </rPr>
      <t>m</t>
    </r>
    <r>
      <rPr>
        <sz val="11"/>
        <color rgb="FF000000"/>
        <rFont val="Calibri"/>
        <family val="2"/>
        <charset val="1"/>
      </rPr>
      <t xml:space="preserve"> = 1)</t>
    </r>
  </si>
  <si>
    <r>
      <t xml:space="preserve">Auf den Blättern "Analysen" und "Auswertung" können die Daten nach Bundesland und/oder Kriterium gefiltert werden (hierzu auf </t>
    </r>
    <r>
      <rPr>
        <sz val="11"/>
        <color theme="1"/>
        <rFont val="Webdings"/>
        <family val="1"/>
        <charset val="2"/>
      </rPr>
      <t>6</t>
    </r>
    <r>
      <rPr>
        <sz val="11"/>
        <color theme="1"/>
        <rFont val="Calibri"/>
        <family val="2"/>
      </rPr>
      <t>der zu filternden Spalte in der Kopfzeile klicken und die gewünschten Filterkriterien auswählen).</t>
    </r>
  </si>
  <si>
    <t>Besteht eine Anzeigepflicht für vor Mandatsübernahme ausgeübte berufliche Tätigkeiten sowie Tätigkeiten als Vorstand/Aufsichtsrat/Beirat o.ä. ?</t>
  </si>
  <si>
    <t>Anzeigepflicht berufliche Tätigkeit länger als zwei Jahre vor Mandat zurückliegend:  3
bzw. Anzeigepflicht berufliche Tätigkeit in den letzten zwei Jahren vor Mandatsbeginn: 2
Anzeigepflicht Tätigkeit als Vorstand/Aufsichtsrat/Beirat o.ä.:  2</t>
  </si>
  <si>
    <t>Besteht eine Anzeigepflicht für während der Mandatsausübung ausgeübte Tätigkeiten (einschl. Beratung, Vorträge, Gutachten etc.); Unternehmensbeteiligungen? Aktienoptionen? Schwellenwerte beachten!</t>
  </si>
  <si>
    <t xml:space="preserve">Anzeigepflicht berufliche Tätigkeiten u.ä.:  2
Anzeigepflicht Unternehmensbeteiligungen erst ab „wesentlichem wirtschaftlichem Einfluss“ (meist: 25%): 1
Anzeigepflicht bestehende Unternehmensbeteiligungen ab 5 % und Aktienoptionen u.ä.: 2
</t>
  </si>
  <si>
    <t>Werden die angezeigten Nebeneinkünfte veröffentlicht?
(nur in Stufen oder Euro-genau)</t>
  </si>
  <si>
    <t xml:space="preserve">Veröffentlichung Euro-genau:  5
Veröffentlichung in ca. 10 Stufen entsprechend früheren VR Bund: 3
 Veröffentlichung in deutlich weniger als 10 Stufen: 2
</t>
  </si>
  <si>
    <t xml:space="preserve">Gibt es eine Anzeigepflicht bei Spenden an Abgeordnete für politische Arbeit? Ab welcher Betragshöhe gilt diese? Veröffentlichung?
</t>
  </si>
  <si>
    <t xml:space="preserve">Anzeigepflicht ab ca. 1.500 € jährlich oder vergleichbar: 3
bzw. Anzeigepflicht erst ab ca. 5.000 € jährlich: 2
Veröffentlichung: 2
</t>
  </si>
  <si>
    <t xml:space="preserve">Annahme von Direktspenden verboten: 5 </t>
  </si>
  <si>
    <t>Gibt es Sanktionen bei Verstößen gegen die in vorigen Kriterien aufgeführten Pflichten?   Veröffentlichung als LT-Drucksache?</t>
  </si>
  <si>
    <t>Ordnungsgeld bis ½ jährl. Abgeordnetenbezüge: 3
Lediglich Ermahnung: 1
Veröffentlichung: 2</t>
  </si>
  <si>
    <t>Im Landtag-Internet: 5
Im Handbuch/als amtliche Mitteilung: 3</t>
  </si>
  <si>
    <t xml:space="preserve">Muss eine Interessenverknüpfung bei Mitarbeit in einem Ausschuss oder auch bei sonstiger gesetzgeberischer Arbeit offengelegt werden? </t>
  </si>
  <si>
    <t xml:space="preserve">Offenlegung bei Mitarbeit im Ausschuss sowie bei sonstiger gesetzgeberischer Arbeit: 5 
Falls Offenlegung nur bei Ausschussarbeit: 3   Interessenverknüpfung nur anhand Abgeordnetenprofil: 1
</t>
  </si>
  <si>
    <t xml:space="preserve">Ist die Ausübung bezahlter Tätigkeiten (Lobbyarbeit, Beratung, Vorträge, Gutachten etc.)  während der Mandatsausübung verboten? </t>
  </si>
  <si>
    <t xml:space="preserve">Verbot bezahlter Lobbytätigkeit: 3
Verbot Honorarannahme entgeltlicher Vorträge/ Beratungstätigkeit: 2
</t>
  </si>
  <si>
    <t>16.08.2024</t>
  </si>
  <si>
    <t>Das Lobbyregister ist nur auf Parlament und Mitglieder der Landesregierung beschränkt.</t>
  </si>
  <si>
    <t>Wesentliche Ausnahmen für Kommunale Spitzenverbände, politische Stiftungen und Anwälte.</t>
  </si>
  <si>
    <t>Eine „Soll“-Vorschrift sieht die Registierung als Bedingung zur Teilnahme an Anhörungen vor.</t>
  </si>
  <si>
    <t>Ja, das "Transparenzregister" gilt für das Parlament, die Eintragung ist jedoch nicht verpflichtend zur Kontaktaufnahme und umfasst nicht die wesentlichen Informationen.</t>
  </si>
  <si>
    <t>Beschränkung auf Verbände.</t>
  </si>
  <si>
    <t>Teilnahme an Anhörungen.</t>
  </si>
  <si>
    <t>Landtag, Landesregierung und Abteilungsleiter sowie Behördenleiter.</t>
  </si>
  <si>
    <t>Weitreichende Ausnahmen für Rechtsberatung, Kirchen, kommunale Spitzenverbände.</t>
  </si>
  <si>
    <t>Ja. Finanzangaben können verweigert werden.</t>
  </si>
  <si>
    <t xml:space="preserve">Parlament + Exekutive bis Referatsleiter
</t>
  </si>
  <si>
    <t>Es gibt einige ungerechtfertigten  Ausnahmen.</t>
  </si>
  <si>
    <t>Es gibt einen Fußabdruck in der Geschäftsordnung der Bundesregierung.</t>
  </si>
  <si>
    <t>theoretisch Ja: die praktische Umsetzung ist noch unklar</t>
  </si>
  <si>
    <t>Theoretisch Ja. Aufgrund der fehlenden konkreten Vorgaben und unklarer Umsetzung ist allerdings keine Bewertung möglich.</t>
  </si>
  <si>
    <t>Derzeit noch Unklar. Es erfolgt eine Veröffentlichung wesentlicher Stellungnahmen.</t>
  </si>
  <si>
    <t>Nur während der Mandatsausübung ruhende Berufe</t>
  </si>
  <si>
    <t>Ja, Beteiligung an Kapital- und Personengesellschaften &gt;3%</t>
  </si>
  <si>
    <t>Ja, Euro-genaue Veröffentlichung</t>
  </si>
  <si>
    <r>
      <t xml:space="preserve">Ja, </t>
    </r>
    <r>
      <rPr>
        <sz val="10"/>
        <rFont val="Calibri"/>
        <family val="2"/>
      </rPr>
      <t>ab 1.000 €</t>
    </r>
    <r>
      <rPr>
        <sz val="10"/>
        <color rgb="FF000000"/>
        <rFont val="Calibri"/>
        <family val="2"/>
        <charset val="1"/>
      </rPr>
      <t xml:space="preserve">
</t>
    </r>
    <r>
      <rPr>
        <sz val="11"/>
        <color rgb="FFFF0000"/>
        <rFont val="Calibri"/>
        <family val="2"/>
      </rPr>
      <t xml:space="preserve"> 
</t>
    </r>
  </si>
  <si>
    <t xml:space="preserve">Nein
</t>
  </si>
  <si>
    <t>Nur eine Rüge und dies lediglich bei erheblichen oder wiederholten Verstößen. Veröffentlichung lediglich in Form Unterrichtung Landtag</t>
  </si>
  <si>
    <t>Bei Ausschussarbeit muss Interessenverknüpfung offengelegt werden, aber nur dann, wenn nicht aus veröffentlichungspflichtigen Angaben ersichtlich</t>
  </si>
  <si>
    <t>Nein. Das in § 46b (1) Nr. 1 AbgeordnetenG enthaltene entsprechende Gebot ("muss") ist noch nicht umgesetzt</t>
  </si>
  <si>
    <t>Ja, aber ohne Aktienoptionen
Bestehende AG-Beteiligung ab 1 % des Grundkapitals</t>
  </si>
  <si>
    <t>Angabe steuerpflichtiger Betrag, der Name des Leistenden, der Vergütungsgrund und der Zeitpunkt der Zahlung,( jedoch nur falls Tätigkeit im Auftrag Senat oder Bürgerschaft) bzw. für Vorträge, Gutachten, Beratung. Löschung mit Ablauf des auf das Zuflussjahr folgenden Kalendarjahres.</t>
  </si>
  <si>
    <t>Ja, ohne Betragsbeschränkung mit Veröffentl. Im Internet. Löschung wie bei den Nebeneinkünften</t>
  </si>
  <si>
    <r>
      <t xml:space="preserve">Ja
</t>
    </r>
    <r>
      <rPr>
        <sz val="10"/>
        <rFont val="Calibri"/>
        <family val="2"/>
      </rPr>
      <t>Ja, vergütet oder ehrenamtlich
Anzeige Unternehmensbeteiligung bei Aktiengesellschaften ab 1 %, bei anderen ab 0%, Publizistisch/Vorträge, wenn mehr als übliche Vergütung</t>
    </r>
  </si>
  <si>
    <r>
      <rPr>
        <sz val="10"/>
        <rFont val="Calibri"/>
        <family val="2"/>
      </rPr>
      <t>Ja,</t>
    </r>
    <r>
      <rPr>
        <sz val="10"/>
        <color rgb="FFFF0000"/>
        <rFont val="Calibri"/>
        <family val="2"/>
      </rPr>
      <t xml:space="preserve">
</t>
    </r>
    <r>
      <rPr>
        <sz val="10"/>
        <rFont val="Calibri"/>
        <family val="2"/>
      </rPr>
      <t xml:space="preserve">&gt; 1.200 € jährl. </t>
    </r>
    <r>
      <rPr>
        <sz val="10"/>
        <color rgb="FFFF0000"/>
        <rFont val="Calibri"/>
        <family val="2"/>
      </rPr>
      <t xml:space="preserve">
</t>
    </r>
    <r>
      <rPr>
        <sz val="10"/>
        <rFont val="Calibri"/>
        <family val="2"/>
      </rPr>
      <t>&gt; 2.500 € jährl.</t>
    </r>
    <r>
      <rPr>
        <sz val="10"/>
        <color rgb="FFFF0000"/>
        <rFont val="Calibri"/>
        <family val="2"/>
      </rPr>
      <t xml:space="preserve">
</t>
    </r>
    <r>
      <rPr>
        <sz val="10"/>
        <rFont val="Calibri"/>
        <family val="2"/>
      </rPr>
      <t>mit Veröffentl.</t>
    </r>
  </si>
  <si>
    <t>Keine Sanktionen, nur evt. Bericht an die Bürgerschaft</t>
  </si>
  <si>
    <t>Ja, aber nur bei der Ausschussarbeit</t>
  </si>
  <si>
    <t>Ausschussmitglied muss Interessenverknüpfung offenlegen, es sei denn diese ist bereits aus Abgeordnetenprofil ersichtlich</t>
  </si>
  <si>
    <t xml:space="preserve">Ja, aber berufl. Tätigkeit nur,  soweit diese in Zusammenhang mit der Mandatstätigkeit aufgegeben worden ist
Keine Vorstands-Aufsichtsratstätigkeiten
</t>
  </si>
  <si>
    <t>Ja, Anzeige bestehender Unternehmensbeteiligung aber nur eingeschränkt</t>
  </si>
  <si>
    <t>Ja, aber nur in Stufen</t>
  </si>
  <si>
    <t xml:space="preserve">Ja
&gt; 125 € jährl je Spender
Veröffentlichung als Amtliche Mitteilung und bei den biographischen Angaben des MdL
</t>
  </si>
  <si>
    <t xml:space="preserve">Ja, Amtliche Mitteilung und Internet </t>
  </si>
  <si>
    <t>Ja, bei Ausschussarbeit</t>
  </si>
  <si>
    <t>Ja, ohne zeitliche Beschränkung</t>
  </si>
  <si>
    <t>Ja
Anzeige bestehender Unternehmensbeteiligung nur bei wesentlichem wirtschaftlichen Einfluss</t>
  </si>
  <si>
    <t xml:space="preserve">Ausschussmitglied muss Interessenverknüpfung offenlegen, es sei denn diese ist bereits aus Abgeordnetenprofil ersichtlich </t>
  </si>
  <si>
    <t>Zwar Offenlegung einer auch bei einer Parlamentsberatung bestehenden  Interessenverknüpfung (also nicht beschränkt auf Ausschusstätigkeit), jedoch nur soweit nicht aus Abgeordnetenprofil ersichtlich</t>
  </si>
  <si>
    <t>Ja 
Anzeige bestehender Unternehmensbeteiligung bei mehr als 25 % der Stimmrechte</t>
  </si>
  <si>
    <t xml:space="preserve">Ja, falls nicht länger als 5 Jahre zurückliegend </t>
  </si>
  <si>
    <r>
      <t xml:space="preserve">Ja 
</t>
    </r>
    <r>
      <rPr>
        <sz val="10"/>
        <rFont val="Calibri"/>
        <family val="2"/>
      </rPr>
      <t>Anzeige bestehender Unternehmensbeteiligung falls mehr als 5%,  sogar Vermietung und Verpachtung etwa von Grundstücken einschließend</t>
    </r>
    <r>
      <rPr>
        <sz val="10"/>
        <color rgb="FFFF0000"/>
        <rFont val="Calibri"/>
        <family val="2"/>
      </rPr>
      <t xml:space="preserve">
</t>
    </r>
  </si>
  <si>
    <t xml:space="preserve">9-Stufen-Regelung
(durchschnittl. monatliche Einkünfte)
(ab 1.000 € - 250.000 € dann in 25.000 € Schritten. Aktienoptionen uäm sind gleichgestellt
</t>
  </si>
  <si>
    <t>ja, falls für private Zwecke</t>
  </si>
  <si>
    <t xml:space="preserve">LTag-Drs.+
Internet LTag
</t>
  </si>
  <si>
    <t>ja, bei Vorträgen uäm falls Mandatsbezug eindeutig überwiegt</t>
  </si>
  <si>
    <t xml:space="preserve">Lediglich berufliche Tätigkeit. Sonstige Tätgkeiten nur bei Bestehen  einer potentiellen Interessenverknüpfung.
</t>
  </si>
  <si>
    <t xml:space="preserve">Ja 
Anzeige bestehender Unternehmensbeteiligung nur bei wesentlichem wirtschaftlichem Einfluss (&gt; 25 % der Stimmrechte)
</t>
  </si>
  <si>
    <t>Ja,
&gt; 5.000 € jährl.
&gt;10.000 € jährl. mit
Veröffentl. auch im Internet</t>
  </si>
  <si>
    <t>Nein, Vorträge/Beratungstätigkeit sind lediglich anzuzeigen</t>
  </si>
  <si>
    <t>Lobbyarbeit ja, Vorträge ja, falls Zusammenhang mit Mandat oder unangemessen hohe Vergütung</t>
  </si>
  <si>
    <t>in der Regel 12 Monate, in schweren Fällen bis 18 Monate</t>
  </si>
  <si>
    <t>In der Regel 1 Jahr, bis 2 Jahre</t>
  </si>
  <si>
    <t>ja, mit prinzipieller Veröffentlichung</t>
  </si>
  <si>
    <t xml:space="preserve">12 Monate
</t>
  </si>
  <si>
    <t>ja, mit Veröffentlichung</t>
  </si>
  <si>
    <t>18 Monate, in besonderen Fällen (besonders lange Amtsdauer mit enge Verflechtung mit geplanter nachamtlicher Tätigkeit) bis zu 24 Monate</t>
  </si>
  <si>
    <t xml:space="preserve">Euro-genau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</si>
</sst>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6" x14ac:knownFonts="1">
    <font>
      <sz val="11"/>
      <color rgb="FF000000"/>
      <name val="Calibri"/>
      <family val="2"/>
      <charset val="1"/>
    </font>
    <font>
      <sz val="11"/>
      <color theme="1"/>
      <name val="Calibri"/>
      <family val="2"/>
      <scheme val="minor"/>
    </font>
    <font>
      <sz val="10"/>
      <color rgb="FF000000"/>
      <name val="Calibri"/>
      <family val="2"/>
      <charset val="1"/>
    </font>
    <font>
      <b/>
      <sz val="12"/>
      <color rgb="FF000000"/>
      <name val="Calibri"/>
      <family val="2"/>
      <charset val="1"/>
    </font>
    <font>
      <b/>
      <sz val="11"/>
      <color rgb="FF000000"/>
      <name val="Calibri"/>
      <family val="2"/>
      <charset val="1"/>
    </font>
    <font>
      <b/>
      <sz val="10"/>
      <color rgb="FF000000"/>
      <name val="Calibri"/>
      <family val="2"/>
      <charset val="1"/>
    </font>
    <font>
      <sz val="9"/>
      <color rgb="FF000000"/>
      <name val="Calibri"/>
      <family val="2"/>
      <charset val="1"/>
    </font>
    <font>
      <b/>
      <sz val="12"/>
      <color rgb="FF000000"/>
      <name val="Calibri"/>
      <family val="2"/>
    </font>
    <font>
      <b/>
      <sz val="10"/>
      <color rgb="FF000000"/>
      <name val="Calibri"/>
      <family val="2"/>
    </font>
    <font>
      <b/>
      <sz val="14"/>
      <color rgb="FF000000"/>
      <name val="Calibri"/>
      <family val="2"/>
    </font>
    <font>
      <sz val="9"/>
      <color indexed="81"/>
      <name val="Segoe UI"/>
      <family val="2"/>
    </font>
    <font>
      <b/>
      <sz val="9"/>
      <color indexed="81"/>
      <name val="Segoe UI"/>
      <family val="2"/>
    </font>
    <font>
      <sz val="10"/>
      <color rgb="FFFF0000"/>
      <name val="Calibri"/>
      <family val="2"/>
    </font>
    <font>
      <b/>
      <sz val="11"/>
      <color theme="1"/>
      <name val="Calibri"/>
      <family val="2"/>
      <scheme val="minor"/>
    </font>
    <font>
      <sz val="36"/>
      <color theme="0"/>
      <name val="Calibri"/>
      <family val="2"/>
      <scheme val="minor"/>
    </font>
    <font>
      <sz val="18"/>
      <color theme="0"/>
      <name val="Calibri"/>
      <family val="2"/>
      <scheme val="minor"/>
    </font>
    <font>
      <sz val="10"/>
      <color theme="0"/>
      <name val="Calibri"/>
      <family val="2"/>
      <scheme val="minor"/>
    </font>
    <font>
      <b/>
      <sz val="16"/>
      <color theme="1"/>
      <name val="Calibri"/>
      <family val="2"/>
      <scheme val="minor"/>
    </font>
    <font>
      <vertAlign val="subscript"/>
      <sz val="11"/>
      <color theme="1"/>
      <name val="Calibri"/>
      <family val="2"/>
      <scheme val="minor"/>
    </font>
    <font>
      <sz val="11"/>
      <color theme="1"/>
      <name val="Webdings"/>
      <family val="1"/>
      <charset val="2"/>
    </font>
    <font>
      <sz val="11"/>
      <color theme="1"/>
      <name val="Calibri"/>
      <family val="2"/>
    </font>
    <font>
      <sz val="11"/>
      <color rgb="FFFF0000"/>
      <name val="Calibri"/>
      <family val="2"/>
    </font>
    <font>
      <sz val="10"/>
      <name val="Arial"/>
      <family val="2"/>
    </font>
    <font>
      <sz val="9"/>
      <color rgb="FF000000"/>
      <name val="Segoe UI"/>
      <family val="2"/>
      <charset val="1"/>
    </font>
    <font>
      <sz val="11"/>
      <name val="Calibri"/>
      <family val="2"/>
    </font>
    <font>
      <sz val="10"/>
      <name val="Calibri"/>
      <family val="2"/>
    </font>
  </fonts>
  <fills count="6">
    <fill>
      <patternFill patternType="none"/>
    </fill>
    <fill>
      <patternFill patternType="gray125"/>
    </fill>
    <fill>
      <patternFill patternType="solid">
        <fgColor rgb="FFFFFFFF"/>
        <bgColor rgb="FFF2F2F2"/>
      </patternFill>
    </fill>
    <fill>
      <patternFill patternType="solid">
        <fgColor rgb="FFD9D9D9"/>
        <bgColor rgb="FFC0C0C0"/>
      </patternFill>
    </fill>
    <fill>
      <patternFill patternType="solid">
        <fgColor rgb="FFF2F2F2"/>
        <bgColor rgb="FFFFFFFF"/>
      </patternFill>
    </fill>
    <fill>
      <patternFill patternType="solid">
        <fgColor theme="0"/>
        <bgColor indexed="64"/>
      </patternFill>
    </fill>
  </fills>
  <borders count="37">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thin">
        <color auto="1"/>
      </bottom>
      <diagonal/>
    </border>
    <border>
      <left style="thin">
        <color auto="1"/>
      </left>
      <right/>
      <top style="thin">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style="medium">
        <color auto="1"/>
      </top>
      <bottom style="medium">
        <color auto="1"/>
      </bottom>
      <diagonal/>
    </border>
    <border>
      <left/>
      <right style="thin">
        <color auto="1"/>
      </right>
      <top style="medium">
        <color auto="1"/>
      </top>
      <bottom style="thin">
        <color auto="1"/>
      </bottom>
      <diagonal/>
    </border>
    <border>
      <left/>
      <right style="thin">
        <color auto="1"/>
      </right>
      <top/>
      <bottom/>
      <diagonal/>
    </border>
    <border>
      <left/>
      <right style="medium">
        <color auto="1"/>
      </right>
      <top style="thin">
        <color auto="1"/>
      </top>
      <bottom/>
      <diagonal/>
    </border>
    <border>
      <left style="medium">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style="medium">
        <color auto="1"/>
      </top>
      <bottom/>
      <diagonal/>
    </border>
    <border>
      <left/>
      <right/>
      <top style="medium">
        <color auto="1"/>
      </top>
      <bottom style="thin">
        <color auto="1"/>
      </bottom>
      <diagonal/>
    </border>
    <border>
      <left style="thin">
        <color auto="1"/>
      </left>
      <right/>
      <top/>
      <bottom/>
      <diagonal/>
    </border>
    <border>
      <left/>
      <right style="thin">
        <color auto="1"/>
      </right>
      <top style="thin">
        <color auto="1"/>
      </top>
      <bottom style="thin">
        <color auto="1"/>
      </bottom>
      <diagonal/>
    </border>
    <border>
      <left style="thin">
        <color auto="1"/>
      </left>
      <right/>
      <top/>
      <bottom style="thin">
        <color auto="1"/>
      </bottom>
      <diagonal/>
    </border>
    <border>
      <left style="medium">
        <color auto="1"/>
      </left>
      <right style="medium">
        <color auto="1"/>
      </right>
      <top style="medium">
        <color auto="1"/>
      </top>
      <bottom/>
      <diagonal/>
    </border>
    <border>
      <left/>
      <right style="thin">
        <color auto="1"/>
      </right>
      <top/>
      <bottom style="thin">
        <color auto="1"/>
      </bottom>
      <diagonal/>
    </border>
    <border>
      <left style="thin">
        <color auto="1"/>
      </left>
      <right/>
      <top style="medium">
        <color indexed="64"/>
      </top>
      <bottom style="thin">
        <color auto="1"/>
      </bottom>
      <diagonal/>
    </border>
  </borders>
  <cellStyleXfs count="2">
    <xf numFmtId="0" fontId="0" fillId="0" borderId="0"/>
    <xf numFmtId="0" fontId="1" fillId="0" borderId="0"/>
  </cellStyleXfs>
  <cellXfs count="133">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left" vertical="top"/>
    </xf>
    <xf numFmtId="0" fontId="2" fillId="2" borderId="1" xfId="0" applyFont="1" applyFill="1" applyBorder="1" applyAlignment="1">
      <alignment vertical="top"/>
    </xf>
    <xf numFmtId="0" fontId="2" fillId="2" borderId="1" xfId="0" applyFont="1" applyFill="1" applyBorder="1" applyAlignment="1">
      <alignment horizontal="center" vertical="center"/>
    </xf>
    <xf numFmtId="0" fontId="2" fillId="2" borderId="1" xfId="0" applyFont="1" applyFill="1" applyBorder="1" applyAlignment="1">
      <alignment vertical="top" wrapText="1"/>
    </xf>
    <xf numFmtId="1" fontId="2" fillId="2" borderId="1" xfId="0" applyNumberFormat="1" applyFont="1" applyFill="1" applyBorder="1" applyAlignment="1">
      <alignment horizontal="center" vertical="center"/>
    </xf>
    <xf numFmtId="0" fontId="2" fillId="0" borderId="0" xfId="0" applyFont="1"/>
    <xf numFmtId="0" fontId="3" fillId="0" borderId="0" xfId="0" applyFont="1"/>
    <xf numFmtId="0" fontId="3" fillId="3" borderId="5" xfId="0"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49" fontId="2" fillId="4" borderId="1" xfId="0" applyNumberFormat="1" applyFont="1" applyFill="1" applyBorder="1" applyAlignment="1">
      <alignment vertical="top" wrapText="1"/>
    </xf>
    <xf numFmtId="1" fontId="2" fillId="4" borderId="3" xfId="0" applyNumberFormat="1" applyFont="1" applyFill="1" applyBorder="1" applyAlignment="1">
      <alignment horizontal="center" vertical="center"/>
    </xf>
    <xf numFmtId="164" fontId="2" fillId="4" borderId="7" xfId="0" applyNumberFormat="1" applyFont="1" applyFill="1" applyBorder="1" applyAlignment="1">
      <alignment horizontal="center" vertical="center"/>
    </xf>
    <xf numFmtId="49" fontId="2" fillId="2" borderId="6" xfId="0" applyNumberFormat="1" applyFont="1" applyFill="1" applyBorder="1" applyAlignment="1">
      <alignment vertical="top" wrapText="1"/>
    </xf>
    <xf numFmtId="49" fontId="2" fillId="0" borderId="0" xfId="0" applyNumberFormat="1" applyFont="1"/>
    <xf numFmtId="0" fontId="2" fillId="4" borderId="1" xfId="0" applyFont="1" applyFill="1" applyBorder="1" applyAlignment="1">
      <alignment horizontal="center" vertical="center" wrapText="1"/>
    </xf>
    <xf numFmtId="0" fontId="2" fillId="4" borderId="1" xfId="0" applyFont="1" applyFill="1" applyBorder="1" applyAlignment="1">
      <alignment vertical="top" wrapText="1"/>
    </xf>
    <xf numFmtId="0" fontId="2" fillId="4" borderId="3" xfId="0" applyFont="1" applyFill="1" applyBorder="1" applyAlignment="1">
      <alignment horizontal="center" vertical="center"/>
    </xf>
    <xf numFmtId="0" fontId="2" fillId="2" borderId="6" xfId="0" applyFont="1" applyFill="1" applyBorder="1" applyAlignment="1">
      <alignment vertical="top" wrapText="1"/>
    </xf>
    <xf numFmtId="164" fontId="2" fillId="4" borderId="10" xfId="0" applyNumberFormat="1" applyFont="1" applyFill="1" applyBorder="1" applyAlignment="1">
      <alignment horizontal="center" vertical="center"/>
    </xf>
    <xf numFmtId="0" fontId="2" fillId="2" borderId="8" xfId="0" applyFont="1" applyFill="1" applyBorder="1" applyAlignment="1">
      <alignment vertical="top" wrapText="1"/>
    </xf>
    <xf numFmtId="0" fontId="2" fillId="2" borderId="9" xfId="0" applyFont="1" applyFill="1" applyBorder="1" applyAlignment="1">
      <alignment horizontal="center" vertical="center"/>
    </xf>
    <xf numFmtId="0" fontId="2" fillId="2" borderId="12" xfId="0" applyFont="1" applyFill="1" applyBorder="1" applyAlignment="1">
      <alignment vertical="top" wrapText="1"/>
    </xf>
    <xf numFmtId="1" fontId="0" fillId="2" borderId="13" xfId="0" applyNumberFormat="1" applyFill="1" applyBorder="1" applyAlignment="1">
      <alignment horizontal="center" vertical="center"/>
    </xf>
    <xf numFmtId="1" fontId="0" fillId="2" borderId="1" xfId="0" applyNumberFormat="1" applyFill="1" applyBorder="1" applyAlignment="1">
      <alignment horizontal="center" vertical="center"/>
    </xf>
    <xf numFmtId="0" fontId="0" fillId="2" borderId="1" xfId="0" applyFill="1" applyBorder="1" applyAlignment="1">
      <alignment horizontal="center" vertical="center"/>
    </xf>
    <xf numFmtId="164" fontId="2" fillId="2" borderId="1" xfId="0" applyNumberFormat="1" applyFont="1" applyFill="1" applyBorder="1" applyAlignment="1">
      <alignment horizontal="center" vertical="center"/>
    </xf>
    <xf numFmtId="0" fontId="3" fillId="3" borderId="18"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3" xfId="0" applyFont="1" applyFill="1" applyBorder="1" applyAlignment="1">
      <alignment horizontal="left" vertical="top" wrapText="1"/>
    </xf>
    <xf numFmtId="0" fontId="2" fillId="2" borderId="13" xfId="0" applyFont="1" applyFill="1" applyBorder="1" applyAlignment="1">
      <alignment vertical="top" wrapText="1"/>
    </xf>
    <xf numFmtId="0" fontId="2" fillId="2" borderId="6" xfId="0" applyFont="1" applyFill="1" applyBorder="1" applyAlignment="1">
      <alignment horizontal="center" vertical="center" wrapText="1"/>
    </xf>
    <xf numFmtId="0" fontId="2" fillId="2" borderId="1" xfId="0" applyFont="1" applyFill="1" applyBorder="1" applyAlignment="1">
      <alignment horizontal="left" vertical="top" wrapText="1"/>
    </xf>
    <xf numFmtId="0" fontId="2" fillId="2" borderId="8"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2" fillId="2" borderId="15" xfId="0" applyFont="1" applyFill="1" applyBorder="1" applyAlignment="1">
      <alignment horizontal="left" vertical="top" wrapText="1"/>
    </xf>
    <xf numFmtId="0" fontId="2" fillId="2" borderId="15" xfId="0" applyFont="1" applyFill="1" applyBorder="1" applyAlignment="1">
      <alignment vertical="top" wrapText="1"/>
    </xf>
    <xf numFmtId="0" fontId="4" fillId="2" borderId="12" xfId="0" applyFont="1" applyFill="1" applyBorder="1" applyAlignment="1">
      <alignment horizontal="center" vertical="center" wrapText="1"/>
    </xf>
    <xf numFmtId="0" fontId="4" fillId="3" borderId="21" xfId="0" applyFont="1" applyFill="1" applyBorder="1" applyAlignment="1">
      <alignment horizontal="center" vertical="center" wrapText="1"/>
    </xf>
    <xf numFmtId="0" fontId="3" fillId="2" borderId="0" xfId="0" applyFont="1" applyFill="1"/>
    <xf numFmtId="0" fontId="4" fillId="3" borderId="4" xfId="0" applyFont="1" applyFill="1" applyBorder="1" applyAlignment="1">
      <alignment horizontal="center" vertical="center" wrapText="1"/>
    </xf>
    <xf numFmtId="0" fontId="4" fillId="3" borderId="22" xfId="0" applyFont="1" applyFill="1" applyBorder="1" applyAlignment="1">
      <alignment horizontal="center" vertical="center" wrapText="1"/>
    </xf>
    <xf numFmtId="0" fontId="6" fillId="2" borderId="2" xfId="0" applyFont="1" applyFill="1" applyBorder="1" applyAlignment="1">
      <alignment horizontal="left" vertical="top" wrapText="1"/>
    </xf>
    <xf numFmtId="164" fontId="6" fillId="2" borderId="2" xfId="0" applyNumberFormat="1" applyFont="1" applyFill="1" applyBorder="1" applyAlignment="1">
      <alignment horizontal="center" vertical="center"/>
    </xf>
    <xf numFmtId="0" fontId="6" fillId="2" borderId="26" xfId="0" applyFont="1" applyFill="1" applyBorder="1" applyAlignment="1">
      <alignment horizontal="left" vertical="top" wrapText="1"/>
    </xf>
    <xf numFmtId="164" fontId="6" fillId="2" borderId="26" xfId="0" applyNumberFormat="1" applyFont="1" applyFill="1" applyBorder="1" applyAlignment="1">
      <alignment horizontal="center" vertical="center"/>
    </xf>
    <xf numFmtId="0" fontId="6" fillId="2" borderId="28" xfId="0" applyFont="1" applyFill="1" applyBorder="1" applyAlignment="1">
      <alignment horizontal="left" vertical="top" wrapText="1"/>
    </xf>
    <xf numFmtId="164" fontId="6" fillId="2" borderId="28" xfId="0" applyNumberFormat="1" applyFont="1" applyFill="1" applyBorder="1" applyAlignment="1">
      <alignment horizontal="center" vertical="center"/>
    </xf>
    <xf numFmtId="1" fontId="2" fillId="2" borderId="29" xfId="0" applyNumberFormat="1" applyFont="1" applyFill="1" applyBorder="1" applyAlignment="1">
      <alignment horizontal="center" vertical="center"/>
    </xf>
    <xf numFmtId="1" fontId="2" fillId="2" borderId="5" xfId="0" applyNumberFormat="1" applyFont="1" applyFill="1" applyBorder="1" applyAlignment="1">
      <alignment horizontal="center" vertical="center"/>
    </xf>
    <xf numFmtId="0" fontId="3" fillId="3" borderId="31"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8" fillId="2" borderId="1" xfId="0" applyFont="1" applyFill="1" applyBorder="1" applyAlignment="1">
      <alignment vertical="top" wrapText="1"/>
    </xf>
    <xf numFmtId="164" fontId="8" fillId="2" borderId="1" xfId="0" applyNumberFormat="1" applyFont="1" applyFill="1" applyBorder="1" applyAlignment="1">
      <alignment horizontal="center" vertical="center"/>
    </xf>
    <xf numFmtId="1" fontId="9" fillId="2" borderId="29" xfId="0" applyNumberFormat="1" applyFont="1" applyFill="1" applyBorder="1" applyAlignment="1">
      <alignment horizontal="center" vertical="center"/>
    </xf>
    <xf numFmtId="1" fontId="9" fillId="2" borderId="1" xfId="0" applyNumberFormat="1" applyFont="1" applyFill="1" applyBorder="1" applyAlignment="1">
      <alignment horizontal="center" vertical="center"/>
    </xf>
    <xf numFmtId="0" fontId="2" fillId="4" borderId="3"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32" xfId="0" applyFont="1" applyFill="1" applyBorder="1" applyAlignment="1">
      <alignment horizontal="left" vertical="top"/>
    </xf>
    <xf numFmtId="49" fontId="2" fillId="4" borderId="1" xfId="0" applyNumberFormat="1" applyFont="1" applyFill="1" applyBorder="1" applyAlignment="1">
      <alignment horizontal="left" vertical="top" wrapText="1"/>
    </xf>
    <xf numFmtId="0" fontId="2" fillId="4" borderId="1" xfId="0" applyFont="1" applyFill="1" applyBorder="1" applyAlignment="1">
      <alignment horizontal="left" vertical="top" wrapText="1"/>
    </xf>
    <xf numFmtId="9" fontId="2" fillId="2" borderId="29" xfId="0" applyNumberFormat="1" applyFont="1" applyFill="1" applyBorder="1" applyAlignment="1">
      <alignment horizontal="center" vertical="center"/>
    </xf>
    <xf numFmtId="1" fontId="2" fillId="2" borderId="1" xfId="0" applyNumberFormat="1" applyFont="1" applyFill="1" applyBorder="1" applyAlignment="1">
      <alignment horizontal="center" vertical="center" wrapText="1"/>
    </xf>
    <xf numFmtId="9" fontId="2" fillId="2" borderId="1" xfId="0" applyNumberFormat="1" applyFont="1" applyFill="1" applyBorder="1" applyAlignment="1">
      <alignment horizontal="center" vertical="center" wrapText="1"/>
    </xf>
    <xf numFmtId="0" fontId="2" fillId="2" borderId="5" xfId="0" applyFont="1" applyFill="1" applyBorder="1" applyAlignment="1">
      <alignment vertical="top"/>
    </xf>
    <xf numFmtId="0" fontId="2" fillId="2" borderId="5" xfId="0" applyFont="1" applyFill="1" applyBorder="1" applyAlignment="1">
      <alignment horizontal="center" vertical="center"/>
    </xf>
    <xf numFmtId="1" fontId="2" fillId="2" borderId="15" xfId="0" applyNumberFormat="1" applyFont="1" applyFill="1" applyBorder="1" applyAlignment="1">
      <alignment horizontal="center" vertical="center"/>
    </xf>
    <xf numFmtId="1" fontId="2" fillId="2" borderId="15"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29" xfId="0" applyNumberFormat="1" applyFont="1" applyFill="1" applyBorder="1" applyAlignment="1">
      <alignment horizontal="left" vertical="top" wrapText="1"/>
    </xf>
    <xf numFmtId="9" fontId="2" fillId="2" borderId="1" xfId="0" applyNumberFormat="1" applyFont="1" applyFill="1" applyBorder="1" applyAlignment="1">
      <alignment horizontal="left" vertical="top" wrapText="1"/>
    </xf>
    <xf numFmtId="9" fontId="2" fillId="2" borderId="15" xfId="0" applyNumberFormat="1" applyFont="1" applyFill="1" applyBorder="1" applyAlignment="1">
      <alignment horizontal="left" vertical="top" wrapText="1"/>
    </xf>
    <xf numFmtId="49" fontId="12" fillId="0" borderId="0" xfId="0" applyNumberFormat="1" applyFont="1" applyAlignment="1">
      <alignment horizontal="left" vertical="top" wrapText="1"/>
    </xf>
    <xf numFmtId="0" fontId="2" fillId="0" borderId="0" xfId="0" applyFont="1" applyAlignment="1">
      <alignment horizontal="left" vertical="top" wrapText="1"/>
    </xf>
    <xf numFmtId="0" fontId="2" fillId="2" borderId="5" xfId="0" applyFont="1" applyFill="1" applyBorder="1" applyAlignment="1">
      <alignment horizontal="center" vertical="center" wrapText="1"/>
    </xf>
    <xf numFmtId="1" fontId="9" fillId="2" borderId="15" xfId="0" applyNumberFormat="1" applyFont="1" applyFill="1" applyBorder="1" applyAlignment="1">
      <alignment horizontal="center" vertical="center"/>
    </xf>
    <xf numFmtId="0" fontId="2" fillId="2" borderId="33" xfId="0" applyFont="1" applyFill="1" applyBorder="1" applyAlignment="1">
      <alignment horizontal="center" vertical="center" wrapText="1"/>
    </xf>
    <xf numFmtId="0" fontId="2" fillId="2" borderId="35" xfId="0" applyFont="1" applyFill="1" applyBorder="1" applyAlignment="1">
      <alignment horizontal="left" vertical="top"/>
    </xf>
    <xf numFmtId="0" fontId="2" fillId="2" borderId="5" xfId="0" applyFont="1" applyFill="1" applyBorder="1" applyAlignment="1">
      <alignment vertical="top" wrapText="1"/>
    </xf>
    <xf numFmtId="0" fontId="3" fillId="3" borderId="12" xfId="0" applyFont="1" applyFill="1" applyBorder="1" applyAlignment="1">
      <alignment horizontal="center" vertical="center" wrapText="1"/>
    </xf>
    <xf numFmtId="0" fontId="3" fillId="3" borderId="36" xfId="0" applyFont="1" applyFill="1" applyBorder="1" applyAlignment="1">
      <alignment horizontal="center" vertical="center" wrapText="1"/>
    </xf>
    <xf numFmtId="0" fontId="3" fillId="3" borderId="13" xfId="0" applyFont="1" applyFill="1" applyBorder="1" applyAlignment="1">
      <alignment horizontal="center" vertical="center" wrapText="1"/>
    </xf>
    <xf numFmtId="1" fontId="3" fillId="3" borderId="14" xfId="0" applyNumberFormat="1" applyFont="1" applyFill="1" applyBorder="1" applyAlignment="1">
      <alignment horizontal="center" vertical="center" wrapText="1"/>
    </xf>
    <xf numFmtId="49" fontId="2" fillId="4" borderId="6" xfId="0" applyNumberFormat="1"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2" borderId="15" xfId="0" applyFont="1" applyFill="1" applyBorder="1" applyAlignment="1">
      <alignment horizontal="center" vertical="center"/>
    </xf>
    <xf numFmtId="0" fontId="1" fillId="0" borderId="0" xfId="1" applyFill="1" applyBorder="1"/>
    <xf numFmtId="0" fontId="14" fillId="0" borderId="0" xfId="1" applyFont="1" applyFill="1" applyBorder="1" applyAlignment="1">
      <alignment horizontal="center" vertical="center"/>
    </xf>
    <xf numFmtId="0" fontId="15" fillId="0" borderId="0" xfId="1" applyFont="1" applyFill="1" applyBorder="1" applyAlignment="1">
      <alignment horizontal="center" wrapText="1"/>
    </xf>
    <xf numFmtId="0" fontId="16" fillId="0" borderId="0" xfId="1" applyFont="1" applyFill="1" applyBorder="1" applyAlignment="1">
      <alignment horizontal="left" wrapText="1" indent="6"/>
    </xf>
    <xf numFmtId="0" fontId="17" fillId="5" borderId="0" xfId="1" applyFont="1" applyFill="1" applyAlignment="1">
      <alignment horizontal="center" wrapText="1"/>
    </xf>
    <xf numFmtId="0" fontId="1" fillId="5" borderId="0" xfId="1" applyFill="1"/>
    <xf numFmtId="0" fontId="1" fillId="0" borderId="0" xfId="1" applyFill="1" applyAlignment="1">
      <alignment wrapText="1"/>
    </xf>
    <xf numFmtId="0" fontId="13" fillId="5" borderId="0" xfId="1" applyFont="1" applyFill="1" applyAlignment="1">
      <alignment wrapText="1"/>
    </xf>
    <xf numFmtId="0" fontId="1" fillId="5" borderId="0" xfId="1" applyFill="1" applyAlignment="1">
      <alignment wrapText="1"/>
    </xf>
    <xf numFmtId="0" fontId="13" fillId="5" borderId="0" xfId="1" applyFont="1" applyFill="1" applyBorder="1" applyAlignment="1">
      <alignment wrapText="1"/>
    </xf>
    <xf numFmtId="0" fontId="1" fillId="5" borderId="0" xfId="1" applyFill="1" applyAlignment="1">
      <alignment vertical="top" wrapText="1"/>
    </xf>
    <xf numFmtId="0" fontId="1" fillId="0" borderId="0" xfId="1" applyFill="1"/>
    <xf numFmtId="0" fontId="3" fillId="0" borderId="0" xfId="0" applyFont="1" applyAlignment="1">
      <alignment vertical="center"/>
    </xf>
    <xf numFmtId="49" fontId="2" fillId="4" borderId="6" xfId="0" applyNumberFormat="1" applyFont="1" applyFill="1" applyBorder="1" applyAlignment="1">
      <alignment vertical="top" wrapText="1"/>
    </xf>
    <xf numFmtId="1" fontId="2" fillId="4" borderId="1" xfId="0" applyNumberFormat="1" applyFont="1" applyFill="1" applyBorder="1" applyAlignment="1">
      <alignment horizontal="center" vertical="center"/>
    </xf>
    <xf numFmtId="0" fontId="2" fillId="4" borderId="1" xfId="0" applyFont="1" applyFill="1" applyBorder="1" applyAlignment="1">
      <alignment horizontal="center" vertical="center"/>
    </xf>
    <xf numFmtId="0" fontId="2" fillId="4" borderId="6" xfId="0" applyFont="1" applyFill="1" applyBorder="1" applyAlignment="1">
      <alignment vertical="top" wrapText="1"/>
    </xf>
    <xf numFmtId="0" fontId="2" fillId="4" borderId="15" xfId="0" applyFont="1" applyFill="1" applyBorder="1" applyAlignment="1">
      <alignment horizontal="center" vertical="center" wrapText="1"/>
    </xf>
    <xf numFmtId="0" fontId="2" fillId="4" borderId="15" xfId="0" applyFont="1" applyFill="1" applyBorder="1" applyAlignment="1">
      <alignment vertical="top" wrapText="1"/>
    </xf>
    <xf numFmtId="0" fontId="2" fillId="4" borderId="10" xfId="0" applyFont="1" applyFill="1" applyBorder="1" applyAlignment="1">
      <alignment horizontal="center" vertical="center"/>
    </xf>
    <xf numFmtId="0" fontId="2" fillId="4" borderId="8" xfId="0" applyFont="1" applyFill="1" applyBorder="1" applyAlignment="1">
      <alignment vertical="top"/>
    </xf>
    <xf numFmtId="0" fontId="2" fillId="4" borderId="9" xfId="0" applyFont="1" applyFill="1" applyBorder="1" applyAlignment="1">
      <alignment horizontal="center" vertical="center"/>
    </xf>
    <xf numFmtId="0" fontId="2" fillId="4" borderId="8" xfId="0" applyFont="1" applyFill="1" applyBorder="1" applyAlignment="1">
      <alignment vertical="top" wrapText="1"/>
    </xf>
    <xf numFmtId="0" fontId="12" fillId="2" borderId="6" xfId="0" applyFont="1" applyFill="1" applyBorder="1" applyAlignment="1">
      <alignment vertical="top" wrapText="1"/>
    </xf>
    <xf numFmtId="0" fontId="2" fillId="4" borderId="15" xfId="0" applyFont="1" applyFill="1" applyBorder="1" applyAlignment="1">
      <alignment horizontal="center" vertical="center"/>
    </xf>
    <xf numFmtId="0" fontId="24" fillId="2" borderId="6" xfId="0" applyFont="1" applyFill="1" applyBorder="1" applyAlignment="1">
      <alignment vertical="top" wrapText="1"/>
    </xf>
    <xf numFmtId="49" fontId="3" fillId="3" borderId="34" xfId="0" applyNumberFormat="1" applyFont="1" applyFill="1" applyBorder="1" applyAlignment="1">
      <alignment horizontal="center" vertical="center" wrapText="1"/>
    </xf>
    <xf numFmtId="164" fontId="9" fillId="2" borderId="13" xfId="0" applyNumberFormat="1" applyFont="1" applyFill="1" applyBorder="1" applyAlignment="1">
      <alignment horizontal="center" vertical="center"/>
    </xf>
    <xf numFmtId="164" fontId="9" fillId="2" borderId="20" xfId="0" applyNumberFormat="1" applyFont="1" applyFill="1" applyBorder="1" applyAlignment="1">
      <alignment horizontal="center" vertical="center"/>
    </xf>
    <xf numFmtId="164" fontId="9" fillId="2" borderId="1" xfId="0" applyNumberFormat="1" applyFont="1" applyFill="1" applyBorder="1" applyAlignment="1">
      <alignment horizontal="center" vertical="center"/>
    </xf>
    <xf numFmtId="164" fontId="9" fillId="2" borderId="15" xfId="0" applyNumberFormat="1" applyFont="1" applyFill="1" applyBorder="1" applyAlignment="1">
      <alignment horizontal="center" vertical="center"/>
    </xf>
    <xf numFmtId="0" fontId="3" fillId="3" borderId="16" xfId="0" applyFont="1" applyFill="1" applyBorder="1" applyAlignment="1">
      <alignment horizontal="right" vertical="center" wrapText="1"/>
    </xf>
    <xf numFmtId="0" fontId="3" fillId="3" borderId="30" xfId="0" applyFont="1" applyFill="1" applyBorder="1" applyAlignment="1">
      <alignment horizontal="right" vertical="center" wrapText="1"/>
    </xf>
    <xf numFmtId="14" fontId="7" fillId="2" borderId="17" xfId="0" applyNumberFormat="1" applyFont="1" applyFill="1" applyBorder="1" applyAlignment="1">
      <alignment horizontal="center" vertical="center" wrapText="1"/>
    </xf>
    <xf numFmtId="164" fontId="7" fillId="3" borderId="11" xfId="0" applyNumberFormat="1" applyFont="1" applyFill="1" applyBorder="1" applyAlignment="1">
      <alignment horizontal="center" vertical="center" wrapText="1"/>
    </xf>
    <xf numFmtId="164" fontId="2" fillId="2" borderId="28" xfId="0" applyNumberFormat="1" applyFont="1" applyFill="1" applyBorder="1" applyAlignment="1">
      <alignment horizontal="center" vertical="center"/>
    </xf>
    <xf numFmtId="164" fontId="2" fillId="2" borderId="26" xfId="0" applyNumberFormat="1" applyFont="1" applyFill="1" applyBorder="1" applyAlignment="1">
      <alignment horizontal="center" vertical="center"/>
    </xf>
    <xf numFmtId="164" fontId="2" fillId="2" borderId="25" xfId="0" applyNumberFormat="1" applyFont="1" applyFill="1" applyBorder="1" applyAlignment="1">
      <alignment horizontal="center" vertical="center"/>
    </xf>
    <xf numFmtId="164" fontId="2" fillId="2" borderId="2" xfId="0" applyNumberFormat="1" applyFont="1" applyFill="1" applyBorder="1" applyAlignment="1">
      <alignment horizontal="center" vertical="center"/>
    </xf>
    <xf numFmtId="0" fontId="5" fillId="3" borderId="24" xfId="0" applyFont="1" applyFill="1" applyBorder="1" applyAlignment="1">
      <alignment horizontal="center" vertical="center" wrapText="1"/>
    </xf>
    <xf numFmtId="0" fontId="5" fillId="3" borderId="27" xfId="0" applyFont="1" applyFill="1" applyBorder="1" applyAlignment="1">
      <alignment horizontal="center" vertical="center" wrapText="1"/>
    </xf>
    <xf numFmtId="164" fontId="4" fillId="3" borderId="23" xfId="0" applyNumberFormat="1" applyFont="1" applyFill="1" applyBorder="1" applyAlignment="1">
      <alignment horizontal="left" vertical="center" wrapText="1"/>
    </xf>
    <xf numFmtId="14" fontId="4" fillId="2" borderId="17" xfId="0" applyNumberFormat="1" applyFont="1" applyFill="1" applyBorder="1" applyAlignment="1">
      <alignment horizontal="center" vertical="center" wrapText="1"/>
    </xf>
  </cellXfs>
  <cellStyles count="2">
    <cellStyle name="Standard" xfId="0" builtinId="0"/>
    <cellStyle name="Standard 2" xfId="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8FAADC"/>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redaktion@transparency.de"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6:A15"/>
  <sheetViews>
    <sheetView view="pageLayout" zoomScale="50" zoomScaleNormal="100" zoomScalePageLayoutView="50" workbookViewId="0">
      <selection activeCell="A10" sqref="A10"/>
    </sheetView>
  </sheetViews>
  <sheetFormatPr baseColWidth="10" defaultColWidth="11.453125" defaultRowHeight="14.5" x14ac:dyDescent="0.35"/>
  <cols>
    <col min="1" max="1" width="101" style="90" customWidth="1"/>
    <col min="2" max="2" width="30.36328125" style="90" customWidth="1"/>
    <col min="3" max="3" width="25" style="90" customWidth="1"/>
    <col min="4" max="16384" width="11.453125" style="90"/>
  </cols>
  <sheetData>
    <row r="6" spans="1:1" ht="152.25" customHeight="1" x14ac:dyDescent="0.35"/>
    <row r="7" spans="1:1" ht="46" x14ac:dyDescent="0.35">
      <c r="A7" s="91" t="s">
        <v>0</v>
      </c>
    </row>
    <row r="9" spans="1:1" ht="47" x14ac:dyDescent="0.55000000000000004">
      <c r="A9" s="92" t="s">
        <v>1</v>
      </c>
    </row>
    <row r="10" spans="1:1" ht="321" customHeight="1" x14ac:dyDescent="0.35"/>
    <row r="11" spans="1:1" ht="52.5" x14ac:dyDescent="0.35">
      <c r="A11" s="93" t="s">
        <v>2</v>
      </c>
    </row>
    <row r="13" spans="1:1" ht="26.5" x14ac:dyDescent="0.35">
      <c r="A13" s="93" t="s">
        <v>3</v>
      </c>
    </row>
    <row r="15" spans="1:1" ht="39.5" x14ac:dyDescent="0.35">
      <c r="A15" s="93" t="s">
        <v>4</v>
      </c>
    </row>
  </sheetData>
  <hyperlinks>
    <hyperlink ref="A15" r:id="rId1" display="redaktion@transparency.de"/>
  </hyperlinks>
  <pageMargins left="0" right="0" top="0" bottom="0" header="0" footer="0"/>
  <pageSetup paperSize="9" orientation="portrait" r:id="rId2"/>
  <headerFooter>
    <oddHeader>&amp;L&amp;G</oddHeader>
  </headerFooter>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dimension ref="A1:AME479"/>
  <sheetViews>
    <sheetView tabSelected="1" zoomScale="63" zoomScaleNormal="80" workbookViewId="0">
      <pane ySplit="2" topLeftCell="A331" activePane="bottomLeft" state="frozen"/>
      <selection pane="bottomLeft" activeCell="N338" sqref="L311:N338"/>
    </sheetView>
  </sheetViews>
  <sheetFormatPr baseColWidth="10" defaultColWidth="11.453125" defaultRowHeight="14.5" x14ac:dyDescent="0.35"/>
  <cols>
    <col min="1" max="1" width="6.6328125" style="1" customWidth="1"/>
    <col min="2" max="2" width="11.453125" style="60" customWidth="1"/>
    <col min="3" max="3" width="32" style="61" customWidth="1"/>
    <col min="4" max="4" width="29.08984375" style="3" customWidth="1"/>
    <col min="5" max="5" width="8.90625" style="4" customWidth="1"/>
    <col min="6" max="6" width="24" style="5" hidden="1" customWidth="1"/>
    <col min="7" max="7" width="10.08984375" style="4" hidden="1" customWidth="1"/>
    <col min="8" max="8" width="10.08984375" style="6" hidden="1" customWidth="1"/>
    <col min="9" max="9" width="24" style="5" customWidth="1"/>
    <col min="10" max="10" width="10.08984375" style="4" customWidth="1"/>
    <col min="11" max="11" width="10.08984375" style="6" customWidth="1"/>
    <col min="12" max="12" width="9.6328125" style="75" customWidth="1"/>
    <col min="13" max="13" width="33.36328125" style="76" customWidth="1"/>
    <col min="14" max="1019" width="11.453125" style="7"/>
  </cols>
  <sheetData>
    <row r="1" spans="1:14" s="8" customFormat="1" ht="42.75" customHeight="1" thickBot="1" x14ac:dyDescent="0.4">
      <c r="A1" s="102"/>
      <c r="B1" s="102"/>
      <c r="C1" s="102"/>
      <c r="D1" s="102"/>
      <c r="E1" s="102"/>
      <c r="F1" s="116" t="s">
        <v>5</v>
      </c>
      <c r="G1" s="116"/>
      <c r="H1" s="116"/>
      <c r="I1" s="116" t="s">
        <v>6</v>
      </c>
      <c r="J1" s="116"/>
      <c r="K1" s="116"/>
      <c r="L1" s="116" t="s">
        <v>367</v>
      </c>
      <c r="M1" s="116"/>
      <c r="N1" s="116"/>
    </row>
    <row r="2" spans="1:14" s="8" customFormat="1" ht="42.75" customHeight="1" x14ac:dyDescent="0.35">
      <c r="A2" s="82" t="s">
        <v>7</v>
      </c>
      <c r="B2" s="83" t="s">
        <v>8</v>
      </c>
      <c r="C2" s="84" t="s">
        <v>9</v>
      </c>
      <c r="D2" s="84" t="s">
        <v>10</v>
      </c>
      <c r="E2" s="83" t="s">
        <v>11</v>
      </c>
      <c r="F2" s="82" t="s">
        <v>12</v>
      </c>
      <c r="G2" s="84" t="s">
        <v>13</v>
      </c>
      <c r="H2" s="85" t="s">
        <v>14</v>
      </c>
      <c r="I2" s="82" t="s">
        <v>12</v>
      </c>
      <c r="J2" s="84" t="s">
        <v>13</v>
      </c>
      <c r="K2" s="85" t="s">
        <v>14</v>
      </c>
      <c r="L2" s="82" t="s">
        <v>12</v>
      </c>
      <c r="M2" s="84" t="s">
        <v>13</v>
      </c>
      <c r="N2" s="85" t="s">
        <v>14</v>
      </c>
    </row>
    <row r="3" spans="1:14" s="15" customFormat="1" ht="239.25" customHeight="1" x14ac:dyDescent="0.3">
      <c r="A3" s="86" t="s">
        <v>15</v>
      </c>
      <c r="B3" s="10" t="s">
        <v>16</v>
      </c>
      <c r="C3" s="62" t="s">
        <v>17</v>
      </c>
      <c r="D3" s="11" t="s">
        <v>18</v>
      </c>
      <c r="E3" s="12">
        <v>9</v>
      </c>
      <c r="F3" s="103" t="s">
        <v>19</v>
      </c>
      <c r="G3" s="104">
        <v>3</v>
      </c>
      <c r="H3" s="13" t="s">
        <v>20</v>
      </c>
      <c r="I3" s="14" t="s">
        <v>21</v>
      </c>
      <c r="J3" s="6">
        <v>4</v>
      </c>
      <c r="K3" s="13">
        <v>0.44444444444444398</v>
      </c>
      <c r="L3" s="14" t="s">
        <v>21</v>
      </c>
      <c r="M3" s="6">
        <v>4</v>
      </c>
      <c r="N3" s="13">
        <v>0.44444444444444398</v>
      </c>
    </row>
    <row r="4" spans="1:14" ht="357" customHeight="1" x14ac:dyDescent="0.35">
      <c r="A4" s="86" t="s">
        <v>15</v>
      </c>
      <c r="B4" s="10" t="s">
        <v>16</v>
      </c>
      <c r="C4" s="62" t="s">
        <v>22</v>
      </c>
      <c r="D4" s="11" t="s">
        <v>23</v>
      </c>
      <c r="E4" s="12">
        <v>9</v>
      </c>
      <c r="F4" s="103" t="s">
        <v>24</v>
      </c>
      <c r="G4" s="105">
        <v>3</v>
      </c>
      <c r="H4" s="13" t="s">
        <v>20</v>
      </c>
      <c r="I4" s="14" t="s">
        <v>25</v>
      </c>
      <c r="J4" s="4">
        <v>7</v>
      </c>
      <c r="K4" s="13">
        <v>0.77777777777777801</v>
      </c>
      <c r="L4" s="14" t="s">
        <v>25</v>
      </c>
      <c r="M4" s="4">
        <v>7</v>
      </c>
      <c r="N4" s="13">
        <v>0.77777777777777801</v>
      </c>
    </row>
    <row r="5" spans="1:14" ht="66" customHeight="1" x14ac:dyDescent="0.35">
      <c r="A5" s="87" t="s">
        <v>15</v>
      </c>
      <c r="B5" s="16" t="s">
        <v>16</v>
      </c>
      <c r="C5" s="63" t="s">
        <v>26</v>
      </c>
      <c r="D5" s="17" t="s">
        <v>27</v>
      </c>
      <c r="E5" s="18">
        <v>3</v>
      </c>
      <c r="F5" s="106" t="s">
        <v>28</v>
      </c>
      <c r="G5" s="105">
        <v>1</v>
      </c>
      <c r="H5" s="13" t="s">
        <v>20</v>
      </c>
      <c r="I5" s="19" t="s">
        <v>28</v>
      </c>
      <c r="J5" s="4">
        <v>3</v>
      </c>
      <c r="K5" s="13">
        <v>1</v>
      </c>
      <c r="L5" s="19" t="s">
        <v>28</v>
      </c>
      <c r="M5" s="4">
        <v>3</v>
      </c>
      <c r="N5" s="13">
        <v>1</v>
      </c>
    </row>
    <row r="6" spans="1:14" ht="39.75" customHeight="1" x14ac:dyDescent="0.35">
      <c r="A6" s="87" t="s">
        <v>15</v>
      </c>
      <c r="B6" s="16" t="s">
        <v>16</v>
      </c>
      <c r="C6" s="63" t="s">
        <v>29</v>
      </c>
      <c r="D6" s="17" t="s">
        <v>30</v>
      </c>
      <c r="E6" s="18">
        <v>3</v>
      </c>
      <c r="F6" s="106" t="s">
        <v>28</v>
      </c>
      <c r="G6" s="105">
        <v>1</v>
      </c>
      <c r="H6" s="13" t="s">
        <v>20</v>
      </c>
      <c r="I6" s="19" t="s">
        <v>28</v>
      </c>
      <c r="J6" s="4">
        <v>3</v>
      </c>
      <c r="K6" s="13">
        <v>1</v>
      </c>
      <c r="L6" s="19" t="s">
        <v>28</v>
      </c>
      <c r="M6" s="4">
        <v>3</v>
      </c>
      <c r="N6" s="13">
        <v>1</v>
      </c>
    </row>
    <row r="7" spans="1:14" ht="107.25" customHeight="1" x14ac:dyDescent="0.35">
      <c r="A7" s="87" t="s">
        <v>15</v>
      </c>
      <c r="B7" s="16" t="s">
        <v>16</v>
      </c>
      <c r="C7" s="63" t="s">
        <v>31</v>
      </c>
      <c r="D7" s="17" t="s">
        <v>32</v>
      </c>
      <c r="E7" s="18">
        <v>3</v>
      </c>
      <c r="F7" s="106" t="s">
        <v>28</v>
      </c>
      <c r="G7" s="105">
        <v>1</v>
      </c>
      <c r="H7" s="13" t="s">
        <v>20</v>
      </c>
      <c r="I7" s="19" t="s">
        <v>28</v>
      </c>
      <c r="J7" s="4">
        <v>3</v>
      </c>
      <c r="K7" s="13">
        <v>1</v>
      </c>
      <c r="L7" s="19" t="s">
        <v>28</v>
      </c>
      <c r="M7" s="4">
        <v>3</v>
      </c>
      <c r="N7" s="13">
        <v>1</v>
      </c>
    </row>
    <row r="8" spans="1:14" ht="155.25" customHeight="1" x14ac:dyDescent="0.35">
      <c r="A8" s="87" t="s">
        <v>15</v>
      </c>
      <c r="B8" s="16" t="s">
        <v>16</v>
      </c>
      <c r="C8" s="63" t="s">
        <v>33</v>
      </c>
      <c r="D8" s="17" t="s">
        <v>34</v>
      </c>
      <c r="E8" s="18">
        <v>9</v>
      </c>
      <c r="F8" s="106" t="s">
        <v>35</v>
      </c>
      <c r="G8" s="105">
        <v>0</v>
      </c>
      <c r="H8" s="13" t="s">
        <v>36</v>
      </c>
      <c r="I8" s="19" t="s">
        <v>35</v>
      </c>
      <c r="J8" s="4">
        <v>0</v>
      </c>
      <c r="K8" s="13">
        <v>0</v>
      </c>
      <c r="L8" s="19" t="s">
        <v>35</v>
      </c>
      <c r="M8" s="4">
        <v>0</v>
      </c>
      <c r="N8" s="13">
        <v>0</v>
      </c>
    </row>
    <row r="9" spans="1:14" ht="41.25" customHeight="1" x14ac:dyDescent="0.35">
      <c r="A9" s="87" t="s">
        <v>15</v>
      </c>
      <c r="B9" s="16" t="s">
        <v>16</v>
      </c>
      <c r="C9" s="63" t="s">
        <v>37</v>
      </c>
      <c r="D9" s="17" t="s">
        <v>38</v>
      </c>
      <c r="E9" s="18">
        <v>6</v>
      </c>
      <c r="F9" s="106" t="s">
        <v>39</v>
      </c>
      <c r="G9" s="105">
        <v>2</v>
      </c>
      <c r="H9" s="13" t="s">
        <v>20</v>
      </c>
      <c r="I9" s="19" t="s">
        <v>28</v>
      </c>
      <c r="J9" s="4">
        <v>6</v>
      </c>
      <c r="K9" s="13">
        <v>1</v>
      </c>
      <c r="L9" s="19" t="s">
        <v>28</v>
      </c>
      <c r="M9" s="4">
        <v>6</v>
      </c>
      <c r="N9" s="13">
        <v>1</v>
      </c>
    </row>
    <row r="10" spans="1:14" ht="28.5" customHeight="1" x14ac:dyDescent="0.35">
      <c r="A10" s="87" t="s">
        <v>15</v>
      </c>
      <c r="B10" s="16" t="s">
        <v>16</v>
      </c>
      <c r="C10" s="63" t="s">
        <v>40</v>
      </c>
      <c r="D10" s="17" t="s">
        <v>30</v>
      </c>
      <c r="E10" s="18">
        <v>3</v>
      </c>
      <c r="F10" s="106" t="s">
        <v>35</v>
      </c>
      <c r="G10" s="105">
        <v>0</v>
      </c>
      <c r="H10" s="13" t="s">
        <v>36</v>
      </c>
      <c r="I10" s="19" t="s">
        <v>35</v>
      </c>
      <c r="J10" s="4">
        <v>0</v>
      </c>
      <c r="K10" s="13">
        <v>0</v>
      </c>
      <c r="L10" s="19" t="s">
        <v>35</v>
      </c>
      <c r="M10" s="4">
        <v>0</v>
      </c>
      <c r="N10" s="13">
        <v>0</v>
      </c>
    </row>
    <row r="11" spans="1:14" ht="51" customHeight="1" x14ac:dyDescent="0.35">
      <c r="A11" s="87" t="s">
        <v>15</v>
      </c>
      <c r="B11" s="16" t="s">
        <v>16</v>
      </c>
      <c r="C11" s="63" t="s">
        <v>41</v>
      </c>
      <c r="D11" s="17" t="s">
        <v>42</v>
      </c>
      <c r="E11" s="18">
        <v>5</v>
      </c>
      <c r="F11" s="106" t="s">
        <v>35</v>
      </c>
      <c r="G11" s="105">
        <v>0</v>
      </c>
      <c r="H11" s="13" t="s">
        <v>36</v>
      </c>
      <c r="I11" s="19" t="s">
        <v>35</v>
      </c>
      <c r="J11" s="4">
        <v>0</v>
      </c>
      <c r="K11" s="13">
        <v>0</v>
      </c>
      <c r="L11" s="19" t="s">
        <v>35</v>
      </c>
      <c r="M11" s="4">
        <v>0</v>
      </c>
      <c r="N11" s="13">
        <v>0</v>
      </c>
    </row>
    <row r="12" spans="1:14" ht="54.75" customHeight="1" x14ac:dyDescent="0.35">
      <c r="A12" s="87" t="s">
        <v>15</v>
      </c>
      <c r="B12" s="16" t="s">
        <v>43</v>
      </c>
      <c r="C12" s="63" t="s">
        <v>44</v>
      </c>
      <c r="D12" s="17" t="s">
        <v>45</v>
      </c>
      <c r="E12" s="18">
        <v>12</v>
      </c>
      <c r="F12" s="106" t="s">
        <v>46</v>
      </c>
      <c r="G12" s="105">
        <v>0</v>
      </c>
      <c r="H12" s="13" t="s">
        <v>36</v>
      </c>
      <c r="I12" s="19" t="s">
        <v>47</v>
      </c>
      <c r="J12" s="4">
        <v>8</v>
      </c>
      <c r="K12" s="13">
        <f t="shared" ref="K12:K75" si="0">J12/$E12</f>
        <v>0.66666666666666663</v>
      </c>
      <c r="L12" s="19" t="s">
        <v>47</v>
      </c>
      <c r="M12" s="4">
        <v>8</v>
      </c>
      <c r="N12" s="13">
        <f t="shared" ref="N12:N75" si="1">M12/$E12</f>
        <v>0.66666666666666663</v>
      </c>
    </row>
    <row r="13" spans="1:14" ht="117" customHeight="1" x14ac:dyDescent="0.35">
      <c r="A13" s="87" t="s">
        <v>15</v>
      </c>
      <c r="B13" s="16" t="s">
        <v>43</v>
      </c>
      <c r="C13" s="63" t="s">
        <v>48</v>
      </c>
      <c r="D13" s="17" t="s">
        <v>49</v>
      </c>
      <c r="E13" s="18">
        <v>15</v>
      </c>
      <c r="F13" s="106" t="s">
        <v>46</v>
      </c>
      <c r="G13" s="105">
        <v>0</v>
      </c>
      <c r="H13" s="13" t="s">
        <v>36</v>
      </c>
      <c r="I13" s="19" t="s">
        <v>50</v>
      </c>
      <c r="J13" s="4">
        <v>10</v>
      </c>
      <c r="K13" s="13">
        <f t="shared" si="0"/>
        <v>0.66666666666666663</v>
      </c>
      <c r="L13" s="19" t="s">
        <v>50</v>
      </c>
      <c r="M13" s="4">
        <v>10</v>
      </c>
      <c r="N13" s="13">
        <f t="shared" si="1"/>
        <v>0.66666666666666663</v>
      </c>
    </row>
    <row r="14" spans="1:14" ht="120.75" customHeight="1" x14ac:dyDescent="0.35">
      <c r="A14" s="87" t="s">
        <v>15</v>
      </c>
      <c r="B14" s="16" t="s">
        <v>43</v>
      </c>
      <c r="C14" s="17" t="s">
        <v>51</v>
      </c>
      <c r="D14" s="17" t="s">
        <v>52</v>
      </c>
      <c r="E14" s="18">
        <v>7</v>
      </c>
      <c r="F14" s="106" t="s">
        <v>46</v>
      </c>
      <c r="G14" s="105">
        <v>0</v>
      </c>
      <c r="H14" s="13" t="s">
        <v>36</v>
      </c>
      <c r="I14" s="19" t="s">
        <v>53</v>
      </c>
      <c r="J14" s="4">
        <v>7</v>
      </c>
      <c r="K14" s="13">
        <f t="shared" si="0"/>
        <v>1</v>
      </c>
      <c r="L14" s="19" t="s">
        <v>53</v>
      </c>
      <c r="M14" s="4">
        <v>7</v>
      </c>
      <c r="N14" s="13">
        <f t="shared" si="1"/>
        <v>1</v>
      </c>
    </row>
    <row r="15" spans="1:14" ht="123.75" customHeight="1" x14ac:dyDescent="0.35">
      <c r="A15" s="87" t="s">
        <v>15</v>
      </c>
      <c r="B15" s="16" t="s">
        <v>43</v>
      </c>
      <c r="C15" s="63" t="s">
        <v>54</v>
      </c>
      <c r="D15" s="17" t="s">
        <v>55</v>
      </c>
      <c r="E15" s="18">
        <v>9</v>
      </c>
      <c r="F15" s="106" t="s">
        <v>46</v>
      </c>
      <c r="G15" s="105">
        <v>0</v>
      </c>
      <c r="H15" s="13" t="s">
        <v>36</v>
      </c>
      <c r="I15" s="19" t="s">
        <v>56</v>
      </c>
      <c r="J15" s="4">
        <v>0</v>
      </c>
      <c r="K15" s="13">
        <f t="shared" si="0"/>
        <v>0</v>
      </c>
      <c r="L15" s="19" t="s">
        <v>56</v>
      </c>
      <c r="M15" s="4">
        <v>0</v>
      </c>
      <c r="N15" s="13">
        <f t="shared" si="1"/>
        <v>0</v>
      </c>
    </row>
    <row r="16" spans="1:14" ht="39.75" customHeight="1" x14ac:dyDescent="0.35">
      <c r="A16" s="87" t="s">
        <v>15</v>
      </c>
      <c r="B16" s="16" t="s">
        <v>43</v>
      </c>
      <c r="C16" s="63" t="s">
        <v>57</v>
      </c>
      <c r="D16" s="17" t="s">
        <v>58</v>
      </c>
      <c r="E16" s="18">
        <v>7</v>
      </c>
      <c r="F16" s="106" t="s">
        <v>46</v>
      </c>
      <c r="G16" s="105">
        <v>0</v>
      </c>
      <c r="H16" s="13" t="s">
        <v>36</v>
      </c>
      <c r="I16" s="19" t="s">
        <v>59</v>
      </c>
      <c r="J16" s="4">
        <v>7</v>
      </c>
      <c r="K16" s="13">
        <f t="shared" si="0"/>
        <v>1</v>
      </c>
      <c r="L16" s="19" t="s">
        <v>59</v>
      </c>
      <c r="M16" s="4">
        <v>7</v>
      </c>
      <c r="N16" s="13">
        <f t="shared" si="1"/>
        <v>1</v>
      </c>
    </row>
    <row r="17" spans="1:14" ht="158.25" customHeight="1" x14ac:dyDescent="0.35">
      <c r="A17" s="87" t="s">
        <v>15</v>
      </c>
      <c r="B17" s="16" t="s">
        <v>60</v>
      </c>
      <c r="C17" s="63" t="s">
        <v>61</v>
      </c>
      <c r="D17" s="17" t="s">
        <v>62</v>
      </c>
      <c r="E17" s="18">
        <v>20</v>
      </c>
      <c r="F17" s="106" t="s">
        <v>63</v>
      </c>
      <c r="G17" s="105">
        <v>0</v>
      </c>
      <c r="H17" s="13" t="s">
        <v>36</v>
      </c>
      <c r="I17" s="19" t="s">
        <v>64</v>
      </c>
      <c r="J17" s="4">
        <v>0</v>
      </c>
      <c r="K17" s="13">
        <f t="shared" si="0"/>
        <v>0</v>
      </c>
      <c r="L17" s="19" t="s">
        <v>421</v>
      </c>
      <c r="M17" s="4">
        <v>10</v>
      </c>
      <c r="N17" s="13">
        <f t="shared" si="1"/>
        <v>0.5</v>
      </c>
    </row>
    <row r="18" spans="1:14" ht="65.25" customHeight="1" x14ac:dyDescent="0.35">
      <c r="A18" s="87" t="s">
        <v>15</v>
      </c>
      <c r="B18" s="16" t="s">
        <v>60</v>
      </c>
      <c r="C18" s="63" t="s">
        <v>65</v>
      </c>
      <c r="D18" s="17" t="s">
        <v>66</v>
      </c>
      <c r="E18" s="18">
        <v>12</v>
      </c>
      <c r="F18" s="106" t="s">
        <v>63</v>
      </c>
      <c r="G18" s="105">
        <v>0</v>
      </c>
      <c r="H18" s="13" t="s">
        <v>36</v>
      </c>
      <c r="I18" s="19" t="s">
        <v>64</v>
      </c>
      <c r="J18" s="4">
        <v>0</v>
      </c>
      <c r="K18" s="13">
        <f t="shared" si="0"/>
        <v>0</v>
      </c>
      <c r="L18" s="19"/>
      <c r="M18" s="4">
        <v>12</v>
      </c>
      <c r="N18" s="13">
        <f t="shared" si="1"/>
        <v>1</v>
      </c>
    </row>
    <row r="19" spans="1:14" ht="41.25" customHeight="1" x14ac:dyDescent="0.35">
      <c r="A19" s="87" t="s">
        <v>15</v>
      </c>
      <c r="B19" s="16" t="s">
        <v>60</v>
      </c>
      <c r="C19" s="63" t="s">
        <v>67</v>
      </c>
      <c r="D19" s="17" t="s">
        <v>68</v>
      </c>
      <c r="E19" s="18">
        <v>12</v>
      </c>
      <c r="F19" s="106" t="s">
        <v>63</v>
      </c>
      <c r="G19" s="105">
        <v>0</v>
      </c>
      <c r="H19" s="13" t="s">
        <v>36</v>
      </c>
      <c r="I19" s="19" t="s">
        <v>63</v>
      </c>
      <c r="J19" s="4">
        <v>0</v>
      </c>
      <c r="K19" s="13">
        <f t="shared" si="0"/>
        <v>0</v>
      </c>
      <c r="L19" s="19"/>
      <c r="M19" s="4">
        <v>0</v>
      </c>
      <c r="N19" s="13">
        <f t="shared" si="1"/>
        <v>0</v>
      </c>
    </row>
    <row r="20" spans="1:14" ht="106.5" customHeight="1" x14ac:dyDescent="0.35">
      <c r="A20" s="87" t="s">
        <v>15</v>
      </c>
      <c r="B20" s="16" t="s">
        <v>60</v>
      </c>
      <c r="C20" s="63" t="s">
        <v>69</v>
      </c>
      <c r="D20" s="17" t="s">
        <v>70</v>
      </c>
      <c r="E20" s="18">
        <v>6</v>
      </c>
      <c r="F20" s="106" t="s">
        <v>63</v>
      </c>
      <c r="G20" s="105">
        <v>0</v>
      </c>
      <c r="H20" s="13" t="s">
        <v>36</v>
      </c>
      <c r="I20" s="19" t="s">
        <v>64</v>
      </c>
      <c r="J20" s="4">
        <v>0</v>
      </c>
      <c r="K20" s="13">
        <f t="shared" si="0"/>
        <v>0</v>
      </c>
      <c r="L20" s="19"/>
      <c r="M20" s="4">
        <v>6</v>
      </c>
      <c r="N20" s="13">
        <f t="shared" si="1"/>
        <v>1</v>
      </c>
    </row>
    <row r="21" spans="1:14" ht="102.75" customHeight="1" x14ac:dyDescent="0.35">
      <c r="A21" s="87" t="s">
        <v>15</v>
      </c>
      <c r="B21" s="59" t="s">
        <v>71</v>
      </c>
      <c r="C21" s="17" t="s">
        <v>351</v>
      </c>
      <c r="D21" s="17" t="s">
        <v>352</v>
      </c>
      <c r="E21" s="18">
        <v>5</v>
      </c>
      <c r="F21" s="106" t="s">
        <v>35</v>
      </c>
      <c r="G21" s="105">
        <v>0</v>
      </c>
      <c r="H21" s="13" t="s">
        <v>36</v>
      </c>
      <c r="I21" s="19" t="s">
        <v>35</v>
      </c>
      <c r="J21" s="4">
        <v>0</v>
      </c>
      <c r="K21" s="13">
        <f t="shared" si="0"/>
        <v>0</v>
      </c>
      <c r="L21" s="19" t="s">
        <v>383</v>
      </c>
      <c r="M21" s="4">
        <v>2</v>
      </c>
      <c r="N21" s="13">
        <f t="shared" si="1"/>
        <v>0.4</v>
      </c>
    </row>
    <row r="22" spans="1:14" ht="160.75" customHeight="1" x14ac:dyDescent="0.35">
      <c r="A22" s="87" t="s">
        <v>15</v>
      </c>
      <c r="B22" s="59" t="s">
        <v>71</v>
      </c>
      <c r="C22" s="17" t="s">
        <v>353</v>
      </c>
      <c r="D22" s="17" t="s">
        <v>354</v>
      </c>
      <c r="E22" s="18">
        <v>5</v>
      </c>
      <c r="F22" s="106" t="s">
        <v>72</v>
      </c>
      <c r="G22" s="105">
        <v>2</v>
      </c>
      <c r="H22" s="13" t="s">
        <v>73</v>
      </c>
      <c r="I22" s="19" t="s">
        <v>74</v>
      </c>
      <c r="J22" s="4">
        <v>2</v>
      </c>
      <c r="K22" s="13">
        <f t="shared" si="0"/>
        <v>0.4</v>
      </c>
      <c r="L22" s="19" t="s">
        <v>74</v>
      </c>
      <c r="M22" s="4">
        <v>2</v>
      </c>
      <c r="N22" s="13">
        <f t="shared" si="1"/>
        <v>0.4</v>
      </c>
    </row>
    <row r="23" spans="1:14" ht="85.5" customHeight="1" x14ac:dyDescent="0.35">
      <c r="A23" s="87" t="s">
        <v>15</v>
      </c>
      <c r="B23" s="59" t="s">
        <v>71</v>
      </c>
      <c r="C23" s="17" t="s">
        <v>355</v>
      </c>
      <c r="D23" s="17" t="s">
        <v>356</v>
      </c>
      <c r="E23" s="18">
        <v>5</v>
      </c>
      <c r="F23" s="106"/>
      <c r="G23" s="105"/>
      <c r="H23" s="13"/>
      <c r="I23" s="19" t="s">
        <v>35</v>
      </c>
      <c r="J23" s="4">
        <v>0</v>
      </c>
      <c r="K23" s="13">
        <f t="shared" si="0"/>
        <v>0</v>
      </c>
      <c r="L23" s="19" t="s">
        <v>35</v>
      </c>
      <c r="M23" s="4">
        <v>0</v>
      </c>
      <c r="N23" s="13">
        <f t="shared" si="1"/>
        <v>0</v>
      </c>
    </row>
    <row r="24" spans="1:14" ht="81.75" customHeight="1" x14ac:dyDescent="0.35">
      <c r="A24" s="87" t="s">
        <v>15</v>
      </c>
      <c r="B24" s="59" t="s">
        <v>71</v>
      </c>
      <c r="C24" s="17" t="s">
        <v>357</v>
      </c>
      <c r="D24" s="17" t="s">
        <v>358</v>
      </c>
      <c r="E24" s="18">
        <v>5</v>
      </c>
      <c r="F24" s="106" t="s">
        <v>75</v>
      </c>
      <c r="G24" s="105">
        <v>4</v>
      </c>
      <c r="H24" s="13" t="s">
        <v>20</v>
      </c>
      <c r="I24" s="19" t="s">
        <v>76</v>
      </c>
      <c r="J24" s="4">
        <v>5</v>
      </c>
      <c r="K24" s="13">
        <f t="shared" si="0"/>
        <v>1</v>
      </c>
      <c r="L24" s="19" t="s">
        <v>76</v>
      </c>
      <c r="M24" s="4">
        <v>5</v>
      </c>
      <c r="N24" s="13">
        <f t="shared" si="1"/>
        <v>1</v>
      </c>
    </row>
    <row r="25" spans="1:14" ht="58.5" customHeight="1" x14ac:dyDescent="0.35">
      <c r="A25" s="87" t="s">
        <v>15</v>
      </c>
      <c r="B25" s="59" t="s">
        <v>71</v>
      </c>
      <c r="C25" s="17" t="s">
        <v>77</v>
      </c>
      <c r="D25" s="17" t="s">
        <v>359</v>
      </c>
      <c r="E25" s="18">
        <v>5</v>
      </c>
      <c r="F25" s="106"/>
      <c r="G25" s="105"/>
      <c r="H25" s="13"/>
      <c r="I25" s="19" t="s">
        <v>75</v>
      </c>
      <c r="J25" s="4">
        <v>4</v>
      </c>
      <c r="K25" s="13">
        <f t="shared" si="0"/>
        <v>0.8</v>
      </c>
      <c r="L25" s="19" t="s">
        <v>75</v>
      </c>
      <c r="M25" s="4">
        <v>4</v>
      </c>
      <c r="N25" s="13">
        <f t="shared" si="1"/>
        <v>0.8</v>
      </c>
    </row>
    <row r="26" spans="1:14" ht="88.5" customHeight="1" x14ac:dyDescent="0.35">
      <c r="A26" s="87" t="s">
        <v>15</v>
      </c>
      <c r="B26" s="59" t="s">
        <v>71</v>
      </c>
      <c r="C26" s="17" t="s">
        <v>360</v>
      </c>
      <c r="D26" s="17" t="s">
        <v>361</v>
      </c>
      <c r="E26" s="18">
        <v>5</v>
      </c>
      <c r="F26" s="106" t="s">
        <v>78</v>
      </c>
      <c r="G26" s="105">
        <v>1</v>
      </c>
      <c r="H26" s="13" t="s">
        <v>79</v>
      </c>
      <c r="I26" s="19" t="s">
        <v>78</v>
      </c>
      <c r="J26" s="4">
        <v>1</v>
      </c>
      <c r="K26" s="13">
        <f t="shared" si="0"/>
        <v>0.2</v>
      </c>
      <c r="L26" s="19" t="s">
        <v>78</v>
      </c>
      <c r="M26" s="4">
        <v>1</v>
      </c>
      <c r="N26" s="13">
        <f t="shared" si="1"/>
        <v>0.2</v>
      </c>
    </row>
    <row r="27" spans="1:14" ht="62.25" customHeight="1" x14ac:dyDescent="0.35">
      <c r="A27" s="87" t="s">
        <v>15</v>
      </c>
      <c r="B27" s="59" t="s">
        <v>71</v>
      </c>
      <c r="C27" s="17" t="s">
        <v>80</v>
      </c>
      <c r="D27" s="17" t="s">
        <v>362</v>
      </c>
      <c r="E27" s="18">
        <v>5</v>
      </c>
      <c r="F27" s="106" t="s">
        <v>81</v>
      </c>
      <c r="G27" s="105">
        <v>2</v>
      </c>
      <c r="H27" s="13" t="s">
        <v>82</v>
      </c>
      <c r="I27" s="19" t="s">
        <v>83</v>
      </c>
      <c r="J27" s="4">
        <v>5</v>
      </c>
      <c r="K27" s="13">
        <f t="shared" si="0"/>
        <v>1</v>
      </c>
      <c r="L27" s="19" t="s">
        <v>83</v>
      </c>
      <c r="M27" s="4">
        <v>5</v>
      </c>
      <c r="N27" s="13">
        <f t="shared" si="1"/>
        <v>1</v>
      </c>
    </row>
    <row r="28" spans="1:14" ht="91.5" customHeight="1" x14ac:dyDescent="0.35">
      <c r="A28" s="87" t="s">
        <v>15</v>
      </c>
      <c r="B28" s="59" t="s">
        <v>71</v>
      </c>
      <c r="C28" s="17" t="s">
        <v>363</v>
      </c>
      <c r="D28" s="17" t="s">
        <v>364</v>
      </c>
      <c r="E28" s="18">
        <v>5</v>
      </c>
      <c r="F28" s="106" t="s">
        <v>84</v>
      </c>
      <c r="G28" s="105">
        <v>2</v>
      </c>
      <c r="H28" s="13" t="s">
        <v>85</v>
      </c>
      <c r="I28" s="19" t="s">
        <v>86</v>
      </c>
      <c r="J28" s="4">
        <v>1</v>
      </c>
      <c r="K28" s="13">
        <f t="shared" si="0"/>
        <v>0.2</v>
      </c>
      <c r="L28" s="19" t="s">
        <v>86</v>
      </c>
      <c r="M28" s="4">
        <v>1</v>
      </c>
      <c r="N28" s="13">
        <f t="shared" si="1"/>
        <v>0.2</v>
      </c>
    </row>
    <row r="29" spans="1:14" ht="75" customHeight="1" x14ac:dyDescent="0.35">
      <c r="A29" s="87" t="s">
        <v>15</v>
      </c>
      <c r="B29" s="59" t="s">
        <v>71</v>
      </c>
      <c r="C29" s="17" t="s">
        <v>365</v>
      </c>
      <c r="D29" s="17" t="s">
        <v>366</v>
      </c>
      <c r="E29" s="18">
        <v>5</v>
      </c>
      <c r="F29" s="106" t="s">
        <v>87</v>
      </c>
      <c r="G29" s="105">
        <v>1</v>
      </c>
      <c r="H29" s="13" t="s">
        <v>79</v>
      </c>
      <c r="I29" s="19" t="s">
        <v>35</v>
      </c>
      <c r="J29" s="4">
        <v>0</v>
      </c>
      <c r="K29" s="13">
        <f t="shared" si="0"/>
        <v>0</v>
      </c>
      <c r="L29" s="19" t="s">
        <v>35</v>
      </c>
      <c r="M29" s="4">
        <v>0</v>
      </c>
      <c r="N29" s="13">
        <f t="shared" si="1"/>
        <v>0</v>
      </c>
    </row>
    <row r="30" spans="1:14" ht="48" customHeight="1" thickBot="1" x14ac:dyDescent="0.4">
      <c r="A30" s="88" t="s">
        <v>15</v>
      </c>
      <c r="B30" s="107" t="s">
        <v>71</v>
      </c>
      <c r="C30" s="108" t="s">
        <v>88</v>
      </c>
      <c r="D30" s="108" t="s">
        <v>89</v>
      </c>
      <c r="E30" s="109">
        <v>5</v>
      </c>
      <c r="F30" s="110"/>
      <c r="G30" s="111"/>
      <c r="H30" s="20"/>
      <c r="I30" s="21" t="s">
        <v>35</v>
      </c>
      <c r="J30" s="22">
        <v>0</v>
      </c>
      <c r="K30" s="20">
        <f t="shared" si="0"/>
        <v>0</v>
      </c>
      <c r="L30" s="21" t="s">
        <v>35</v>
      </c>
      <c r="M30" s="22">
        <v>0</v>
      </c>
      <c r="N30" s="20">
        <f t="shared" si="1"/>
        <v>0</v>
      </c>
    </row>
    <row r="31" spans="1:14" s="15" customFormat="1" ht="234.75" customHeight="1" x14ac:dyDescent="0.3">
      <c r="A31" s="86" t="s">
        <v>90</v>
      </c>
      <c r="B31" s="10" t="s">
        <v>16</v>
      </c>
      <c r="C31" s="62" t="s">
        <v>17</v>
      </c>
      <c r="D31" s="11" t="s">
        <v>18</v>
      </c>
      <c r="E31" s="12">
        <v>9</v>
      </c>
      <c r="F31" s="103" t="s">
        <v>19</v>
      </c>
      <c r="G31" s="104">
        <v>0</v>
      </c>
      <c r="H31" s="13" t="s">
        <v>36</v>
      </c>
      <c r="I31" s="14" t="s">
        <v>91</v>
      </c>
      <c r="J31" s="6">
        <v>4</v>
      </c>
      <c r="K31" s="13">
        <f t="shared" si="0"/>
        <v>0.44444444444444442</v>
      </c>
      <c r="L31" s="14" t="s">
        <v>91</v>
      </c>
      <c r="M31" s="6">
        <v>4</v>
      </c>
      <c r="N31" s="13">
        <f t="shared" si="1"/>
        <v>0.44444444444444442</v>
      </c>
    </row>
    <row r="32" spans="1:14" ht="357" customHeight="1" x14ac:dyDescent="0.35">
      <c r="A32" s="86" t="s">
        <v>90</v>
      </c>
      <c r="B32" s="10" t="s">
        <v>16</v>
      </c>
      <c r="C32" s="62" t="s">
        <v>22</v>
      </c>
      <c r="D32" s="11" t="s">
        <v>23</v>
      </c>
      <c r="E32" s="12">
        <v>9</v>
      </c>
      <c r="F32" s="103" t="s">
        <v>24</v>
      </c>
      <c r="G32" s="105">
        <v>0</v>
      </c>
      <c r="H32" s="13" t="s">
        <v>36</v>
      </c>
      <c r="I32" s="14" t="s">
        <v>92</v>
      </c>
      <c r="J32" s="4">
        <v>3</v>
      </c>
      <c r="K32" s="13">
        <f t="shared" si="0"/>
        <v>0.33333333333333331</v>
      </c>
      <c r="L32" s="14" t="s">
        <v>92</v>
      </c>
      <c r="M32" s="4">
        <v>3</v>
      </c>
      <c r="N32" s="13">
        <f t="shared" si="1"/>
        <v>0.33333333333333331</v>
      </c>
    </row>
    <row r="33" spans="1:14" ht="66" customHeight="1" x14ac:dyDescent="0.35">
      <c r="A33" s="87" t="s">
        <v>90</v>
      </c>
      <c r="B33" s="16" t="s">
        <v>16</v>
      </c>
      <c r="C33" s="63" t="s">
        <v>26</v>
      </c>
      <c r="D33" s="17" t="s">
        <v>27</v>
      </c>
      <c r="E33" s="18">
        <v>3</v>
      </c>
      <c r="F33" s="106" t="s">
        <v>28</v>
      </c>
      <c r="G33" s="105">
        <v>0</v>
      </c>
      <c r="H33" s="13" t="s">
        <v>36</v>
      </c>
      <c r="I33" s="19" t="s">
        <v>28</v>
      </c>
      <c r="J33" s="4">
        <v>3</v>
      </c>
      <c r="K33" s="13">
        <f t="shared" si="0"/>
        <v>1</v>
      </c>
      <c r="L33" s="19" t="s">
        <v>28</v>
      </c>
      <c r="M33" s="4">
        <v>3</v>
      </c>
      <c r="N33" s="13">
        <f t="shared" si="1"/>
        <v>1</v>
      </c>
    </row>
    <row r="34" spans="1:14" ht="39.75" customHeight="1" x14ac:dyDescent="0.35">
      <c r="A34" s="87" t="s">
        <v>90</v>
      </c>
      <c r="B34" s="16" t="s">
        <v>16</v>
      </c>
      <c r="C34" s="63" t="s">
        <v>29</v>
      </c>
      <c r="D34" s="17" t="s">
        <v>30</v>
      </c>
      <c r="E34" s="18">
        <v>3</v>
      </c>
      <c r="F34" s="106" t="s">
        <v>28</v>
      </c>
      <c r="G34" s="105">
        <v>0</v>
      </c>
      <c r="H34" s="13" t="s">
        <v>36</v>
      </c>
      <c r="I34" s="19" t="s">
        <v>28</v>
      </c>
      <c r="J34" s="4">
        <v>3</v>
      </c>
      <c r="K34" s="13">
        <f t="shared" si="0"/>
        <v>1</v>
      </c>
      <c r="L34" s="19" t="s">
        <v>28</v>
      </c>
      <c r="M34" s="4">
        <v>3</v>
      </c>
      <c r="N34" s="13">
        <f t="shared" si="1"/>
        <v>1</v>
      </c>
    </row>
    <row r="35" spans="1:14" ht="107.25" customHeight="1" x14ac:dyDescent="0.35">
      <c r="A35" s="87" t="s">
        <v>90</v>
      </c>
      <c r="B35" s="16" t="s">
        <v>16</v>
      </c>
      <c r="C35" s="63" t="s">
        <v>31</v>
      </c>
      <c r="D35" s="17" t="s">
        <v>32</v>
      </c>
      <c r="E35" s="18">
        <v>3</v>
      </c>
      <c r="F35" s="106" t="s">
        <v>28</v>
      </c>
      <c r="G35" s="105">
        <v>0</v>
      </c>
      <c r="H35" s="13" t="s">
        <v>36</v>
      </c>
      <c r="I35" s="19" t="s">
        <v>28</v>
      </c>
      <c r="J35" s="4">
        <v>3</v>
      </c>
      <c r="K35" s="13">
        <f t="shared" si="0"/>
        <v>1</v>
      </c>
      <c r="L35" s="19" t="s">
        <v>28</v>
      </c>
      <c r="M35" s="4">
        <v>3</v>
      </c>
      <c r="N35" s="13">
        <f t="shared" si="1"/>
        <v>1</v>
      </c>
    </row>
    <row r="36" spans="1:14" ht="155.25" customHeight="1" x14ac:dyDescent="0.35">
      <c r="A36" s="87" t="s">
        <v>90</v>
      </c>
      <c r="B36" s="16" t="s">
        <v>16</v>
      </c>
      <c r="C36" s="63" t="s">
        <v>33</v>
      </c>
      <c r="D36" s="17" t="s">
        <v>34</v>
      </c>
      <c r="E36" s="18">
        <v>9</v>
      </c>
      <c r="F36" s="106" t="s">
        <v>35</v>
      </c>
      <c r="G36" s="105">
        <v>0</v>
      </c>
      <c r="H36" s="13" t="s">
        <v>36</v>
      </c>
      <c r="I36" s="19" t="s">
        <v>35</v>
      </c>
      <c r="J36" s="4">
        <v>0</v>
      </c>
      <c r="K36" s="13">
        <f t="shared" si="0"/>
        <v>0</v>
      </c>
      <c r="L36" s="19" t="s">
        <v>35</v>
      </c>
      <c r="M36" s="4">
        <v>0</v>
      </c>
      <c r="N36" s="13">
        <f t="shared" si="1"/>
        <v>0</v>
      </c>
    </row>
    <row r="37" spans="1:14" ht="41.25" customHeight="1" x14ac:dyDescent="0.35">
      <c r="A37" s="87" t="s">
        <v>90</v>
      </c>
      <c r="B37" s="16" t="s">
        <v>16</v>
      </c>
      <c r="C37" s="63" t="s">
        <v>37</v>
      </c>
      <c r="D37" s="17" t="s">
        <v>38</v>
      </c>
      <c r="E37" s="18">
        <v>6</v>
      </c>
      <c r="F37" s="106" t="s">
        <v>39</v>
      </c>
      <c r="G37" s="105">
        <v>0</v>
      </c>
      <c r="H37" s="13" t="s">
        <v>36</v>
      </c>
      <c r="I37" s="19" t="s">
        <v>28</v>
      </c>
      <c r="J37" s="4">
        <v>6</v>
      </c>
      <c r="K37" s="13">
        <f t="shared" si="0"/>
        <v>1</v>
      </c>
      <c r="L37" s="19" t="s">
        <v>28</v>
      </c>
      <c r="M37" s="4">
        <v>6</v>
      </c>
      <c r="N37" s="13">
        <f t="shared" si="1"/>
        <v>1</v>
      </c>
    </row>
    <row r="38" spans="1:14" ht="27" customHeight="1" x14ac:dyDescent="0.35">
      <c r="A38" s="87" t="s">
        <v>90</v>
      </c>
      <c r="B38" s="16" t="s">
        <v>16</v>
      </c>
      <c r="C38" s="63" t="s">
        <v>40</v>
      </c>
      <c r="D38" s="17" t="s">
        <v>30</v>
      </c>
      <c r="E38" s="18">
        <v>3</v>
      </c>
      <c r="F38" s="106" t="s">
        <v>35</v>
      </c>
      <c r="G38" s="105">
        <v>0</v>
      </c>
      <c r="H38" s="13" t="s">
        <v>36</v>
      </c>
      <c r="I38" s="19" t="s">
        <v>35</v>
      </c>
      <c r="J38" s="4">
        <v>0</v>
      </c>
      <c r="K38" s="13">
        <f t="shared" si="0"/>
        <v>0</v>
      </c>
      <c r="L38" s="19" t="s">
        <v>35</v>
      </c>
      <c r="M38" s="4">
        <v>0</v>
      </c>
      <c r="N38" s="13">
        <f t="shared" si="1"/>
        <v>0</v>
      </c>
    </row>
    <row r="39" spans="1:14" ht="51" customHeight="1" x14ac:dyDescent="0.35">
      <c r="A39" s="87" t="s">
        <v>90</v>
      </c>
      <c r="B39" s="16" t="s">
        <v>16</v>
      </c>
      <c r="C39" s="63" t="s">
        <v>41</v>
      </c>
      <c r="D39" s="17" t="s">
        <v>42</v>
      </c>
      <c r="E39" s="18">
        <v>5</v>
      </c>
      <c r="F39" s="106" t="s">
        <v>35</v>
      </c>
      <c r="G39" s="105">
        <v>0</v>
      </c>
      <c r="H39" s="13" t="s">
        <v>36</v>
      </c>
      <c r="I39" s="19" t="s">
        <v>35</v>
      </c>
      <c r="J39" s="4">
        <v>0</v>
      </c>
      <c r="K39" s="13">
        <f t="shared" si="0"/>
        <v>0</v>
      </c>
      <c r="L39" s="19" t="s">
        <v>35</v>
      </c>
      <c r="M39" s="4">
        <v>0</v>
      </c>
      <c r="N39" s="13">
        <f t="shared" si="1"/>
        <v>0</v>
      </c>
    </row>
    <row r="40" spans="1:14" ht="54.75" customHeight="1" x14ac:dyDescent="0.35">
      <c r="A40" s="87" t="s">
        <v>90</v>
      </c>
      <c r="B40" s="16" t="s">
        <v>43</v>
      </c>
      <c r="C40" s="63" t="s">
        <v>44</v>
      </c>
      <c r="D40" s="17" t="s">
        <v>45</v>
      </c>
      <c r="E40" s="18">
        <v>12</v>
      </c>
      <c r="F40" s="106" t="s">
        <v>46</v>
      </c>
      <c r="G40" s="105">
        <v>0</v>
      </c>
      <c r="H40" s="13" t="s">
        <v>36</v>
      </c>
      <c r="I40" s="19" t="s">
        <v>93</v>
      </c>
      <c r="J40" s="4">
        <v>12</v>
      </c>
      <c r="K40" s="13">
        <f t="shared" si="0"/>
        <v>1</v>
      </c>
      <c r="L40" s="19" t="s">
        <v>93</v>
      </c>
      <c r="M40" s="4">
        <v>12</v>
      </c>
      <c r="N40" s="13">
        <f t="shared" si="1"/>
        <v>1</v>
      </c>
    </row>
    <row r="41" spans="1:14" ht="117" customHeight="1" x14ac:dyDescent="0.35">
      <c r="A41" s="87" t="s">
        <v>90</v>
      </c>
      <c r="B41" s="16" t="s">
        <v>43</v>
      </c>
      <c r="C41" s="63" t="s">
        <v>48</v>
      </c>
      <c r="D41" s="17" t="s">
        <v>49</v>
      </c>
      <c r="E41" s="18">
        <v>15</v>
      </c>
      <c r="F41" s="106" t="s">
        <v>46</v>
      </c>
      <c r="G41" s="105">
        <v>0</v>
      </c>
      <c r="H41" s="13" t="s">
        <v>36</v>
      </c>
      <c r="I41" s="19" t="s">
        <v>94</v>
      </c>
      <c r="J41" s="4">
        <v>3</v>
      </c>
      <c r="K41" s="13">
        <f t="shared" si="0"/>
        <v>0.2</v>
      </c>
      <c r="L41" s="19" t="s">
        <v>94</v>
      </c>
      <c r="M41" s="4">
        <v>3</v>
      </c>
      <c r="N41" s="13">
        <f t="shared" si="1"/>
        <v>0.2</v>
      </c>
    </row>
    <row r="42" spans="1:14" ht="104.25" customHeight="1" x14ac:dyDescent="0.35">
      <c r="A42" s="87" t="s">
        <v>90</v>
      </c>
      <c r="B42" s="16" t="s">
        <v>43</v>
      </c>
      <c r="C42" s="17" t="s">
        <v>51</v>
      </c>
      <c r="D42" s="17" t="s">
        <v>52</v>
      </c>
      <c r="E42" s="18">
        <v>7</v>
      </c>
      <c r="F42" s="106" t="s">
        <v>46</v>
      </c>
      <c r="G42" s="105">
        <v>0</v>
      </c>
      <c r="H42" s="13" t="s">
        <v>36</v>
      </c>
      <c r="I42" s="19" t="s">
        <v>35</v>
      </c>
      <c r="J42" s="4">
        <v>0</v>
      </c>
      <c r="K42" s="13">
        <f t="shared" si="0"/>
        <v>0</v>
      </c>
      <c r="L42" s="19" t="s">
        <v>35</v>
      </c>
      <c r="M42" s="4">
        <v>0</v>
      </c>
      <c r="N42" s="13">
        <f t="shared" si="1"/>
        <v>0</v>
      </c>
    </row>
    <row r="43" spans="1:14" ht="93.75" customHeight="1" x14ac:dyDescent="0.35">
      <c r="A43" s="87" t="s">
        <v>90</v>
      </c>
      <c r="B43" s="16" t="s">
        <v>43</v>
      </c>
      <c r="C43" s="63" t="s">
        <v>54</v>
      </c>
      <c r="D43" s="17" t="s">
        <v>55</v>
      </c>
      <c r="E43" s="18">
        <v>9</v>
      </c>
      <c r="F43" s="106" t="s">
        <v>46</v>
      </c>
      <c r="G43" s="105">
        <v>0</v>
      </c>
      <c r="H43" s="13" t="s">
        <v>36</v>
      </c>
      <c r="I43" s="14" t="s">
        <v>28</v>
      </c>
      <c r="J43" s="25">
        <v>9</v>
      </c>
      <c r="K43" s="13">
        <f t="shared" si="0"/>
        <v>1</v>
      </c>
      <c r="L43" s="14" t="s">
        <v>28</v>
      </c>
      <c r="M43" s="25">
        <v>9</v>
      </c>
      <c r="N43" s="13">
        <f t="shared" si="1"/>
        <v>1</v>
      </c>
    </row>
    <row r="44" spans="1:14" ht="39.75" customHeight="1" x14ac:dyDescent="0.35">
      <c r="A44" s="87" t="s">
        <v>90</v>
      </c>
      <c r="B44" s="16" t="s">
        <v>43</v>
      </c>
      <c r="C44" s="63" t="s">
        <v>57</v>
      </c>
      <c r="D44" s="17" t="s">
        <v>58</v>
      </c>
      <c r="E44" s="18">
        <v>7</v>
      </c>
      <c r="F44" s="106" t="s">
        <v>46</v>
      </c>
      <c r="G44" s="105">
        <v>0</v>
      </c>
      <c r="H44" s="13" t="s">
        <v>36</v>
      </c>
      <c r="I44" s="19" t="s">
        <v>95</v>
      </c>
      <c r="J44" s="4">
        <v>0</v>
      </c>
      <c r="K44" s="13">
        <f t="shared" si="0"/>
        <v>0</v>
      </c>
      <c r="L44" s="19" t="s">
        <v>95</v>
      </c>
      <c r="M44" s="4">
        <v>0</v>
      </c>
      <c r="N44" s="13">
        <f t="shared" si="1"/>
        <v>0</v>
      </c>
    </row>
    <row r="45" spans="1:14" ht="158.25" customHeight="1" x14ac:dyDescent="0.35">
      <c r="A45" s="87" t="s">
        <v>90</v>
      </c>
      <c r="B45" s="16" t="s">
        <v>60</v>
      </c>
      <c r="C45" s="63" t="s">
        <v>61</v>
      </c>
      <c r="D45" s="17" t="s">
        <v>62</v>
      </c>
      <c r="E45" s="18">
        <v>20</v>
      </c>
      <c r="F45" s="106" t="s">
        <v>63</v>
      </c>
      <c r="G45" s="105">
        <v>0</v>
      </c>
      <c r="H45" s="13" t="s">
        <v>36</v>
      </c>
      <c r="I45" s="19" t="s">
        <v>64</v>
      </c>
      <c r="J45" s="4">
        <v>0</v>
      </c>
      <c r="K45" s="13">
        <f t="shared" si="0"/>
        <v>0</v>
      </c>
      <c r="L45" s="19" t="s">
        <v>422</v>
      </c>
      <c r="M45" s="4">
        <v>15</v>
      </c>
      <c r="N45" s="13">
        <f t="shared" si="1"/>
        <v>0.75</v>
      </c>
    </row>
    <row r="46" spans="1:14" ht="65.25" customHeight="1" x14ac:dyDescent="0.35">
      <c r="A46" s="87" t="s">
        <v>90</v>
      </c>
      <c r="B46" s="16" t="s">
        <v>60</v>
      </c>
      <c r="C46" s="63" t="s">
        <v>65</v>
      </c>
      <c r="D46" s="17" t="s">
        <v>66</v>
      </c>
      <c r="E46" s="18">
        <v>12</v>
      </c>
      <c r="F46" s="106" t="s">
        <v>63</v>
      </c>
      <c r="G46" s="105">
        <v>0</v>
      </c>
      <c r="H46" s="13" t="s">
        <v>36</v>
      </c>
      <c r="I46" s="19" t="s">
        <v>64</v>
      </c>
      <c r="J46" s="4">
        <v>0</v>
      </c>
      <c r="K46" s="13">
        <f t="shared" si="0"/>
        <v>0</v>
      </c>
      <c r="L46" s="19" t="s">
        <v>64</v>
      </c>
      <c r="M46" s="4">
        <v>0</v>
      </c>
      <c r="N46" s="13">
        <f t="shared" si="1"/>
        <v>0</v>
      </c>
    </row>
    <row r="47" spans="1:14" ht="30.75" customHeight="1" x14ac:dyDescent="0.35">
      <c r="A47" s="87" t="s">
        <v>90</v>
      </c>
      <c r="B47" s="16" t="s">
        <v>60</v>
      </c>
      <c r="C47" s="63" t="s">
        <v>67</v>
      </c>
      <c r="D47" s="17" t="s">
        <v>68</v>
      </c>
      <c r="E47" s="18">
        <v>12</v>
      </c>
      <c r="F47" s="106" t="s">
        <v>63</v>
      </c>
      <c r="G47" s="105">
        <v>0</v>
      </c>
      <c r="H47" s="13" t="s">
        <v>36</v>
      </c>
      <c r="I47" s="19" t="s">
        <v>64</v>
      </c>
      <c r="J47" s="4">
        <v>0</v>
      </c>
      <c r="K47" s="13">
        <f t="shared" si="0"/>
        <v>0</v>
      </c>
      <c r="L47" s="19" t="s">
        <v>64</v>
      </c>
      <c r="M47" s="4">
        <v>0</v>
      </c>
      <c r="N47" s="13">
        <f t="shared" si="1"/>
        <v>0</v>
      </c>
    </row>
    <row r="48" spans="1:14" ht="106.5" customHeight="1" x14ac:dyDescent="0.35">
      <c r="A48" s="87" t="s">
        <v>90</v>
      </c>
      <c r="B48" s="16" t="s">
        <v>60</v>
      </c>
      <c r="C48" s="63" t="s">
        <v>69</v>
      </c>
      <c r="D48" s="17" t="s">
        <v>70</v>
      </c>
      <c r="E48" s="18">
        <v>6</v>
      </c>
      <c r="F48" s="106" t="s">
        <v>63</v>
      </c>
      <c r="G48" s="105">
        <v>0</v>
      </c>
      <c r="H48" s="13" t="s">
        <v>36</v>
      </c>
      <c r="I48" s="19" t="s">
        <v>64</v>
      </c>
      <c r="J48" s="4">
        <v>0</v>
      </c>
      <c r="K48" s="13">
        <f t="shared" si="0"/>
        <v>0</v>
      </c>
      <c r="L48" s="19" t="s">
        <v>100</v>
      </c>
      <c r="M48" s="4">
        <v>6</v>
      </c>
      <c r="N48" s="13">
        <f t="shared" si="1"/>
        <v>1</v>
      </c>
    </row>
    <row r="49" spans="1:14" ht="102.75" customHeight="1" x14ac:dyDescent="0.35">
      <c r="A49" s="87" t="s">
        <v>90</v>
      </c>
      <c r="B49" s="59" t="s">
        <v>71</v>
      </c>
      <c r="C49" s="17" t="s">
        <v>351</v>
      </c>
      <c r="D49" s="17" t="s">
        <v>352</v>
      </c>
      <c r="E49" s="18">
        <v>5</v>
      </c>
      <c r="F49" s="106" t="s">
        <v>35</v>
      </c>
      <c r="G49" s="105">
        <v>0</v>
      </c>
      <c r="H49" s="13" t="s">
        <v>36</v>
      </c>
      <c r="I49" s="19" t="s">
        <v>28</v>
      </c>
      <c r="J49" s="4">
        <v>5</v>
      </c>
      <c r="K49" s="13">
        <f t="shared" si="0"/>
        <v>1</v>
      </c>
      <c r="L49" s="19" t="s">
        <v>28</v>
      </c>
      <c r="M49" s="4">
        <v>5</v>
      </c>
      <c r="N49" s="13">
        <f t="shared" si="1"/>
        <v>1</v>
      </c>
    </row>
    <row r="50" spans="1:14" ht="141" customHeight="1" x14ac:dyDescent="0.35">
      <c r="A50" s="87" t="s">
        <v>90</v>
      </c>
      <c r="B50" s="59" t="s">
        <v>71</v>
      </c>
      <c r="C50" s="17" t="s">
        <v>353</v>
      </c>
      <c r="D50" s="17" t="s">
        <v>354</v>
      </c>
      <c r="E50" s="18">
        <v>5</v>
      </c>
      <c r="F50" s="106" t="s">
        <v>35</v>
      </c>
      <c r="G50" s="105">
        <v>0</v>
      </c>
      <c r="H50" s="13" t="s">
        <v>36</v>
      </c>
      <c r="I50" s="19" t="s">
        <v>96</v>
      </c>
      <c r="J50" s="4">
        <v>5</v>
      </c>
      <c r="K50" s="13">
        <f t="shared" si="0"/>
        <v>1</v>
      </c>
      <c r="L50" s="19" t="s">
        <v>96</v>
      </c>
      <c r="M50" s="4">
        <v>5</v>
      </c>
      <c r="N50" s="13">
        <f t="shared" si="1"/>
        <v>1</v>
      </c>
    </row>
    <row r="51" spans="1:14" ht="81" customHeight="1" x14ac:dyDescent="0.35">
      <c r="A51" s="87" t="s">
        <v>90</v>
      </c>
      <c r="B51" s="59" t="s">
        <v>71</v>
      </c>
      <c r="C51" s="17" t="s">
        <v>355</v>
      </c>
      <c r="D51" s="17" t="s">
        <v>356</v>
      </c>
      <c r="E51" s="18">
        <v>5</v>
      </c>
      <c r="F51" s="106" t="s">
        <v>72</v>
      </c>
      <c r="G51" s="105">
        <v>3</v>
      </c>
      <c r="H51" s="13" t="s">
        <v>97</v>
      </c>
      <c r="I51" s="19" t="s">
        <v>98</v>
      </c>
      <c r="J51" s="4">
        <v>5</v>
      </c>
      <c r="K51" s="13">
        <f t="shared" si="0"/>
        <v>1</v>
      </c>
      <c r="L51" s="19" t="s">
        <v>98</v>
      </c>
      <c r="M51" s="4">
        <v>5</v>
      </c>
      <c r="N51" s="13">
        <f t="shared" si="1"/>
        <v>1</v>
      </c>
    </row>
    <row r="52" spans="1:14" ht="65.25" customHeight="1" x14ac:dyDescent="0.35">
      <c r="A52" s="87" t="s">
        <v>90</v>
      </c>
      <c r="B52" s="59" t="s">
        <v>71</v>
      </c>
      <c r="C52" s="17" t="s">
        <v>357</v>
      </c>
      <c r="D52" s="17" t="s">
        <v>358</v>
      </c>
      <c r="E52" s="18">
        <v>5</v>
      </c>
      <c r="F52" s="106"/>
      <c r="G52" s="105"/>
      <c r="H52" s="13"/>
      <c r="I52" s="19" t="s">
        <v>99</v>
      </c>
      <c r="J52" s="4">
        <v>3</v>
      </c>
      <c r="K52" s="13">
        <f t="shared" si="0"/>
        <v>0.6</v>
      </c>
      <c r="L52" s="19" t="s">
        <v>99</v>
      </c>
      <c r="M52" s="4">
        <v>3</v>
      </c>
      <c r="N52" s="13">
        <f t="shared" si="1"/>
        <v>0.6</v>
      </c>
    </row>
    <row r="53" spans="1:14" ht="40.5" customHeight="1" x14ac:dyDescent="0.35">
      <c r="A53" s="87" t="s">
        <v>90</v>
      </c>
      <c r="B53" s="59" t="s">
        <v>71</v>
      </c>
      <c r="C53" s="17" t="s">
        <v>77</v>
      </c>
      <c r="D53" s="17" t="s">
        <v>359</v>
      </c>
      <c r="E53" s="18">
        <v>5</v>
      </c>
      <c r="F53" s="106" t="s">
        <v>75</v>
      </c>
      <c r="G53" s="105">
        <v>3</v>
      </c>
      <c r="H53" s="13" t="s">
        <v>97</v>
      </c>
      <c r="I53" s="19" t="s">
        <v>100</v>
      </c>
      <c r="J53" s="4">
        <v>5</v>
      </c>
      <c r="K53" s="13">
        <f t="shared" si="0"/>
        <v>1</v>
      </c>
      <c r="L53" s="19" t="s">
        <v>100</v>
      </c>
      <c r="M53" s="4">
        <v>5</v>
      </c>
      <c r="N53" s="13">
        <f t="shared" si="1"/>
        <v>1</v>
      </c>
    </row>
    <row r="54" spans="1:14" ht="91.5" customHeight="1" x14ac:dyDescent="0.35">
      <c r="A54" s="87" t="s">
        <v>90</v>
      </c>
      <c r="B54" s="59" t="s">
        <v>71</v>
      </c>
      <c r="C54" s="17" t="s">
        <v>360</v>
      </c>
      <c r="D54" s="17" t="s">
        <v>361</v>
      </c>
      <c r="E54" s="18">
        <v>5</v>
      </c>
      <c r="F54" s="106"/>
      <c r="G54" s="105"/>
      <c r="H54" s="13"/>
      <c r="I54" s="19" t="s">
        <v>101</v>
      </c>
      <c r="J54" s="4">
        <v>5</v>
      </c>
      <c r="K54" s="13">
        <f t="shared" si="0"/>
        <v>1</v>
      </c>
      <c r="L54" s="19" t="s">
        <v>101</v>
      </c>
      <c r="M54" s="4">
        <v>5</v>
      </c>
      <c r="N54" s="13">
        <f t="shared" si="1"/>
        <v>1</v>
      </c>
    </row>
    <row r="55" spans="1:14" ht="51.75" customHeight="1" x14ac:dyDescent="0.35">
      <c r="A55" s="87" t="s">
        <v>90</v>
      </c>
      <c r="B55" s="59" t="s">
        <v>71</v>
      </c>
      <c r="C55" s="17" t="s">
        <v>80</v>
      </c>
      <c r="D55" s="17" t="s">
        <v>362</v>
      </c>
      <c r="E55" s="18">
        <v>5</v>
      </c>
      <c r="F55" s="106" t="s">
        <v>78</v>
      </c>
      <c r="G55" s="105">
        <v>4</v>
      </c>
      <c r="H55" s="13" t="s">
        <v>102</v>
      </c>
      <c r="I55" s="19" t="s">
        <v>103</v>
      </c>
      <c r="J55" s="4">
        <v>3</v>
      </c>
      <c r="K55" s="13">
        <f t="shared" si="0"/>
        <v>0.6</v>
      </c>
      <c r="L55" s="19" t="s">
        <v>103</v>
      </c>
      <c r="M55" s="4">
        <v>3</v>
      </c>
      <c r="N55" s="13">
        <f t="shared" si="1"/>
        <v>0.6</v>
      </c>
    </row>
    <row r="56" spans="1:14" ht="91.5" customHeight="1" x14ac:dyDescent="0.35">
      <c r="A56" s="87" t="s">
        <v>90</v>
      </c>
      <c r="B56" s="59" t="s">
        <v>71</v>
      </c>
      <c r="C56" s="17" t="s">
        <v>363</v>
      </c>
      <c r="D56" s="17" t="s">
        <v>364</v>
      </c>
      <c r="E56" s="18">
        <v>5</v>
      </c>
      <c r="F56" s="106" t="s">
        <v>81</v>
      </c>
      <c r="G56" s="105">
        <v>3</v>
      </c>
      <c r="H56" s="13" t="s">
        <v>20</v>
      </c>
      <c r="I56" s="19" t="s">
        <v>104</v>
      </c>
      <c r="J56" s="4">
        <v>5</v>
      </c>
      <c r="K56" s="13">
        <f t="shared" si="0"/>
        <v>1</v>
      </c>
      <c r="L56" s="19" t="s">
        <v>104</v>
      </c>
      <c r="M56" s="4">
        <v>5</v>
      </c>
      <c r="N56" s="13">
        <f t="shared" si="1"/>
        <v>1</v>
      </c>
    </row>
    <row r="57" spans="1:14" ht="66.75" customHeight="1" x14ac:dyDescent="0.35">
      <c r="A57" s="87" t="s">
        <v>90</v>
      </c>
      <c r="B57" s="59" t="s">
        <v>71</v>
      </c>
      <c r="C57" s="17" t="s">
        <v>365</v>
      </c>
      <c r="D57" s="17" t="s">
        <v>366</v>
      </c>
      <c r="E57" s="18">
        <v>5</v>
      </c>
      <c r="F57" s="106" t="s">
        <v>84</v>
      </c>
      <c r="G57" s="105">
        <v>3</v>
      </c>
      <c r="H57" s="13" t="s">
        <v>105</v>
      </c>
      <c r="I57" s="19" t="s">
        <v>106</v>
      </c>
      <c r="J57" s="4">
        <v>5</v>
      </c>
      <c r="K57" s="13">
        <f t="shared" si="0"/>
        <v>1</v>
      </c>
      <c r="L57" s="19" t="s">
        <v>106</v>
      </c>
      <c r="M57" s="4">
        <v>5</v>
      </c>
      <c r="N57" s="13">
        <f t="shared" si="1"/>
        <v>1</v>
      </c>
    </row>
    <row r="58" spans="1:14" ht="39.75" customHeight="1" thickBot="1" x14ac:dyDescent="0.4">
      <c r="A58" s="87" t="s">
        <v>90</v>
      </c>
      <c r="B58" s="107" t="s">
        <v>71</v>
      </c>
      <c r="C58" s="108" t="s">
        <v>88</v>
      </c>
      <c r="D58" s="108" t="s">
        <v>89</v>
      </c>
      <c r="E58" s="109">
        <v>5</v>
      </c>
      <c r="F58" s="112" t="s">
        <v>87</v>
      </c>
      <c r="G58" s="111">
        <v>3</v>
      </c>
      <c r="H58" s="20" t="s">
        <v>105</v>
      </c>
      <c r="I58" s="21" t="s">
        <v>35</v>
      </c>
      <c r="J58" s="22">
        <v>0</v>
      </c>
      <c r="K58" s="20">
        <f t="shared" si="0"/>
        <v>0</v>
      </c>
      <c r="L58" s="21" t="s">
        <v>35</v>
      </c>
      <c r="M58" s="22">
        <v>0</v>
      </c>
      <c r="N58" s="20">
        <f t="shared" si="1"/>
        <v>0</v>
      </c>
    </row>
    <row r="59" spans="1:14" ht="234.75" customHeight="1" x14ac:dyDescent="0.35">
      <c r="A59" s="86" t="s">
        <v>107</v>
      </c>
      <c r="B59" s="10" t="s">
        <v>16</v>
      </c>
      <c r="C59" s="62" t="s">
        <v>17</v>
      </c>
      <c r="D59" s="11" t="s">
        <v>18</v>
      </c>
      <c r="E59" s="12">
        <v>9</v>
      </c>
      <c r="F59" s="103"/>
      <c r="G59" s="104"/>
      <c r="H59" s="13"/>
      <c r="I59" s="14" t="s">
        <v>108</v>
      </c>
      <c r="J59" s="6">
        <v>0</v>
      </c>
      <c r="K59" s="13">
        <f t="shared" si="0"/>
        <v>0</v>
      </c>
      <c r="L59" s="14" t="s">
        <v>108</v>
      </c>
      <c r="M59" s="6">
        <v>0</v>
      </c>
      <c r="N59" s="13">
        <f t="shared" si="1"/>
        <v>0</v>
      </c>
    </row>
    <row r="60" spans="1:14" ht="357" customHeight="1" x14ac:dyDescent="0.35">
      <c r="A60" s="86" t="s">
        <v>107</v>
      </c>
      <c r="B60" s="10" t="s">
        <v>16</v>
      </c>
      <c r="C60" s="62" t="s">
        <v>22</v>
      </c>
      <c r="D60" s="11" t="s">
        <v>23</v>
      </c>
      <c r="E60" s="12">
        <v>9</v>
      </c>
      <c r="F60" s="103" t="s">
        <v>108</v>
      </c>
      <c r="G60" s="105">
        <v>0</v>
      </c>
      <c r="H60" s="13" t="s">
        <v>36</v>
      </c>
      <c r="I60" s="19" t="s">
        <v>109</v>
      </c>
      <c r="J60" s="25">
        <v>0</v>
      </c>
      <c r="K60" s="13">
        <f t="shared" si="0"/>
        <v>0</v>
      </c>
      <c r="L60" s="19" t="s">
        <v>109</v>
      </c>
      <c r="M60" s="25">
        <v>0</v>
      </c>
      <c r="N60" s="13">
        <f t="shared" si="1"/>
        <v>0</v>
      </c>
    </row>
    <row r="61" spans="1:14" ht="66" customHeight="1" x14ac:dyDescent="0.35">
      <c r="A61" s="87" t="s">
        <v>107</v>
      </c>
      <c r="B61" s="16" t="s">
        <v>16</v>
      </c>
      <c r="C61" s="63" t="s">
        <v>26</v>
      </c>
      <c r="D61" s="17" t="s">
        <v>27</v>
      </c>
      <c r="E61" s="18">
        <v>3</v>
      </c>
      <c r="F61" s="106" t="s">
        <v>108</v>
      </c>
      <c r="G61" s="105">
        <v>0</v>
      </c>
      <c r="H61" s="13" t="s">
        <v>36</v>
      </c>
      <c r="I61" s="19" t="s">
        <v>35</v>
      </c>
      <c r="J61" s="4">
        <v>0</v>
      </c>
      <c r="K61" s="13">
        <f t="shared" si="0"/>
        <v>0</v>
      </c>
      <c r="L61" s="19" t="s">
        <v>35</v>
      </c>
      <c r="M61" s="4">
        <v>0</v>
      </c>
      <c r="N61" s="13">
        <f t="shared" si="1"/>
        <v>0</v>
      </c>
    </row>
    <row r="62" spans="1:14" ht="39.75" customHeight="1" x14ac:dyDescent="0.35">
      <c r="A62" s="87" t="s">
        <v>107</v>
      </c>
      <c r="B62" s="16" t="s">
        <v>16</v>
      </c>
      <c r="C62" s="63" t="s">
        <v>29</v>
      </c>
      <c r="D62" s="17" t="s">
        <v>30</v>
      </c>
      <c r="E62" s="18">
        <v>3</v>
      </c>
      <c r="F62" s="106" t="s">
        <v>108</v>
      </c>
      <c r="G62" s="105">
        <v>0</v>
      </c>
      <c r="H62" s="13" t="s">
        <v>36</v>
      </c>
      <c r="I62" s="19" t="s">
        <v>110</v>
      </c>
      <c r="J62" s="25">
        <v>3</v>
      </c>
      <c r="K62" s="13">
        <f t="shared" si="0"/>
        <v>1</v>
      </c>
      <c r="L62" s="19" t="s">
        <v>110</v>
      </c>
      <c r="M62" s="25">
        <v>3</v>
      </c>
      <c r="N62" s="13">
        <f t="shared" si="1"/>
        <v>1</v>
      </c>
    </row>
    <row r="63" spans="1:14" ht="107.25" customHeight="1" x14ac:dyDescent="0.35">
      <c r="A63" s="87" t="s">
        <v>107</v>
      </c>
      <c r="B63" s="16" t="s">
        <v>16</v>
      </c>
      <c r="C63" s="63" t="s">
        <v>31</v>
      </c>
      <c r="D63" s="17" t="s">
        <v>32</v>
      </c>
      <c r="E63" s="18">
        <v>3</v>
      </c>
      <c r="F63" s="106" t="s">
        <v>108</v>
      </c>
      <c r="G63" s="105">
        <v>0</v>
      </c>
      <c r="H63" s="13" t="s">
        <v>36</v>
      </c>
      <c r="I63" s="19" t="s">
        <v>109</v>
      </c>
      <c r="J63" s="4">
        <v>0</v>
      </c>
      <c r="K63" s="13">
        <f t="shared" si="0"/>
        <v>0</v>
      </c>
      <c r="L63" s="19" t="s">
        <v>109</v>
      </c>
      <c r="M63" s="4">
        <v>0</v>
      </c>
      <c r="N63" s="13">
        <f t="shared" si="1"/>
        <v>0</v>
      </c>
    </row>
    <row r="64" spans="1:14" ht="155.25" customHeight="1" x14ac:dyDescent="0.35">
      <c r="A64" s="87" t="s">
        <v>107</v>
      </c>
      <c r="B64" s="16" t="s">
        <v>16</v>
      </c>
      <c r="C64" s="63" t="s">
        <v>33</v>
      </c>
      <c r="D64" s="17" t="s">
        <v>34</v>
      </c>
      <c r="E64" s="18">
        <v>9</v>
      </c>
      <c r="F64" s="106" t="s">
        <v>108</v>
      </c>
      <c r="G64" s="105">
        <v>0</v>
      </c>
      <c r="H64" s="13" t="s">
        <v>36</v>
      </c>
      <c r="I64" s="19" t="s">
        <v>35</v>
      </c>
      <c r="J64" s="4">
        <v>0</v>
      </c>
      <c r="K64" s="13">
        <f t="shared" si="0"/>
        <v>0</v>
      </c>
      <c r="L64" s="19" t="s">
        <v>35</v>
      </c>
      <c r="M64" s="4">
        <v>0</v>
      </c>
      <c r="N64" s="13">
        <f t="shared" si="1"/>
        <v>0</v>
      </c>
    </row>
    <row r="65" spans="1:14" ht="41.25" customHeight="1" x14ac:dyDescent="0.35">
      <c r="A65" s="87" t="s">
        <v>107</v>
      </c>
      <c r="B65" s="16" t="s">
        <v>16</v>
      </c>
      <c r="C65" s="63" t="s">
        <v>37</v>
      </c>
      <c r="D65" s="17" t="s">
        <v>38</v>
      </c>
      <c r="E65" s="18">
        <v>6</v>
      </c>
      <c r="F65" s="106" t="s">
        <v>108</v>
      </c>
      <c r="G65" s="105">
        <v>0</v>
      </c>
      <c r="H65" s="13" t="s">
        <v>36</v>
      </c>
      <c r="I65" s="19" t="s">
        <v>35</v>
      </c>
      <c r="J65" s="4">
        <v>0</v>
      </c>
      <c r="K65" s="13">
        <f t="shared" si="0"/>
        <v>0</v>
      </c>
      <c r="L65" s="19" t="s">
        <v>35</v>
      </c>
      <c r="M65" s="4">
        <v>0</v>
      </c>
      <c r="N65" s="13">
        <f t="shared" si="1"/>
        <v>0</v>
      </c>
    </row>
    <row r="66" spans="1:14" ht="27" customHeight="1" x14ac:dyDescent="0.35">
      <c r="A66" s="87" t="s">
        <v>107</v>
      </c>
      <c r="B66" s="16" t="s">
        <v>16</v>
      </c>
      <c r="C66" s="63" t="s">
        <v>40</v>
      </c>
      <c r="D66" s="17" t="s">
        <v>30</v>
      </c>
      <c r="E66" s="18">
        <v>3</v>
      </c>
      <c r="F66" s="106" t="s">
        <v>108</v>
      </c>
      <c r="G66" s="105">
        <v>0</v>
      </c>
      <c r="H66" s="13" t="s">
        <v>36</v>
      </c>
      <c r="I66" s="19" t="s">
        <v>35</v>
      </c>
      <c r="J66" s="4">
        <v>0</v>
      </c>
      <c r="K66" s="13">
        <f t="shared" si="0"/>
        <v>0</v>
      </c>
      <c r="L66" s="19" t="s">
        <v>35</v>
      </c>
      <c r="M66" s="4">
        <v>0</v>
      </c>
      <c r="N66" s="13">
        <f t="shared" si="1"/>
        <v>0</v>
      </c>
    </row>
    <row r="67" spans="1:14" ht="51" customHeight="1" x14ac:dyDescent="0.35">
      <c r="A67" s="87" t="s">
        <v>107</v>
      </c>
      <c r="B67" s="16" t="s">
        <v>16</v>
      </c>
      <c r="C67" s="63" t="s">
        <v>41</v>
      </c>
      <c r="D67" s="17" t="s">
        <v>42</v>
      </c>
      <c r="E67" s="18">
        <v>5</v>
      </c>
      <c r="F67" s="106" t="s">
        <v>108</v>
      </c>
      <c r="G67" s="105">
        <v>0</v>
      </c>
      <c r="H67" s="13" t="s">
        <v>36</v>
      </c>
      <c r="I67" s="19" t="s">
        <v>35</v>
      </c>
      <c r="J67" s="4">
        <v>0</v>
      </c>
      <c r="K67" s="13">
        <f t="shared" si="0"/>
        <v>0</v>
      </c>
      <c r="L67" s="19" t="s">
        <v>35</v>
      </c>
      <c r="M67" s="4">
        <v>0</v>
      </c>
      <c r="N67" s="13">
        <f t="shared" si="1"/>
        <v>0</v>
      </c>
    </row>
    <row r="68" spans="1:14" ht="54.75" customHeight="1" x14ac:dyDescent="0.35">
      <c r="A68" s="87" t="s">
        <v>107</v>
      </c>
      <c r="B68" s="16" t="s">
        <v>43</v>
      </c>
      <c r="C68" s="63" t="s">
        <v>44</v>
      </c>
      <c r="D68" s="17" t="s">
        <v>45</v>
      </c>
      <c r="E68" s="18">
        <v>12</v>
      </c>
      <c r="F68" s="106" t="s">
        <v>111</v>
      </c>
      <c r="G68" s="105">
        <v>0</v>
      </c>
      <c r="H68" s="13" t="s">
        <v>36</v>
      </c>
      <c r="I68" s="19" t="s">
        <v>28</v>
      </c>
      <c r="J68" s="4">
        <v>12</v>
      </c>
      <c r="K68" s="13">
        <f t="shared" si="0"/>
        <v>1</v>
      </c>
      <c r="L68" s="19" t="s">
        <v>28</v>
      </c>
      <c r="M68" s="4">
        <v>12</v>
      </c>
      <c r="N68" s="13">
        <f t="shared" si="1"/>
        <v>1</v>
      </c>
    </row>
    <row r="69" spans="1:14" ht="117" customHeight="1" x14ac:dyDescent="0.35">
      <c r="A69" s="87" t="s">
        <v>107</v>
      </c>
      <c r="B69" s="16" t="s">
        <v>43</v>
      </c>
      <c r="C69" s="63" t="s">
        <v>48</v>
      </c>
      <c r="D69" s="17" t="s">
        <v>49</v>
      </c>
      <c r="E69" s="18">
        <v>15</v>
      </c>
      <c r="F69" s="106" t="s">
        <v>111</v>
      </c>
      <c r="G69" s="105">
        <v>0</v>
      </c>
      <c r="H69" s="13" t="s">
        <v>36</v>
      </c>
      <c r="I69" s="14" t="s">
        <v>112</v>
      </c>
      <c r="J69" s="25">
        <v>15</v>
      </c>
      <c r="K69" s="13">
        <f t="shared" si="0"/>
        <v>1</v>
      </c>
      <c r="L69" s="14" t="s">
        <v>112</v>
      </c>
      <c r="M69" s="25">
        <v>15</v>
      </c>
      <c r="N69" s="13">
        <f t="shared" si="1"/>
        <v>1</v>
      </c>
    </row>
    <row r="70" spans="1:14" ht="104.25" customHeight="1" x14ac:dyDescent="0.35">
      <c r="A70" s="87" t="s">
        <v>107</v>
      </c>
      <c r="B70" s="16" t="s">
        <v>43</v>
      </c>
      <c r="C70" s="17" t="s">
        <v>51</v>
      </c>
      <c r="D70" s="17" t="s">
        <v>52</v>
      </c>
      <c r="E70" s="18">
        <v>7</v>
      </c>
      <c r="F70" s="106" t="s">
        <v>111</v>
      </c>
      <c r="G70" s="105">
        <v>0</v>
      </c>
      <c r="H70" s="13" t="s">
        <v>36</v>
      </c>
      <c r="I70" s="19" t="s">
        <v>35</v>
      </c>
      <c r="J70" s="4">
        <v>0</v>
      </c>
      <c r="K70" s="13">
        <f t="shared" si="0"/>
        <v>0</v>
      </c>
      <c r="L70" s="19" t="s">
        <v>35</v>
      </c>
      <c r="M70" s="4">
        <v>0</v>
      </c>
      <c r="N70" s="13">
        <f t="shared" si="1"/>
        <v>0</v>
      </c>
    </row>
    <row r="71" spans="1:14" ht="93.75" customHeight="1" x14ac:dyDescent="0.35">
      <c r="A71" s="87" t="s">
        <v>107</v>
      </c>
      <c r="B71" s="16" t="s">
        <v>43</v>
      </c>
      <c r="C71" s="63" t="s">
        <v>54</v>
      </c>
      <c r="D71" s="17" t="s">
        <v>55</v>
      </c>
      <c r="E71" s="18">
        <v>9</v>
      </c>
      <c r="F71" s="106" t="s">
        <v>111</v>
      </c>
      <c r="G71" s="105">
        <v>0</v>
      </c>
      <c r="H71" s="13" t="s">
        <v>36</v>
      </c>
      <c r="I71" s="14" t="s">
        <v>113</v>
      </c>
      <c r="J71" s="25">
        <v>9</v>
      </c>
      <c r="K71" s="13">
        <f t="shared" si="0"/>
        <v>1</v>
      </c>
      <c r="L71" s="14" t="s">
        <v>113</v>
      </c>
      <c r="M71" s="25">
        <v>9</v>
      </c>
      <c r="N71" s="13">
        <f t="shared" si="1"/>
        <v>1</v>
      </c>
    </row>
    <row r="72" spans="1:14" ht="39.75" customHeight="1" x14ac:dyDescent="0.35">
      <c r="A72" s="87" t="s">
        <v>107</v>
      </c>
      <c r="B72" s="16" t="s">
        <v>43</v>
      </c>
      <c r="C72" s="63" t="s">
        <v>57</v>
      </c>
      <c r="D72" s="17" t="s">
        <v>58</v>
      </c>
      <c r="E72" s="18">
        <v>7</v>
      </c>
      <c r="F72" s="106" t="s">
        <v>111</v>
      </c>
      <c r="G72" s="105">
        <v>0</v>
      </c>
      <c r="H72" s="13" t="s">
        <v>36</v>
      </c>
      <c r="I72" s="19" t="s">
        <v>95</v>
      </c>
      <c r="J72" s="4">
        <v>0</v>
      </c>
      <c r="K72" s="13">
        <f t="shared" si="0"/>
        <v>0</v>
      </c>
      <c r="L72" s="19" t="s">
        <v>95</v>
      </c>
      <c r="M72" s="4">
        <v>0</v>
      </c>
      <c r="N72" s="13">
        <f t="shared" si="1"/>
        <v>0</v>
      </c>
    </row>
    <row r="73" spans="1:14" ht="158.25" customHeight="1" x14ac:dyDescent="0.35">
      <c r="A73" s="87" t="s">
        <v>107</v>
      </c>
      <c r="B73" s="16" t="s">
        <v>60</v>
      </c>
      <c r="C73" s="63" t="s">
        <v>61</v>
      </c>
      <c r="D73" s="17" t="s">
        <v>62</v>
      </c>
      <c r="E73" s="18">
        <v>20</v>
      </c>
      <c r="F73" s="106" t="s">
        <v>114</v>
      </c>
      <c r="G73" s="105">
        <v>0</v>
      </c>
      <c r="H73" s="13" t="s">
        <v>36</v>
      </c>
      <c r="I73" s="19" t="s">
        <v>64</v>
      </c>
      <c r="J73" s="4">
        <v>0</v>
      </c>
      <c r="K73" s="13">
        <f t="shared" si="0"/>
        <v>0</v>
      </c>
      <c r="L73" s="19" t="s">
        <v>64</v>
      </c>
      <c r="M73" s="4">
        <v>0</v>
      </c>
      <c r="N73" s="13">
        <f t="shared" si="1"/>
        <v>0</v>
      </c>
    </row>
    <row r="74" spans="1:14" ht="65.25" customHeight="1" x14ac:dyDescent="0.35">
      <c r="A74" s="87" t="s">
        <v>107</v>
      </c>
      <c r="B74" s="16" t="s">
        <v>60</v>
      </c>
      <c r="C74" s="63" t="s">
        <v>65</v>
      </c>
      <c r="D74" s="17" t="s">
        <v>66</v>
      </c>
      <c r="E74" s="18">
        <v>12</v>
      </c>
      <c r="F74" s="106" t="s">
        <v>114</v>
      </c>
      <c r="G74" s="105">
        <v>0</v>
      </c>
      <c r="H74" s="13" t="s">
        <v>36</v>
      </c>
      <c r="I74" s="19" t="s">
        <v>64</v>
      </c>
      <c r="J74" s="4">
        <v>0</v>
      </c>
      <c r="K74" s="13">
        <f t="shared" si="0"/>
        <v>0</v>
      </c>
      <c r="L74" s="19" t="s">
        <v>64</v>
      </c>
      <c r="M74" s="4">
        <v>0</v>
      </c>
      <c r="N74" s="13">
        <f t="shared" si="1"/>
        <v>0</v>
      </c>
    </row>
    <row r="75" spans="1:14" ht="30.75" customHeight="1" x14ac:dyDescent="0.35">
      <c r="A75" s="87" t="s">
        <v>107</v>
      </c>
      <c r="B75" s="16" t="s">
        <v>60</v>
      </c>
      <c r="C75" s="63" t="s">
        <v>67</v>
      </c>
      <c r="D75" s="17" t="s">
        <v>68</v>
      </c>
      <c r="E75" s="18">
        <v>12</v>
      </c>
      <c r="F75" s="106" t="s">
        <v>114</v>
      </c>
      <c r="G75" s="105">
        <v>0</v>
      </c>
      <c r="H75" s="13" t="s">
        <v>36</v>
      </c>
      <c r="I75" s="19" t="s">
        <v>64</v>
      </c>
      <c r="J75" s="4">
        <v>0</v>
      </c>
      <c r="K75" s="13">
        <f t="shared" si="0"/>
        <v>0</v>
      </c>
      <c r="L75" s="19" t="s">
        <v>64</v>
      </c>
      <c r="M75" s="4">
        <v>0</v>
      </c>
      <c r="N75" s="13">
        <f t="shared" si="1"/>
        <v>0</v>
      </c>
    </row>
    <row r="76" spans="1:14" ht="106.5" customHeight="1" x14ac:dyDescent="0.35">
      <c r="A76" s="87" t="s">
        <v>107</v>
      </c>
      <c r="B76" s="16" t="s">
        <v>60</v>
      </c>
      <c r="C76" s="63" t="s">
        <v>69</v>
      </c>
      <c r="D76" s="17" t="s">
        <v>70</v>
      </c>
      <c r="E76" s="18">
        <v>6</v>
      </c>
      <c r="F76" s="106" t="s">
        <v>114</v>
      </c>
      <c r="G76" s="105">
        <v>0</v>
      </c>
      <c r="H76" s="13" t="s">
        <v>36</v>
      </c>
      <c r="I76" s="19" t="s">
        <v>64</v>
      </c>
      <c r="J76" s="4">
        <v>0</v>
      </c>
      <c r="K76" s="13">
        <f t="shared" ref="K76:K139" si="2">J76/$E76</f>
        <v>0</v>
      </c>
      <c r="L76" s="19" t="s">
        <v>64</v>
      </c>
      <c r="M76" s="4">
        <v>0</v>
      </c>
      <c r="N76" s="13">
        <f t="shared" ref="N76:N139" si="3">M76/$E76</f>
        <v>0</v>
      </c>
    </row>
    <row r="77" spans="1:14" ht="102.75" customHeight="1" x14ac:dyDescent="0.35">
      <c r="A77" s="87" t="s">
        <v>107</v>
      </c>
      <c r="B77" s="59" t="s">
        <v>71</v>
      </c>
      <c r="C77" s="17" t="s">
        <v>351</v>
      </c>
      <c r="D77" s="17" t="s">
        <v>352</v>
      </c>
      <c r="E77" s="18">
        <v>5</v>
      </c>
      <c r="F77" s="106" t="s">
        <v>115</v>
      </c>
      <c r="G77" s="105">
        <v>2</v>
      </c>
      <c r="H77" s="13" t="s">
        <v>73</v>
      </c>
      <c r="I77" s="19" t="s">
        <v>116</v>
      </c>
      <c r="J77" s="4">
        <v>3</v>
      </c>
      <c r="K77" s="13">
        <f t="shared" si="2"/>
        <v>0.6</v>
      </c>
      <c r="L77" s="19" t="s">
        <v>116</v>
      </c>
      <c r="M77" s="4">
        <v>3</v>
      </c>
      <c r="N77" s="13">
        <f t="shared" si="3"/>
        <v>0.6</v>
      </c>
    </row>
    <row r="78" spans="1:14" ht="141" customHeight="1" x14ac:dyDescent="0.35">
      <c r="A78" s="87" t="s">
        <v>107</v>
      </c>
      <c r="B78" s="59" t="s">
        <v>71</v>
      </c>
      <c r="C78" s="17" t="s">
        <v>353</v>
      </c>
      <c r="D78" s="17" t="s">
        <v>354</v>
      </c>
      <c r="E78" s="18">
        <v>5</v>
      </c>
      <c r="F78" s="106" t="s">
        <v>115</v>
      </c>
      <c r="G78" s="105">
        <v>2</v>
      </c>
      <c r="H78" s="13" t="s">
        <v>73</v>
      </c>
      <c r="I78" s="19" t="s">
        <v>117</v>
      </c>
      <c r="J78" s="4">
        <v>4</v>
      </c>
      <c r="K78" s="13">
        <f t="shared" si="2"/>
        <v>0.8</v>
      </c>
      <c r="L78" s="19" t="s">
        <v>117</v>
      </c>
      <c r="M78" s="4">
        <v>4</v>
      </c>
      <c r="N78" s="13">
        <f t="shared" si="3"/>
        <v>0.8</v>
      </c>
    </row>
    <row r="79" spans="1:14" ht="81" customHeight="1" x14ac:dyDescent="0.35">
      <c r="A79" s="87" t="s">
        <v>107</v>
      </c>
      <c r="B79" s="59" t="s">
        <v>71</v>
      </c>
      <c r="C79" s="17" t="s">
        <v>355</v>
      </c>
      <c r="D79" s="17" t="s">
        <v>356</v>
      </c>
      <c r="E79" s="18">
        <v>5</v>
      </c>
      <c r="F79" s="106" t="s">
        <v>28</v>
      </c>
      <c r="G79" s="105">
        <v>3</v>
      </c>
      <c r="H79" s="13" t="s">
        <v>97</v>
      </c>
      <c r="I79" s="19" t="s">
        <v>118</v>
      </c>
      <c r="J79" s="4">
        <v>2</v>
      </c>
      <c r="K79" s="13">
        <f t="shared" si="2"/>
        <v>0.4</v>
      </c>
      <c r="L79" s="19" t="s">
        <v>118</v>
      </c>
      <c r="M79" s="4">
        <v>2</v>
      </c>
      <c r="N79" s="13">
        <f t="shared" si="3"/>
        <v>0.4</v>
      </c>
    </row>
    <row r="80" spans="1:14" ht="65.25" customHeight="1" x14ac:dyDescent="0.35">
      <c r="A80" s="87" t="s">
        <v>107</v>
      </c>
      <c r="B80" s="59" t="s">
        <v>71</v>
      </c>
      <c r="C80" s="17" t="s">
        <v>357</v>
      </c>
      <c r="D80" s="17" t="s">
        <v>358</v>
      </c>
      <c r="E80" s="18">
        <v>5</v>
      </c>
      <c r="F80" s="106"/>
      <c r="G80" s="105"/>
      <c r="H80" s="13"/>
      <c r="I80" s="19" t="s">
        <v>119</v>
      </c>
      <c r="J80" s="4">
        <v>5</v>
      </c>
      <c r="K80" s="13">
        <f t="shared" si="2"/>
        <v>1</v>
      </c>
      <c r="L80" s="19" t="s">
        <v>119</v>
      </c>
      <c r="M80" s="4">
        <v>5</v>
      </c>
      <c r="N80" s="13">
        <f t="shared" si="3"/>
        <v>1</v>
      </c>
    </row>
    <row r="81" spans="1:14" ht="40.5" customHeight="1" x14ac:dyDescent="0.35">
      <c r="A81" s="87" t="s">
        <v>107</v>
      </c>
      <c r="B81" s="59" t="s">
        <v>71</v>
      </c>
      <c r="C81" s="17" t="s">
        <v>77</v>
      </c>
      <c r="D81" s="17" t="s">
        <v>359</v>
      </c>
      <c r="E81" s="18">
        <v>5</v>
      </c>
      <c r="F81" s="106" t="s">
        <v>120</v>
      </c>
      <c r="G81" s="105">
        <v>4</v>
      </c>
      <c r="H81" s="13" t="s">
        <v>20</v>
      </c>
      <c r="I81" s="19" t="s">
        <v>121</v>
      </c>
      <c r="J81" s="4">
        <v>1</v>
      </c>
      <c r="K81" s="13">
        <f t="shared" si="2"/>
        <v>0.2</v>
      </c>
      <c r="L81" s="19" t="s">
        <v>121</v>
      </c>
      <c r="M81" s="4">
        <v>1</v>
      </c>
      <c r="N81" s="13">
        <f t="shared" si="3"/>
        <v>0.2</v>
      </c>
    </row>
    <row r="82" spans="1:14" ht="91.5" customHeight="1" x14ac:dyDescent="0.35">
      <c r="A82" s="87" t="s">
        <v>107</v>
      </c>
      <c r="B82" s="59" t="s">
        <v>71</v>
      </c>
      <c r="C82" s="17" t="s">
        <v>360</v>
      </c>
      <c r="D82" s="17" t="s">
        <v>361</v>
      </c>
      <c r="E82" s="18">
        <v>5</v>
      </c>
      <c r="F82" s="106"/>
      <c r="G82" s="105"/>
      <c r="H82" s="13"/>
      <c r="I82" s="19" t="s">
        <v>122</v>
      </c>
      <c r="J82" s="4">
        <v>5</v>
      </c>
      <c r="K82" s="13">
        <f t="shared" si="2"/>
        <v>1</v>
      </c>
      <c r="L82" s="19" t="s">
        <v>122</v>
      </c>
      <c r="M82" s="4">
        <v>5</v>
      </c>
      <c r="N82" s="13">
        <f t="shared" si="3"/>
        <v>1</v>
      </c>
    </row>
    <row r="83" spans="1:14" ht="94.5" customHeight="1" x14ac:dyDescent="0.35">
      <c r="A83" s="87" t="s">
        <v>107</v>
      </c>
      <c r="B83" s="59" t="s">
        <v>71</v>
      </c>
      <c r="C83" s="17" t="s">
        <v>80</v>
      </c>
      <c r="D83" s="17" t="s">
        <v>362</v>
      </c>
      <c r="E83" s="18">
        <v>5</v>
      </c>
      <c r="F83" s="106" t="s">
        <v>123</v>
      </c>
      <c r="G83" s="105">
        <v>1</v>
      </c>
      <c r="H83" s="13" t="s">
        <v>79</v>
      </c>
      <c r="I83" s="19" t="s">
        <v>124</v>
      </c>
      <c r="J83" s="4">
        <v>3</v>
      </c>
      <c r="K83" s="13">
        <f t="shared" si="2"/>
        <v>0.6</v>
      </c>
      <c r="L83" s="19" t="s">
        <v>124</v>
      </c>
      <c r="M83" s="4">
        <v>3</v>
      </c>
      <c r="N83" s="13">
        <f t="shared" si="3"/>
        <v>0.6</v>
      </c>
    </row>
    <row r="84" spans="1:14" ht="91.5" customHeight="1" x14ac:dyDescent="0.35">
      <c r="A84" s="87" t="s">
        <v>107</v>
      </c>
      <c r="B84" s="59" t="s">
        <v>71</v>
      </c>
      <c r="C84" s="17" t="s">
        <v>363</v>
      </c>
      <c r="D84" s="17" t="s">
        <v>364</v>
      </c>
      <c r="E84" s="18">
        <v>5</v>
      </c>
      <c r="F84" s="106" t="s">
        <v>122</v>
      </c>
      <c r="G84" s="105">
        <v>3</v>
      </c>
      <c r="H84" s="13" t="s">
        <v>20</v>
      </c>
      <c r="I84" s="19" t="s">
        <v>109</v>
      </c>
      <c r="J84" s="4">
        <v>0</v>
      </c>
      <c r="K84" s="13">
        <f t="shared" si="2"/>
        <v>0</v>
      </c>
      <c r="L84" s="19" t="s">
        <v>109</v>
      </c>
      <c r="M84" s="4">
        <v>0</v>
      </c>
      <c r="N84" s="13">
        <f t="shared" si="3"/>
        <v>0</v>
      </c>
    </row>
    <row r="85" spans="1:14" ht="66.75" customHeight="1" x14ac:dyDescent="0.35">
      <c r="A85" s="87" t="s">
        <v>107</v>
      </c>
      <c r="B85" s="59" t="s">
        <v>71</v>
      </c>
      <c r="C85" s="17" t="s">
        <v>365</v>
      </c>
      <c r="D85" s="17" t="s">
        <v>366</v>
      </c>
      <c r="E85" s="18">
        <v>5</v>
      </c>
      <c r="F85" s="106" t="s">
        <v>125</v>
      </c>
      <c r="G85" s="105">
        <v>3</v>
      </c>
      <c r="H85" s="13" t="s">
        <v>105</v>
      </c>
      <c r="I85" s="19" t="s">
        <v>109</v>
      </c>
      <c r="J85" s="4">
        <v>0</v>
      </c>
      <c r="K85" s="13">
        <f t="shared" si="2"/>
        <v>0</v>
      </c>
      <c r="L85" s="19" t="s">
        <v>109</v>
      </c>
      <c r="M85" s="4">
        <v>0</v>
      </c>
      <c r="N85" s="13">
        <f t="shared" si="3"/>
        <v>0</v>
      </c>
    </row>
    <row r="86" spans="1:14" ht="39.75" customHeight="1" thickBot="1" x14ac:dyDescent="0.4">
      <c r="A86" s="87" t="s">
        <v>107</v>
      </c>
      <c r="B86" s="107" t="s">
        <v>71</v>
      </c>
      <c r="C86" s="108" t="s">
        <v>88</v>
      </c>
      <c r="D86" s="108" t="s">
        <v>89</v>
      </c>
      <c r="E86" s="109">
        <v>5</v>
      </c>
      <c r="F86" s="112" t="s">
        <v>126</v>
      </c>
      <c r="G86" s="111">
        <v>1</v>
      </c>
      <c r="H86" s="20" t="s">
        <v>79</v>
      </c>
      <c r="I86" s="21" t="s">
        <v>35</v>
      </c>
      <c r="J86" s="22">
        <v>0</v>
      </c>
      <c r="K86" s="20">
        <f t="shared" si="2"/>
        <v>0</v>
      </c>
      <c r="L86" s="21" t="s">
        <v>35</v>
      </c>
      <c r="M86" s="22">
        <v>0</v>
      </c>
      <c r="N86" s="20">
        <f t="shared" si="3"/>
        <v>0</v>
      </c>
    </row>
    <row r="87" spans="1:14" ht="234.75" customHeight="1" x14ac:dyDescent="0.35">
      <c r="A87" s="86" t="s">
        <v>127</v>
      </c>
      <c r="B87" s="10" t="s">
        <v>16</v>
      </c>
      <c r="C87" s="62" t="s">
        <v>17</v>
      </c>
      <c r="D87" s="11" t="s">
        <v>18</v>
      </c>
      <c r="E87" s="12">
        <v>9</v>
      </c>
      <c r="F87" s="103"/>
      <c r="G87" s="104"/>
      <c r="H87" s="13"/>
      <c r="I87" s="14" t="s">
        <v>128</v>
      </c>
      <c r="J87" s="6">
        <v>4</v>
      </c>
      <c r="K87" s="13">
        <f t="shared" si="2"/>
        <v>0.44444444444444442</v>
      </c>
      <c r="L87" s="14" t="s">
        <v>128</v>
      </c>
      <c r="M87" s="6">
        <v>4</v>
      </c>
      <c r="N87" s="13">
        <f t="shared" si="3"/>
        <v>0.44444444444444442</v>
      </c>
    </row>
    <row r="88" spans="1:14" ht="357" customHeight="1" x14ac:dyDescent="0.35">
      <c r="A88" s="86" t="s">
        <v>127</v>
      </c>
      <c r="B88" s="10" t="s">
        <v>16</v>
      </c>
      <c r="C88" s="62" t="s">
        <v>22</v>
      </c>
      <c r="D88" s="11" t="s">
        <v>23</v>
      </c>
      <c r="E88" s="12">
        <v>9</v>
      </c>
      <c r="F88" s="103" t="s">
        <v>109</v>
      </c>
      <c r="G88" s="105">
        <v>0</v>
      </c>
      <c r="H88" s="13" t="s">
        <v>36</v>
      </c>
      <c r="I88" s="19" t="s">
        <v>109</v>
      </c>
      <c r="J88" s="25">
        <v>0</v>
      </c>
      <c r="K88" s="13">
        <f t="shared" si="2"/>
        <v>0</v>
      </c>
      <c r="L88" s="19" t="s">
        <v>109</v>
      </c>
      <c r="M88" s="25">
        <v>0</v>
      </c>
      <c r="N88" s="13">
        <f t="shared" si="3"/>
        <v>0</v>
      </c>
    </row>
    <row r="89" spans="1:14" ht="66" customHeight="1" x14ac:dyDescent="0.35">
      <c r="A89" s="87" t="s">
        <v>127</v>
      </c>
      <c r="B89" s="16" t="s">
        <v>16</v>
      </c>
      <c r="C89" s="63" t="s">
        <v>26</v>
      </c>
      <c r="D89" s="17" t="s">
        <v>27</v>
      </c>
      <c r="E89" s="18">
        <v>3</v>
      </c>
      <c r="F89" s="106" t="s">
        <v>129</v>
      </c>
      <c r="G89" s="105">
        <v>1</v>
      </c>
      <c r="H89" s="13" t="s">
        <v>20</v>
      </c>
      <c r="I89" s="19" t="s">
        <v>28</v>
      </c>
      <c r="J89" s="4">
        <v>3</v>
      </c>
      <c r="K89" s="13">
        <f t="shared" si="2"/>
        <v>1</v>
      </c>
      <c r="L89" s="19" t="s">
        <v>28</v>
      </c>
      <c r="M89" s="4">
        <v>3</v>
      </c>
      <c r="N89" s="13">
        <f t="shared" si="3"/>
        <v>1</v>
      </c>
    </row>
    <row r="90" spans="1:14" ht="39.75" customHeight="1" x14ac:dyDescent="0.35">
      <c r="A90" s="87" t="s">
        <v>127</v>
      </c>
      <c r="B90" s="16" t="s">
        <v>16</v>
      </c>
      <c r="C90" s="63" t="s">
        <v>29</v>
      </c>
      <c r="D90" s="17" t="s">
        <v>30</v>
      </c>
      <c r="E90" s="18">
        <v>3</v>
      </c>
      <c r="F90" s="106" t="s">
        <v>109</v>
      </c>
      <c r="G90" s="105">
        <v>0</v>
      </c>
      <c r="H90" s="13" t="s">
        <v>36</v>
      </c>
      <c r="I90" s="19" t="s">
        <v>109</v>
      </c>
      <c r="J90" s="25">
        <v>0</v>
      </c>
      <c r="K90" s="13">
        <f t="shared" si="2"/>
        <v>0</v>
      </c>
      <c r="L90" s="19" t="s">
        <v>109</v>
      </c>
      <c r="M90" s="25">
        <v>0</v>
      </c>
      <c r="N90" s="13">
        <f t="shared" si="3"/>
        <v>0</v>
      </c>
    </row>
    <row r="91" spans="1:14" ht="107.25" customHeight="1" x14ac:dyDescent="0.35">
      <c r="A91" s="87" t="s">
        <v>127</v>
      </c>
      <c r="B91" s="16" t="s">
        <v>16</v>
      </c>
      <c r="C91" s="63" t="s">
        <v>31</v>
      </c>
      <c r="D91" s="17" t="s">
        <v>32</v>
      </c>
      <c r="E91" s="18">
        <v>3</v>
      </c>
      <c r="F91" s="106" t="s">
        <v>109</v>
      </c>
      <c r="G91" s="105">
        <v>0</v>
      </c>
      <c r="H91" s="13" t="s">
        <v>36</v>
      </c>
      <c r="I91" s="19" t="s">
        <v>109</v>
      </c>
      <c r="J91" s="4">
        <v>0</v>
      </c>
      <c r="K91" s="13">
        <f t="shared" si="2"/>
        <v>0</v>
      </c>
      <c r="L91" s="19" t="s">
        <v>109</v>
      </c>
      <c r="M91" s="4">
        <v>0</v>
      </c>
      <c r="N91" s="13">
        <f t="shared" si="3"/>
        <v>0</v>
      </c>
    </row>
    <row r="92" spans="1:14" ht="155.25" customHeight="1" x14ac:dyDescent="0.35">
      <c r="A92" s="87" t="s">
        <v>127</v>
      </c>
      <c r="B92" s="16" t="s">
        <v>16</v>
      </c>
      <c r="C92" s="63" t="s">
        <v>33</v>
      </c>
      <c r="D92" s="17" t="s">
        <v>34</v>
      </c>
      <c r="E92" s="18">
        <v>9</v>
      </c>
      <c r="F92" s="106" t="s">
        <v>109</v>
      </c>
      <c r="G92" s="105">
        <v>0</v>
      </c>
      <c r="H92" s="13" t="s">
        <v>36</v>
      </c>
      <c r="I92" s="19" t="s">
        <v>35</v>
      </c>
      <c r="J92" s="4">
        <v>0</v>
      </c>
      <c r="K92" s="13">
        <f t="shared" si="2"/>
        <v>0</v>
      </c>
      <c r="L92" s="19" t="s">
        <v>35</v>
      </c>
      <c r="M92" s="4">
        <v>0</v>
      </c>
      <c r="N92" s="13">
        <f t="shared" si="3"/>
        <v>0</v>
      </c>
    </row>
    <row r="93" spans="1:14" ht="41.25" customHeight="1" x14ac:dyDescent="0.35">
      <c r="A93" s="87" t="s">
        <v>127</v>
      </c>
      <c r="B93" s="16" t="s">
        <v>16</v>
      </c>
      <c r="C93" s="63" t="s">
        <v>37</v>
      </c>
      <c r="D93" s="17" t="s">
        <v>38</v>
      </c>
      <c r="E93" s="18">
        <v>6</v>
      </c>
      <c r="F93" s="106" t="s">
        <v>130</v>
      </c>
      <c r="G93" s="105">
        <v>2</v>
      </c>
      <c r="H93" s="13" t="s">
        <v>20</v>
      </c>
      <c r="I93" s="19" t="s">
        <v>130</v>
      </c>
      <c r="J93" s="25">
        <v>6</v>
      </c>
      <c r="K93" s="13">
        <f t="shared" si="2"/>
        <v>1</v>
      </c>
      <c r="L93" s="19" t="s">
        <v>130</v>
      </c>
      <c r="M93" s="25">
        <v>6</v>
      </c>
      <c r="N93" s="13">
        <f t="shared" si="3"/>
        <v>1</v>
      </c>
    </row>
    <row r="94" spans="1:14" ht="27" customHeight="1" x14ac:dyDescent="0.35">
      <c r="A94" s="87" t="s">
        <v>127</v>
      </c>
      <c r="B94" s="16" t="s">
        <v>16</v>
      </c>
      <c r="C94" s="63" t="s">
        <v>40</v>
      </c>
      <c r="D94" s="17" t="s">
        <v>30</v>
      </c>
      <c r="E94" s="18">
        <v>3</v>
      </c>
      <c r="F94" s="106" t="s">
        <v>109</v>
      </c>
      <c r="G94" s="105">
        <v>0</v>
      </c>
      <c r="H94" s="13" t="s">
        <v>36</v>
      </c>
      <c r="I94" s="19" t="s">
        <v>35</v>
      </c>
      <c r="J94" s="4">
        <v>0</v>
      </c>
      <c r="K94" s="13">
        <f t="shared" si="2"/>
        <v>0</v>
      </c>
      <c r="L94" s="19" t="s">
        <v>35</v>
      </c>
      <c r="M94" s="4">
        <v>0</v>
      </c>
      <c r="N94" s="13">
        <f t="shared" si="3"/>
        <v>0</v>
      </c>
    </row>
    <row r="95" spans="1:14" ht="51" customHeight="1" x14ac:dyDescent="0.35">
      <c r="A95" s="87" t="s">
        <v>127</v>
      </c>
      <c r="B95" s="16" t="s">
        <v>16</v>
      </c>
      <c r="C95" s="63" t="s">
        <v>41</v>
      </c>
      <c r="D95" s="17" t="s">
        <v>42</v>
      </c>
      <c r="E95" s="18">
        <v>5</v>
      </c>
      <c r="F95" s="106" t="s">
        <v>109</v>
      </c>
      <c r="G95" s="105">
        <v>0</v>
      </c>
      <c r="H95" s="13" t="s">
        <v>36</v>
      </c>
      <c r="I95" s="19" t="s">
        <v>35</v>
      </c>
      <c r="J95" s="4">
        <v>0</v>
      </c>
      <c r="K95" s="13">
        <f t="shared" si="2"/>
        <v>0</v>
      </c>
      <c r="L95" s="19" t="s">
        <v>35</v>
      </c>
      <c r="M95" s="4">
        <v>0</v>
      </c>
      <c r="N95" s="13">
        <f t="shared" si="3"/>
        <v>0</v>
      </c>
    </row>
    <row r="96" spans="1:14" ht="54.75" customHeight="1" x14ac:dyDescent="0.35">
      <c r="A96" s="87" t="s">
        <v>127</v>
      </c>
      <c r="B96" s="16" t="s">
        <v>43</v>
      </c>
      <c r="C96" s="63" t="s">
        <v>44</v>
      </c>
      <c r="D96" s="17" t="s">
        <v>45</v>
      </c>
      <c r="E96" s="18">
        <v>12</v>
      </c>
      <c r="F96" s="106" t="s">
        <v>131</v>
      </c>
      <c r="G96" s="105">
        <v>0</v>
      </c>
      <c r="H96" s="13" t="s">
        <v>36</v>
      </c>
      <c r="I96" s="19" t="s">
        <v>35</v>
      </c>
      <c r="J96" s="4">
        <v>0</v>
      </c>
      <c r="K96" s="13">
        <f t="shared" si="2"/>
        <v>0</v>
      </c>
      <c r="L96" s="19" t="s">
        <v>35</v>
      </c>
      <c r="M96" s="4">
        <v>0</v>
      </c>
      <c r="N96" s="13">
        <f t="shared" si="3"/>
        <v>0</v>
      </c>
    </row>
    <row r="97" spans="1:14" ht="117" customHeight="1" x14ac:dyDescent="0.35">
      <c r="A97" s="87" t="s">
        <v>127</v>
      </c>
      <c r="B97" s="16" t="s">
        <v>43</v>
      </c>
      <c r="C97" s="63" t="s">
        <v>48</v>
      </c>
      <c r="D97" s="17" t="s">
        <v>49</v>
      </c>
      <c r="E97" s="18">
        <v>15</v>
      </c>
      <c r="F97" s="106" t="s">
        <v>131</v>
      </c>
      <c r="G97" s="105">
        <v>0</v>
      </c>
      <c r="H97" s="13" t="s">
        <v>36</v>
      </c>
      <c r="I97" s="19" t="s">
        <v>132</v>
      </c>
      <c r="J97" s="4">
        <v>0</v>
      </c>
      <c r="K97" s="13">
        <f t="shared" si="2"/>
        <v>0</v>
      </c>
      <c r="L97" s="19" t="s">
        <v>132</v>
      </c>
      <c r="M97" s="4">
        <v>0</v>
      </c>
      <c r="N97" s="13">
        <f t="shared" si="3"/>
        <v>0</v>
      </c>
    </row>
    <row r="98" spans="1:14" ht="104.25" customHeight="1" x14ac:dyDescent="0.35">
      <c r="A98" s="87" t="s">
        <v>127</v>
      </c>
      <c r="B98" s="16" t="s">
        <v>43</v>
      </c>
      <c r="C98" s="17" t="s">
        <v>51</v>
      </c>
      <c r="D98" s="17" t="s">
        <v>52</v>
      </c>
      <c r="E98" s="18">
        <v>7</v>
      </c>
      <c r="F98" s="106" t="s">
        <v>131</v>
      </c>
      <c r="G98" s="105">
        <v>0</v>
      </c>
      <c r="H98" s="13" t="s">
        <v>36</v>
      </c>
      <c r="I98" s="19" t="s">
        <v>35</v>
      </c>
      <c r="J98" s="4">
        <v>0</v>
      </c>
      <c r="K98" s="13">
        <f t="shared" si="2"/>
        <v>0</v>
      </c>
      <c r="L98" s="19" t="s">
        <v>35</v>
      </c>
      <c r="M98" s="4">
        <v>0</v>
      </c>
      <c r="N98" s="13">
        <f t="shared" si="3"/>
        <v>0</v>
      </c>
    </row>
    <row r="99" spans="1:14" ht="93.75" customHeight="1" x14ac:dyDescent="0.35">
      <c r="A99" s="87" t="s">
        <v>127</v>
      </c>
      <c r="B99" s="16" t="s">
        <v>43</v>
      </c>
      <c r="C99" s="63" t="s">
        <v>54</v>
      </c>
      <c r="D99" s="17" t="s">
        <v>55</v>
      </c>
      <c r="E99" s="18">
        <v>9</v>
      </c>
      <c r="F99" s="106" t="s">
        <v>131</v>
      </c>
      <c r="G99" s="105">
        <v>0</v>
      </c>
      <c r="H99" s="13" t="s">
        <v>36</v>
      </c>
      <c r="I99" s="19" t="s">
        <v>109</v>
      </c>
      <c r="J99" s="4">
        <v>0</v>
      </c>
      <c r="K99" s="13">
        <f t="shared" si="2"/>
        <v>0</v>
      </c>
      <c r="L99" s="19" t="s">
        <v>109</v>
      </c>
      <c r="M99" s="4">
        <v>0</v>
      </c>
      <c r="N99" s="13">
        <f t="shared" si="3"/>
        <v>0</v>
      </c>
    </row>
    <row r="100" spans="1:14" ht="39.75" customHeight="1" x14ac:dyDescent="0.35">
      <c r="A100" s="87" t="s">
        <v>127</v>
      </c>
      <c r="B100" s="16" t="s">
        <v>43</v>
      </c>
      <c r="C100" s="63" t="s">
        <v>57</v>
      </c>
      <c r="D100" s="17" t="s">
        <v>58</v>
      </c>
      <c r="E100" s="18">
        <v>7</v>
      </c>
      <c r="F100" s="106" t="s">
        <v>131</v>
      </c>
      <c r="G100" s="105">
        <v>0</v>
      </c>
      <c r="H100" s="13" t="s">
        <v>36</v>
      </c>
      <c r="I100" s="19" t="s">
        <v>95</v>
      </c>
      <c r="J100" s="4">
        <v>0</v>
      </c>
      <c r="K100" s="13">
        <f t="shared" si="2"/>
        <v>0</v>
      </c>
      <c r="L100" s="19" t="s">
        <v>95</v>
      </c>
      <c r="M100" s="4">
        <v>0</v>
      </c>
      <c r="N100" s="13">
        <f t="shared" si="3"/>
        <v>0</v>
      </c>
    </row>
    <row r="101" spans="1:14" ht="158.25" customHeight="1" x14ac:dyDescent="0.35">
      <c r="A101" s="87" t="s">
        <v>127</v>
      </c>
      <c r="B101" s="16" t="s">
        <v>60</v>
      </c>
      <c r="C101" s="63" t="s">
        <v>61</v>
      </c>
      <c r="D101" s="17" t="s">
        <v>62</v>
      </c>
      <c r="E101" s="18">
        <v>20</v>
      </c>
      <c r="F101" s="106" t="s">
        <v>133</v>
      </c>
      <c r="G101" s="105">
        <v>6</v>
      </c>
      <c r="H101" s="13" t="s">
        <v>82</v>
      </c>
      <c r="I101" s="14" t="s">
        <v>133</v>
      </c>
      <c r="J101" s="25">
        <v>15</v>
      </c>
      <c r="K101" s="13">
        <f t="shared" si="2"/>
        <v>0.75</v>
      </c>
      <c r="L101" s="14" t="s">
        <v>133</v>
      </c>
      <c r="M101" s="25">
        <v>15</v>
      </c>
      <c r="N101" s="13">
        <f t="shared" si="3"/>
        <v>0.75</v>
      </c>
    </row>
    <row r="102" spans="1:14" ht="65.25" customHeight="1" x14ac:dyDescent="0.35">
      <c r="A102" s="87" t="s">
        <v>127</v>
      </c>
      <c r="B102" s="16" t="s">
        <v>60</v>
      </c>
      <c r="C102" s="63" t="s">
        <v>65</v>
      </c>
      <c r="D102" s="17" t="s">
        <v>66</v>
      </c>
      <c r="E102" s="18">
        <v>12</v>
      </c>
      <c r="F102" s="106" t="s">
        <v>109</v>
      </c>
      <c r="G102" s="105">
        <v>0</v>
      </c>
      <c r="H102" s="13" t="s">
        <v>36</v>
      </c>
      <c r="I102" s="19" t="s">
        <v>64</v>
      </c>
      <c r="J102" s="4">
        <v>0</v>
      </c>
      <c r="K102" s="13">
        <f t="shared" si="2"/>
        <v>0</v>
      </c>
      <c r="L102" s="19" t="s">
        <v>423</v>
      </c>
      <c r="M102" s="4">
        <v>12</v>
      </c>
      <c r="N102" s="13">
        <f t="shared" si="3"/>
        <v>1</v>
      </c>
    </row>
    <row r="103" spans="1:14" ht="30.75" customHeight="1" x14ac:dyDescent="0.35">
      <c r="A103" s="87" t="s">
        <v>127</v>
      </c>
      <c r="B103" s="16" t="s">
        <v>60</v>
      </c>
      <c r="C103" s="63" t="s">
        <v>67</v>
      </c>
      <c r="D103" s="17" t="s">
        <v>68</v>
      </c>
      <c r="E103" s="18">
        <v>12</v>
      </c>
      <c r="F103" s="106" t="s">
        <v>134</v>
      </c>
      <c r="G103" s="105">
        <v>0</v>
      </c>
      <c r="H103" s="13" t="s">
        <v>36</v>
      </c>
      <c r="I103" s="19" t="s">
        <v>64</v>
      </c>
      <c r="J103" s="4">
        <v>0</v>
      </c>
      <c r="K103" s="13">
        <f t="shared" si="2"/>
        <v>0</v>
      </c>
      <c r="L103" s="19" t="s">
        <v>64</v>
      </c>
      <c r="M103" s="4">
        <v>0</v>
      </c>
      <c r="N103" s="13">
        <f t="shared" si="3"/>
        <v>0</v>
      </c>
    </row>
    <row r="104" spans="1:14" ht="330.75" customHeight="1" x14ac:dyDescent="0.35">
      <c r="A104" s="87" t="s">
        <v>127</v>
      </c>
      <c r="B104" s="16" t="s">
        <v>60</v>
      </c>
      <c r="C104" s="63" t="s">
        <v>69</v>
      </c>
      <c r="D104" s="17" t="s">
        <v>70</v>
      </c>
      <c r="E104" s="18">
        <v>6</v>
      </c>
      <c r="F104" s="106" t="s">
        <v>135</v>
      </c>
      <c r="G104" s="105">
        <v>3</v>
      </c>
      <c r="H104" s="13" t="s">
        <v>20</v>
      </c>
      <c r="I104" s="14" t="s">
        <v>135</v>
      </c>
      <c r="J104" s="25">
        <v>6</v>
      </c>
      <c r="K104" s="13">
        <f t="shared" si="2"/>
        <v>1</v>
      </c>
      <c r="L104" s="14" t="s">
        <v>135</v>
      </c>
      <c r="M104" s="25">
        <v>6</v>
      </c>
      <c r="N104" s="13">
        <f t="shared" si="3"/>
        <v>1</v>
      </c>
    </row>
    <row r="105" spans="1:14" ht="102.75" customHeight="1" x14ac:dyDescent="0.35">
      <c r="A105" s="87" t="s">
        <v>127</v>
      </c>
      <c r="B105" s="59" t="s">
        <v>71</v>
      </c>
      <c r="C105" s="17" t="s">
        <v>351</v>
      </c>
      <c r="D105" s="17" t="s">
        <v>352</v>
      </c>
      <c r="E105" s="18">
        <v>5</v>
      </c>
      <c r="F105" s="106" t="s">
        <v>136</v>
      </c>
      <c r="G105" s="105">
        <v>2</v>
      </c>
      <c r="H105" s="13" t="s">
        <v>73</v>
      </c>
      <c r="I105" s="19" t="s">
        <v>137</v>
      </c>
      <c r="J105" s="4">
        <v>2</v>
      </c>
      <c r="K105" s="13">
        <f t="shared" si="2"/>
        <v>0.4</v>
      </c>
      <c r="L105" s="19" t="s">
        <v>137</v>
      </c>
      <c r="M105" s="4">
        <v>2</v>
      </c>
      <c r="N105" s="13">
        <f t="shared" si="3"/>
        <v>0.4</v>
      </c>
    </row>
    <row r="106" spans="1:14" ht="143.25" customHeight="1" x14ac:dyDescent="0.35">
      <c r="A106" s="87" t="s">
        <v>127</v>
      </c>
      <c r="B106" s="59" t="s">
        <v>71</v>
      </c>
      <c r="C106" s="17" t="s">
        <v>353</v>
      </c>
      <c r="D106" s="17" t="s">
        <v>354</v>
      </c>
      <c r="E106" s="18">
        <v>5</v>
      </c>
      <c r="F106" s="106" t="s">
        <v>28</v>
      </c>
      <c r="G106" s="105">
        <v>3</v>
      </c>
      <c r="H106" s="13" t="s">
        <v>97</v>
      </c>
      <c r="I106" s="19" t="s">
        <v>138</v>
      </c>
      <c r="J106" s="4">
        <v>3</v>
      </c>
      <c r="K106" s="13">
        <f t="shared" si="2"/>
        <v>0.6</v>
      </c>
      <c r="L106" s="115" t="s">
        <v>384</v>
      </c>
      <c r="M106" s="4">
        <v>5</v>
      </c>
      <c r="N106" s="13">
        <f t="shared" si="3"/>
        <v>1</v>
      </c>
    </row>
    <row r="107" spans="1:14" ht="81" customHeight="1" x14ac:dyDescent="0.35">
      <c r="A107" s="87" t="s">
        <v>127</v>
      </c>
      <c r="B107" s="59" t="s">
        <v>71</v>
      </c>
      <c r="C107" s="17" t="s">
        <v>355</v>
      </c>
      <c r="D107" s="17" t="s">
        <v>356</v>
      </c>
      <c r="E107" s="18">
        <v>5</v>
      </c>
      <c r="F107" s="106"/>
      <c r="G107" s="105"/>
      <c r="H107" s="13"/>
      <c r="I107" s="19" t="s">
        <v>139</v>
      </c>
      <c r="J107" s="4">
        <v>2</v>
      </c>
      <c r="K107" s="13">
        <f t="shared" si="2"/>
        <v>0.4</v>
      </c>
      <c r="L107" s="115" t="s">
        <v>385</v>
      </c>
      <c r="M107" s="4">
        <v>5</v>
      </c>
      <c r="N107" s="13">
        <f t="shared" si="3"/>
        <v>1</v>
      </c>
    </row>
    <row r="108" spans="1:14" ht="65.25" customHeight="1" x14ac:dyDescent="0.35">
      <c r="A108" s="87" t="s">
        <v>127</v>
      </c>
      <c r="B108" s="59" t="s">
        <v>71</v>
      </c>
      <c r="C108" s="17" t="s">
        <v>357</v>
      </c>
      <c r="D108" s="17" t="s">
        <v>358</v>
      </c>
      <c r="E108" s="18">
        <v>5</v>
      </c>
      <c r="F108" s="106" t="s">
        <v>140</v>
      </c>
      <c r="G108" s="105">
        <v>3</v>
      </c>
      <c r="H108" s="13" t="s">
        <v>97</v>
      </c>
      <c r="I108" s="19" t="s">
        <v>141</v>
      </c>
      <c r="J108" s="4">
        <v>5</v>
      </c>
      <c r="K108" s="13">
        <f t="shared" si="2"/>
        <v>1</v>
      </c>
      <c r="L108" s="19" t="s">
        <v>386</v>
      </c>
      <c r="M108" s="4">
        <v>5</v>
      </c>
      <c r="N108" s="13">
        <f t="shared" si="3"/>
        <v>1</v>
      </c>
    </row>
    <row r="109" spans="1:14" ht="40.5" customHeight="1" x14ac:dyDescent="0.35">
      <c r="A109" s="87" t="s">
        <v>127</v>
      </c>
      <c r="B109" s="59" t="s">
        <v>71</v>
      </c>
      <c r="C109" s="17" t="s">
        <v>77</v>
      </c>
      <c r="D109" s="17" t="s">
        <v>359</v>
      </c>
      <c r="E109" s="18">
        <v>5</v>
      </c>
      <c r="F109" s="106"/>
      <c r="G109" s="105"/>
      <c r="H109" s="13"/>
      <c r="I109" s="19" t="s">
        <v>142</v>
      </c>
      <c r="J109" s="4">
        <v>1</v>
      </c>
      <c r="K109" s="13">
        <f t="shared" si="2"/>
        <v>0.2</v>
      </c>
      <c r="L109" s="19" t="s">
        <v>387</v>
      </c>
      <c r="M109" s="4">
        <v>0</v>
      </c>
      <c r="N109" s="13">
        <f t="shared" si="3"/>
        <v>0</v>
      </c>
    </row>
    <row r="110" spans="1:14" ht="91.5" customHeight="1" x14ac:dyDescent="0.35">
      <c r="A110" s="87" t="s">
        <v>127</v>
      </c>
      <c r="B110" s="59" t="s">
        <v>71</v>
      </c>
      <c r="C110" s="17" t="s">
        <v>360</v>
      </c>
      <c r="D110" s="17" t="s">
        <v>361</v>
      </c>
      <c r="E110" s="18">
        <v>5</v>
      </c>
      <c r="F110" s="106" t="s">
        <v>143</v>
      </c>
      <c r="G110" s="105">
        <v>2</v>
      </c>
      <c r="H110" s="13" t="s">
        <v>85</v>
      </c>
      <c r="I110" s="19" t="s">
        <v>103</v>
      </c>
      <c r="J110" s="4">
        <v>5</v>
      </c>
      <c r="K110" s="13">
        <f t="shared" si="2"/>
        <v>1</v>
      </c>
      <c r="L110" s="19" t="s">
        <v>388</v>
      </c>
      <c r="M110" s="4">
        <v>2</v>
      </c>
      <c r="N110" s="13">
        <f t="shared" si="3"/>
        <v>0.4</v>
      </c>
    </row>
    <row r="111" spans="1:14" ht="66.75" customHeight="1" x14ac:dyDescent="0.35">
      <c r="A111" s="87" t="s">
        <v>127</v>
      </c>
      <c r="B111" s="59" t="s">
        <v>71</v>
      </c>
      <c r="C111" s="17" t="s">
        <v>80</v>
      </c>
      <c r="D111" s="17" t="s">
        <v>362</v>
      </c>
      <c r="E111" s="18">
        <v>5</v>
      </c>
      <c r="F111" s="106" t="s">
        <v>103</v>
      </c>
      <c r="G111" s="105">
        <v>3</v>
      </c>
      <c r="H111" s="13" t="s">
        <v>20</v>
      </c>
      <c r="I111" s="19" t="s">
        <v>144</v>
      </c>
      <c r="J111" s="4">
        <v>1</v>
      </c>
      <c r="K111" s="13">
        <f t="shared" si="2"/>
        <v>0.2</v>
      </c>
      <c r="L111" s="19" t="s">
        <v>28</v>
      </c>
      <c r="M111" s="4">
        <v>5</v>
      </c>
      <c r="N111" s="13">
        <f t="shared" si="3"/>
        <v>1</v>
      </c>
    </row>
    <row r="112" spans="1:14" ht="91.5" customHeight="1" x14ac:dyDescent="0.35">
      <c r="A112" s="87" t="s">
        <v>127</v>
      </c>
      <c r="B112" s="59" t="s">
        <v>71</v>
      </c>
      <c r="C112" s="17" t="s">
        <v>363</v>
      </c>
      <c r="D112" s="17" t="s">
        <v>364</v>
      </c>
      <c r="E112" s="18">
        <v>5</v>
      </c>
      <c r="F112" s="106" t="s">
        <v>145</v>
      </c>
      <c r="G112" s="105">
        <v>2</v>
      </c>
      <c r="H112" s="13" t="s">
        <v>85</v>
      </c>
      <c r="I112" s="19" t="s">
        <v>35</v>
      </c>
      <c r="J112" s="4">
        <v>0</v>
      </c>
      <c r="K112" s="13">
        <f t="shared" si="2"/>
        <v>0</v>
      </c>
      <c r="L112" s="19" t="s">
        <v>389</v>
      </c>
      <c r="M112" s="4">
        <v>1</v>
      </c>
      <c r="N112" s="13">
        <f t="shared" si="3"/>
        <v>0.2</v>
      </c>
    </row>
    <row r="113" spans="1:14" ht="66.75" customHeight="1" x14ac:dyDescent="0.35">
      <c r="A113" s="87" t="s">
        <v>127</v>
      </c>
      <c r="B113" s="59" t="s">
        <v>71</v>
      </c>
      <c r="C113" s="17" t="s">
        <v>365</v>
      </c>
      <c r="D113" s="17" t="s">
        <v>366</v>
      </c>
      <c r="E113" s="18">
        <v>5</v>
      </c>
      <c r="F113" s="106" t="s">
        <v>146</v>
      </c>
      <c r="G113" s="105">
        <v>1</v>
      </c>
      <c r="H113" s="13" t="s">
        <v>79</v>
      </c>
      <c r="I113" s="19" t="s">
        <v>35</v>
      </c>
      <c r="J113" s="4">
        <v>0</v>
      </c>
      <c r="K113" s="13">
        <f t="shared" si="2"/>
        <v>0</v>
      </c>
      <c r="L113" s="19" t="s">
        <v>35</v>
      </c>
      <c r="M113" s="4">
        <v>0</v>
      </c>
      <c r="N113" s="13">
        <f t="shared" si="3"/>
        <v>0</v>
      </c>
    </row>
    <row r="114" spans="1:14" ht="39.75" customHeight="1" thickBot="1" x14ac:dyDescent="0.4">
      <c r="A114" s="87" t="s">
        <v>127</v>
      </c>
      <c r="B114" s="107" t="s">
        <v>71</v>
      </c>
      <c r="C114" s="108" t="s">
        <v>88</v>
      </c>
      <c r="D114" s="108" t="s">
        <v>89</v>
      </c>
      <c r="E114" s="109">
        <v>5</v>
      </c>
      <c r="F114" s="110"/>
      <c r="G114" s="111"/>
      <c r="H114" s="20"/>
      <c r="I114" s="21" t="s">
        <v>35</v>
      </c>
      <c r="J114" s="22">
        <v>0</v>
      </c>
      <c r="K114" s="20">
        <f t="shared" si="2"/>
        <v>0</v>
      </c>
      <c r="L114" s="21" t="s">
        <v>35</v>
      </c>
      <c r="M114" s="22">
        <v>0</v>
      </c>
      <c r="N114" s="20">
        <f t="shared" si="3"/>
        <v>0</v>
      </c>
    </row>
    <row r="115" spans="1:14" ht="234.75" customHeight="1" x14ac:dyDescent="0.35">
      <c r="A115" s="86" t="s">
        <v>147</v>
      </c>
      <c r="B115" s="10" t="s">
        <v>16</v>
      </c>
      <c r="C115" s="62" t="s">
        <v>17</v>
      </c>
      <c r="D115" s="11" t="s">
        <v>18</v>
      </c>
      <c r="E115" s="12">
        <v>9</v>
      </c>
      <c r="F115" s="103" t="s">
        <v>108</v>
      </c>
      <c r="G115" s="104">
        <v>0</v>
      </c>
      <c r="H115" s="13" t="s">
        <v>36</v>
      </c>
      <c r="I115" s="14" t="s">
        <v>108</v>
      </c>
      <c r="J115" s="6">
        <v>0</v>
      </c>
      <c r="K115" s="13">
        <f t="shared" si="2"/>
        <v>0</v>
      </c>
      <c r="L115" s="14" t="s">
        <v>108</v>
      </c>
      <c r="M115" s="6">
        <v>0</v>
      </c>
      <c r="N115" s="13">
        <f t="shared" si="3"/>
        <v>0</v>
      </c>
    </row>
    <row r="116" spans="1:14" ht="357" customHeight="1" x14ac:dyDescent="0.35">
      <c r="A116" s="86" t="s">
        <v>147</v>
      </c>
      <c r="B116" s="10" t="s">
        <v>16</v>
      </c>
      <c r="C116" s="62" t="s">
        <v>22</v>
      </c>
      <c r="D116" s="11" t="s">
        <v>23</v>
      </c>
      <c r="E116" s="12">
        <v>9</v>
      </c>
      <c r="F116" s="103" t="s">
        <v>108</v>
      </c>
      <c r="G116" s="105">
        <v>0</v>
      </c>
      <c r="H116" s="13" t="s">
        <v>36</v>
      </c>
      <c r="I116" s="19" t="s">
        <v>109</v>
      </c>
      <c r="J116" s="25">
        <v>0</v>
      </c>
      <c r="K116" s="13">
        <f t="shared" si="2"/>
        <v>0</v>
      </c>
      <c r="L116" s="19" t="s">
        <v>109</v>
      </c>
      <c r="M116" s="25">
        <v>0</v>
      </c>
      <c r="N116" s="13">
        <f t="shared" si="3"/>
        <v>0</v>
      </c>
    </row>
    <row r="117" spans="1:14" ht="66" customHeight="1" x14ac:dyDescent="0.35">
      <c r="A117" s="87" t="s">
        <v>147</v>
      </c>
      <c r="B117" s="16" t="s">
        <v>16</v>
      </c>
      <c r="C117" s="63" t="s">
        <v>26</v>
      </c>
      <c r="D117" s="17" t="s">
        <v>27</v>
      </c>
      <c r="E117" s="18">
        <v>3</v>
      </c>
      <c r="F117" s="106" t="s">
        <v>108</v>
      </c>
      <c r="G117" s="105">
        <v>0</v>
      </c>
      <c r="H117" s="13" t="s">
        <v>36</v>
      </c>
      <c r="I117" s="19" t="s">
        <v>35</v>
      </c>
      <c r="J117" s="4">
        <v>0</v>
      </c>
      <c r="K117" s="13">
        <f t="shared" si="2"/>
        <v>0</v>
      </c>
      <c r="L117" s="19" t="s">
        <v>35</v>
      </c>
      <c r="M117" s="4">
        <v>0</v>
      </c>
      <c r="N117" s="13">
        <f t="shared" si="3"/>
        <v>0</v>
      </c>
    </row>
    <row r="118" spans="1:14" ht="39.75" customHeight="1" x14ac:dyDescent="0.35">
      <c r="A118" s="87" t="s">
        <v>147</v>
      </c>
      <c r="B118" s="16" t="s">
        <v>16</v>
      </c>
      <c r="C118" s="63" t="s">
        <v>29</v>
      </c>
      <c r="D118" s="17" t="s">
        <v>30</v>
      </c>
      <c r="E118" s="18">
        <v>3</v>
      </c>
      <c r="F118" s="106" t="s">
        <v>108</v>
      </c>
      <c r="G118" s="105">
        <v>0</v>
      </c>
      <c r="H118" s="13" t="s">
        <v>36</v>
      </c>
      <c r="I118" s="19" t="s">
        <v>109</v>
      </c>
      <c r="J118" s="25">
        <v>0</v>
      </c>
      <c r="K118" s="13">
        <f t="shared" si="2"/>
        <v>0</v>
      </c>
      <c r="L118" s="19" t="s">
        <v>109</v>
      </c>
      <c r="M118" s="25">
        <v>0</v>
      </c>
      <c r="N118" s="13">
        <f t="shared" si="3"/>
        <v>0</v>
      </c>
    </row>
    <row r="119" spans="1:14" ht="107.25" customHeight="1" x14ac:dyDescent="0.35">
      <c r="A119" s="87" t="s">
        <v>147</v>
      </c>
      <c r="B119" s="16" t="s">
        <v>16</v>
      </c>
      <c r="C119" s="63" t="s">
        <v>31</v>
      </c>
      <c r="D119" s="17" t="s">
        <v>32</v>
      </c>
      <c r="E119" s="18">
        <v>3</v>
      </c>
      <c r="F119" s="106" t="s">
        <v>108</v>
      </c>
      <c r="G119" s="105">
        <v>0</v>
      </c>
      <c r="H119" s="13" t="s">
        <v>36</v>
      </c>
      <c r="I119" s="19" t="s">
        <v>109</v>
      </c>
      <c r="J119" s="4">
        <v>0</v>
      </c>
      <c r="K119" s="13">
        <f t="shared" si="2"/>
        <v>0</v>
      </c>
      <c r="L119" s="19" t="s">
        <v>109</v>
      </c>
      <c r="M119" s="4">
        <v>0</v>
      </c>
      <c r="N119" s="13">
        <f t="shared" si="3"/>
        <v>0</v>
      </c>
    </row>
    <row r="120" spans="1:14" ht="155.25" customHeight="1" x14ac:dyDescent="0.35">
      <c r="A120" s="87" t="s">
        <v>147</v>
      </c>
      <c r="B120" s="16" t="s">
        <v>16</v>
      </c>
      <c r="C120" s="63" t="s">
        <v>33</v>
      </c>
      <c r="D120" s="17" t="s">
        <v>34</v>
      </c>
      <c r="E120" s="18">
        <v>9</v>
      </c>
      <c r="F120" s="106" t="s">
        <v>108</v>
      </c>
      <c r="G120" s="105">
        <v>0</v>
      </c>
      <c r="H120" s="13" t="s">
        <v>36</v>
      </c>
      <c r="I120" s="19" t="s">
        <v>35</v>
      </c>
      <c r="J120" s="4">
        <v>0</v>
      </c>
      <c r="K120" s="13">
        <f t="shared" si="2"/>
        <v>0</v>
      </c>
      <c r="L120" s="19" t="s">
        <v>35</v>
      </c>
      <c r="M120" s="4">
        <v>0</v>
      </c>
      <c r="N120" s="13">
        <f t="shared" si="3"/>
        <v>0</v>
      </c>
    </row>
    <row r="121" spans="1:14" ht="41.25" customHeight="1" x14ac:dyDescent="0.35">
      <c r="A121" s="87" t="s">
        <v>147</v>
      </c>
      <c r="B121" s="16" t="s">
        <v>16</v>
      </c>
      <c r="C121" s="63" t="s">
        <v>37</v>
      </c>
      <c r="D121" s="17" t="s">
        <v>38</v>
      </c>
      <c r="E121" s="18">
        <v>6</v>
      </c>
      <c r="F121" s="106" t="s">
        <v>108</v>
      </c>
      <c r="G121" s="105">
        <v>0</v>
      </c>
      <c r="H121" s="13" t="s">
        <v>36</v>
      </c>
      <c r="I121" s="19" t="s">
        <v>35</v>
      </c>
      <c r="J121" s="4">
        <v>0</v>
      </c>
      <c r="K121" s="13">
        <f t="shared" si="2"/>
        <v>0</v>
      </c>
      <c r="L121" s="19" t="s">
        <v>35</v>
      </c>
      <c r="M121" s="4">
        <v>0</v>
      </c>
      <c r="N121" s="13">
        <f t="shared" si="3"/>
        <v>0</v>
      </c>
    </row>
    <row r="122" spans="1:14" ht="27" customHeight="1" x14ac:dyDescent="0.35">
      <c r="A122" s="87" t="s">
        <v>147</v>
      </c>
      <c r="B122" s="16" t="s">
        <v>16</v>
      </c>
      <c r="C122" s="63" t="s">
        <v>40</v>
      </c>
      <c r="D122" s="17" t="s">
        <v>30</v>
      </c>
      <c r="E122" s="18">
        <v>3</v>
      </c>
      <c r="F122" s="106" t="s">
        <v>108</v>
      </c>
      <c r="G122" s="105">
        <v>0</v>
      </c>
      <c r="H122" s="13" t="s">
        <v>36</v>
      </c>
      <c r="I122" s="19" t="s">
        <v>35</v>
      </c>
      <c r="J122" s="4">
        <v>0</v>
      </c>
      <c r="K122" s="13">
        <f t="shared" si="2"/>
        <v>0</v>
      </c>
      <c r="L122" s="19" t="s">
        <v>35</v>
      </c>
      <c r="M122" s="4">
        <v>0</v>
      </c>
      <c r="N122" s="13">
        <f t="shared" si="3"/>
        <v>0</v>
      </c>
    </row>
    <row r="123" spans="1:14" ht="51" customHeight="1" x14ac:dyDescent="0.35">
      <c r="A123" s="87" t="s">
        <v>147</v>
      </c>
      <c r="B123" s="16" t="s">
        <v>16</v>
      </c>
      <c r="C123" s="63" t="s">
        <v>41</v>
      </c>
      <c r="D123" s="17" t="s">
        <v>42</v>
      </c>
      <c r="E123" s="18">
        <v>5</v>
      </c>
      <c r="F123" s="106" t="s">
        <v>108</v>
      </c>
      <c r="G123" s="105">
        <v>0</v>
      </c>
      <c r="H123" s="13" t="s">
        <v>36</v>
      </c>
      <c r="I123" s="19" t="s">
        <v>35</v>
      </c>
      <c r="J123" s="4">
        <v>0</v>
      </c>
      <c r="K123" s="13">
        <f t="shared" si="2"/>
        <v>0</v>
      </c>
      <c r="L123" s="19" t="s">
        <v>35</v>
      </c>
      <c r="M123" s="4">
        <v>0</v>
      </c>
      <c r="N123" s="13">
        <f t="shared" si="3"/>
        <v>0</v>
      </c>
    </row>
    <row r="124" spans="1:14" ht="54.75" customHeight="1" x14ac:dyDescent="0.35">
      <c r="A124" s="87" t="s">
        <v>147</v>
      </c>
      <c r="B124" s="16" t="s">
        <v>43</v>
      </c>
      <c r="C124" s="63" t="s">
        <v>44</v>
      </c>
      <c r="D124" s="17" t="s">
        <v>45</v>
      </c>
      <c r="E124" s="18">
        <v>12</v>
      </c>
      <c r="F124" s="106" t="s">
        <v>148</v>
      </c>
      <c r="G124" s="105">
        <v>0</v>
      </c>
      <c r="H124" s="13" t="s">
        <v>36</v>
      </c>
      <c r="I124" s="19" t="s">
        <v>35</v>
      </c>
      <c r="J124" s="4">
        <v>0</v>
      </c>
      <c r="K124" s="13">
        <f t="shared" si="2"/>
        <v>0</v>
      </c>
      <c r="L124" s="19" t="s">
        <v>35</v>
      </c>
      <c r="M124" s="4">
        <v>0</v>
      </c>
      <c r="N124" s="13">
        <f t="shared" si="3"/>
        <v>0</v>
      </c>
    </row>
    <row r="125" spans="1:14" ht="117" customHeight="1" x14ac:dyDescent="0.35">
      <c r="A125" s="87" t="s">
        <v>147</v>
      </c>
      <c r="B125" s="16" t="s">
        <v>43</v>
      </c>
      <c r="C125" s="63" t="s">
        <v>48</v>
      </c>
      <c r="D125" s="17" t="s">
        <v>49</v>
      </c>
      <c r="E125" s="18">
        <v>15</v>
      </c>
      <c r="F125" s="106" t="s">
        <v>148</v>
      </c>
      <c r="G125" s="105">
        <v>0</v>
      </c>
      <c r="H125" s="13" t="s">
        <v>36</v>
      </c>
      <c r="I125" s="19" t="s">
        <v>132</v>
      </c>
      <c r="J125" s="4">
        <v>0</v>
      </c>
      <c r="K125" s="13">
        <f t="shared" si="2"/>
        <v>0</v>
      </c>
      <c r="L125" s="19" t="s">
        <v>132</v>
      </c>
      <c r="M125" s="4">
        <v>0</v>
      </c>
      <c r="N125" s="13">
        <f t="shared" si="3"/>
        <v>0</v>
      </c>
    </row>
    <row r="126" spans="1:14" ht="104.25" customHeight="1" x14ac:dyDescent="0.35">
      <c r="A126" s="87" t="s">
        <v>147</v>
      </c>
      <c r="B126" s="16" t="s">
        <v>43</v>
      </c>
      <c r="C126" s="17" t="s">
        <v>51</v>
      </c>
      <c r="D126" s="17" t="s">
        <v>52</v>
      </c>
      <c r="E126" s="18">
        <v>7</v>
      </c>
      <c r="F126" s="106" t="s">
        <v>148</v>
      </c>
      <c r="G126" s="105">
        <v>0</v>
      </c>
      <c r="H126" s="13" t="s">
        <v>36</v>
      </c>
      <c r="I126" s="19" t="s">
        <v>35</v>
      </c>
      <c r="J126" s="4">
        <v>0</v>
      </c>
      <c r="K126" s="13">
        <f t="shared" si="2"/>
        <v>0</v>
      </c>
      <c r="L126" s="19" t="s">
        <v>35</v>
      </c>
      <c r="M126" s="4">
        <v>0</v>
      </c>
      <c r="N126" s="13">
        <f t="shared" si="3"/>
        <v>0</v>
      </c>
    </row>
    <row r="127" spans="1:14" ht="93.75" customHeight="1" x14ac:dyDescent="0.35">
      <c r="A127" s="87" t="s">
        <v>147</v>
      </c>
      <c r="B127" s="16" t="s">
        <v>43</v>
      </c>
      <c r="C127" s="63" t="s">
        <v>54</v>
      </c>
      <c r="D127" s="17" t="s">
        <v>55</v>
      </c>
      <c r="E127" s="18">
        <v>9</v>
      </c>
      <c r="F127" s="106" t="s">
        <v>148</v>
      </c>
      <c r="G127" s="105">
        <v>0</v>
      </c>
      <c r="H127" s="13" t="s">
        <v>36</v>
      </c>
      <c r="I127" s="19" t="s">
        <v>109</v>
      </c>
      <c r="J127" s="4">
        <v>0</v>
      </c>
      <c r="K127" s="13">
        <f t="shared" si="2"/>
        <v>0</v>
      </c>
      <c r="L127" s="19" t="s">
        <v>109</v>
      </c>
      <c r="M127" s="4">
        <v>0</v>
      </c>
      <c r="N127" s="13">
        <f t="shared" si="3"/>
        <v>0</v>
      </c>
    </row>
    <row r="128" spans="1:14" ht="39.75" customHeight="1" x14ac:dyDescent="0.35">
      <c r="A128" s="87" t="s">
        <v>147</v>
      </c>
      <c r="B128" s="16" t="s">
        <v>43</v>
      </c>
      <c r="C128" s="63" t="s">
        <v>57</v>
      </c>
      <c r="D128" s="17" t="s">
        <v>58</v>
      </c>
      <c r="E128" s="18">
        <v>7</v>
      </c>
      <c r="F128" s="106" t="s">
        <v>148</v>
      </c>
      <c r="G128" s="105">
        <v>0</v>
      </c>
      <c r="H128" s="13" t="s">
        <v>36</v>
      </c>
      <c r="I128" s="19" t="s">
        <v>95</v>
      </c>
      <c r="J128" s="4">
        <v>0</v>
      </c>
      <c r="K128" s="13">
        <f t="shared" si="2"/>
        <v>0</v>
      </c>
      <c r="L128" s="19" t="s">
        <v>95</v>
      </c>
      <c r="M128" s="4">
        <v>0</v>
      </c>
      <c r="N128" s="13">
        <f t="shared" si="3"/>
        <v>0</v>
      </c>
    </row>
    <row r="129" spans="1:14" ht="158.25" customHeight="1" x14ac:dyDescent="0.35">
      <c r="A129" s="87" t="s">
        <v>147</v>
      </c>
      <c r="B129" s="16" t="s">
        <v>60</v>
      </c>
      <c r="C129" s="63" t="s">
        <v>61</v>
      </c>
      <c r="D129" s="17" t="s">
        <v>62</v>
      </c>
      <c r="E129" s="18">
        <v>20</v>
      </c>
      <c r="F129" s="106" t="s">
        <v>149</v>
      </c>
      <c r="G129" s="105">
        <v>0</v>
      </c>
      <c r="H129" s="13" t="s">
        <v>36</v>
      </c>
      <c r="I129" s="19" t="s">
        <v>64</v>
      </c>
      <c r="J129" s="4">
        <v>0</v>
      </c>
      <c r="K129" s="13">
        <f t="shared" si="2"/>
        <v>0</v>
      </c>
      <c r="L129" s="19" t="s">
        <v>64</v>
      </c>
      <c r="M129" s="4">
        <v>0</v>
      </c>
      <c r="N129" s="13">
        <f t="shared" si="3"/>
        <v>0</v>
      </c>
    </row>
    <row r="130" spans="1:14" ht="65.25" customHeight="1" x14ac:dyDescent="0.35">
      <c r="A130" s="87" t="s">
        <v>147</v>
      </c>
      <c r="B130" s="16" t="s">
        <v>60</v>
      </c>
      <c r="C130" s="63" t="s">
        <v>65</v>
      </c>
      <c r="D130" s="17" t="s">
        <v>66</v>
      </c>
      <c r="E130" s="18">
        <v>12</v>
      </c>
      <c r="F130" s="106" t="s">
        <v>149</v>
      </c>
      <c r="G130" s="105">
        <v>0</v>
      </c>
      <c r="H130" s="13" t="s">
        <v>36</v>
      </c>
      <c r="I130" s="19" t="s">
        <v>64</v>
      </c>
      <c r="J130" s="4">
        <v>0</v>
      </c>
      <c r="K130" s="13">
        <f t="shared" si="2"/>
        <v>0</v>
      </c>
      <c r="L130" s="19" t="s">
        <v>64</v>
      </c>
      <c r="M130" s="4">
        <v>0</v>
      </c>
      <c r="N130" s="13">
        <f t="shared" si="3"/>
        <v>0</v>
      </c>
    </row>
    <row r="131" spans="1:14" ht="30.75" customHeight="1" x14ac:dyDescent="0.35">
      <c r="A131" s="87" t="s">
        <v>147</v>
      </c>
      <c r="B131" s="16" t="s">
        <v>60</v>
      </c>
      <c r="C131" s="63" t="s">
        <v>67</v>
      </c>
      <c r="D131" s="17" t="s">
        <v>68</v>
      </c>
      <c r="E131" s="18">
        <v>12</v>
      </c>
      <c r="F131" s="106" t="s">
        <v>149</v>
      </c>
      <c r="G131" s="105">
        <v>0</v>
      </c>
      <c r="H131" s="13" t="s">
        <v>36</v>
      </c>
      <c r="I131" s="19" t="s">
        <v>64</v>
      </c>
      <c r="J131" s="4">
        <v>0</v>
      </c>
      <c r="K131" s="13">
        <f t="shared" si="2"/>
        <v>0</v>
      </c>
      <c r="L131" s="19" t="s">
        <v>64</v>
      </c>
      <c r="M131" s="4">
        <v>0</v>
      </c>
      <c r="N131" s="13">
        <f t="shared" si="3"/>
        <v>0</v>
      </c>
    </row>
    <row r="132" spans="1:14" ht="108.75" customHeight="1" x14ac:dyDescent="0.35">
      <c r="A132" s="87" t="s">
        <v>147</v>
      </c>
      <c r="B132" s="16" t="s">
        <v>60</v>
      </c>
      <c r="C132" s="63" t="s">
        <v>69</v>
      </c>
      <c r="D132" s="17" t="s">
        <v>70</v>
      </c>
      <c r="E132" s="18">
        <v>6</v>
      </c>
      <c r="F132" s="106" t="s">
        <v>149</v>
      </c>
      <c r="G132" s="105">
        <v>0</v>
      </c>
      <c r="H132" s="13" t="s">
        <v>36</v>
      </c>
      <c r="I132" s="19" t="s">
        <v>64</v>
      </c>
      <c r="J132" s="4">
        <v>0</v>
      </c>
      <c r="K132" s="13">
        <f t="shared" si="2"/>
        <v>0</v>
      </c>
      <c r="L132" s="19" t="s">
        <v>64</v>
      </c>
      <c r="M132" s="4">
        <v>0</v>
      </c>
      <c r="N132" s="13">
        <f t="shared" si="3"/>
        <v>0</v>
      </c>
    </row>
    <row r="133" spans="1:14" ht="102.75" customHeight="1" x14ac:dyDescent="0.35">
      <c r="A133" s="87" t="s">
        <v>147</v>
      </c>
      <c r="B133" s="59" t="s">
        <v>71</v>
      </c>
      <c r="C133" s="17" t="s">
        <v>351</v>
      </c>
      <c r="D133" s="17" t="s">
        <v>352</v>
      </c>
      <c r="E133" s="18">
        <v>5</v>
      </c>
      <c r="F133" s="106" t="s">
        <v>109</v>
      </c>
      <c r="G133" s="105">
        <v>0</v>
      </c>
      <c r="H133" s="13" t="s">
        <v>36</v>
      </c>
      <c r="I133" s="19" t="s">
        <v>109</v>
      </c>
      <c r="J133" s="4">
        <v>0</v>
      </c>
      <c r="K133" s="13">
        <f t="shared" si="2"/>
        <v>0</v>
      </c>
      <c r="L133" s="19" t="s">
        <v>390</v>
      </c>
      <c r="M133" s="4">
        <v>0</v>
      </c>
      <c r="N133" s="13">
        <f t="shared" si="3"/>
        <v>0</v>
      </c>
    </row>
    <row r="134" spans="1:14" ht="143.25" customHeight="1" x14ac:dyDescent="0.35">
      <c r="A134" s="87" t="s">
        <v>147</v>
      </c>
      <c r="B134" s="59" t="s">
        <v>71</v>
      </c>
      <c r="C134" s="17" t="s">
        <v>353</v>
      </c>
      <c r="D134" s="17" t="s">
        <v>354</v>
      </c>
      <c r="E134" s="18">
        <v>5</v>
      </c>
      <c r="F134" s="106" t="s">
        <v>109</v>
      </c>
      <c r="G134" s="105">
        <v>0</v>
      </c>
      <c r="H134" s="13" t="s">
        <v>36</v>
      </c>
      <c r="I134" s="19" t="s">
        <v>150</v>
      </c>
      <c r="J134" s="4">
        <v>4</v>
      </c>
      <c r="K134" s="13">
        <f t="shared" si="2"/>
        <v>0.8</v>
      </c>
      <c r="L134" s="19" t="s">
        <v>391</v>
      </c>
      <c r="M134" s="4">
        <v>4</v>
      </c>
      <c r="N134" s="13">
        <f t="shared" si="3"/>
        <v>0.8</v>
      </c>
    </row>
    <row r="135" spans="1:14" ht="119.25" customHeight="1" x14ac:dyDescent="0.35">
      <c r="A135" s="87" t="s">
        <v>147</v>
      </c>
      <c r="B135" s="59" t="s">
        <v>71</v>
      </c>
      <c r="C135" s="17" t="s">
        <v>355</v>
      </c>
      <c r="D135" s="17" t="s">
        <v>356</v>
      </c>
      <c r="E135" s="18">
        <v>5</v>
      </c>
      <c r="F135" s="106" t="s">
        <v>129</v>
      </c>
      <c r="G135" s="105">
        <v>3</v>
      </c>
      <c r="H135" s="13" t="s">
        <v>97</v>
      </c>
      <c r="I135" s="19" t="s">
        <v>151</v>
      </c>
      <c r="J135" s="4">
        <v>2</v>
      </c>
      <c r="K135" s="13">
        <f t="shared" si="2"/>
        <v>0.4</v>
      </c>
      <c r="L135" s="19" t="s">
        <v>392</v>
      </c>
      <c r="M135" s="4">
        <v>3</v>
      </c>
      <c r="N135" s="13">
        <f t="shared" si="3"/>
        <v>0.6</v>
      </c>
    </row>
    <row r="136" spans="1:14" ht="65.25" customHeight="1" x14ac:dyDescent="0.35">
      <c r="A136" s="87" t="s">
        <v>147</v>
      </c>
      <c r="B136" s="59" t="s">
        <v>71</v>
      </c>
      <c r="C136" s="17" t="s">
        <v>357</v>
      </c>
      <c r="D136" s="17" t="s">
        <v>358</v>
      </c>
      <c r="E136" s="18">
        <v>5</v>
      </c>
      <c r="F136" s="106"/>
      <c r="G136" s="105"/>
      <c r="H136" s="13"/>
      <c r="I136" s="19" t="s">
        <v>152</v>
      </c>
      <c r="J136" s="4">
        <v>1</v>
      </c>
      <c r="K136" s="13">
        <f t="shared" si="2"/>
        <v>0.2</v>
      </c>
      <c r="L136" s="19" t="s">
        <v>393</v>
      </c>
      <c r="M136" s="4">
        <v>5</v>
      </c>
      <c r="N136" s="13">
        <f t="shared" si="3"/>
        <v>1</v>
      </c>
    </row>
    <row r="137" spans="1:14" ht="40.5" customHeight="1" x14ac:dyDescent="0.35">
      <c r="A137" s="87" t="s">
        <v>147</v>
      </c>
      <c r="B137" s="59" t="s">
        <v>71</v>
      </c>
      <c r="C137" s="17" t="s">
        <v>77</v>
      </c>
      <c r="D137" s="17" t="s">
        <v>359</v>
      </c>
      <c r="E137" s="18">
        <v>5</v>
      </c>
      <c r="F137" s="106" t="s">
        <v>153</v>
      </c>
      <c r="G137" s="105">
        <v>4</v>
      </c>
      <c r="H137" s="13" t="s">
        <v>20</v>
      </c>
      <c r="I137" s="19" t="s">
        <v>154</v>
      </c>
      <c r="J137" s="4">
        <v>1</v>
      </c>
      <c r="K137" s="13">
        <f t="shared" si="2"/>
        <v>0.2</v>
      </c>
      <c r="L137" s="19" t="s">
        <v>154</v>
      </c>
      <c r="M137" s="4">
        <v>1</v>
      </c>
      <c r="N137" s="13">
        <f t="shared" si="3"/>
        <v>0.2</v>
      </c>
    </row>
    <row r="138" spans="1:14" ht="91.5" customHeight="1" x14ac:dyDescent="0.35">
      <c r="A138" s="87" t="s">
        <v>147</v>
      </c>
      <c r="B138" s="59" t="s">
        <v>71</v>
      </c>
      <c r="C138" s="17" t="s">
        <v>360</v>
      </c>
      <c r="D138" s="17" t="s">
        <v>361</v>
      </c>
      <c r="E138" s="18">
        <v>5</v>
      </c>
      <c r="F138" s="106"/>
      <c r="G138" s="105"/>
      <c r="H138" s="13"/>
      <c r="I138" s="19" t="s">
        <v>155</v>
      </c>
      <c r="J138" s="4">
        <v>5</v>
      </c>
      <c r="K138" s="13">
        <f t="shared" si="2"/>
        <v>1</v>
      </c>
      <c r="L138" s="19" t="s">
        <v>155</v>
      </c>
      <c r="M138" s="4">
        <v>5</v>
      </c>
      <c r="N138" s="13">
        <f t="shared" si="3"/>
        <v>1</v>
      </c>
    </row>
    <row r="139" spans="1:14" ht="51.75" customHeight="1" x14ac:dyDescent="0.35">
      <c r="A139" s="87" t="s">
        <v>147</v>
      </c>
      <c r="B139" s="59" t="s">
        <v>71</v>
      </c>
      <c r="C139" s="17" t="s">
        <v>80</v>
      </c>
      <c r="D139" s="17" t="s">
        <v>362</v>
      </c>
      <c r="E139" s="18">
        <v>5</v>
      </c>
      <c r="F139" s="106" t="s">
        <v>156</v>
      </c>
      <c r="G139" s="105">
        <v>1</v>
      </c>
      <c r="H139" s="13" t="s">
        <v>79</v>
      </c>
      <c r="I139" s="19" t="s">
        <v>157</v>
      </c>
      <c r="J139" s="4">
        <v>0</v>
      </c>
      <c r="K139" s="13">
        <f t="shared" si="2"/>
        <v>0</v>
      </c>
      <c r="L139" s="19" t="s">
        <v>157</v>
      </c>
      <c r="M139" s="4">
        <v>0</v>
      </c>
      <c r="N139" s="13">
        <f t="shared" si="3"/>
        <v>0</v>
      </c>
    </row>
    <row r="140" spans="1:14" ht="91.5" customHeight="1" x14ac:dyDescent="0.35">
      <c r="A140" s="87" t="s">
        <v>147</v>
      </c>
      <c r="B140" s="59" t="s">
        <v>71</v>
      </c>
      <c r="C140" s="17" t="s">
        <v>363</v>
      </c>
      <c r="D140" s="17" t="s">
        <v>364</v>
      </c>
      <c r="E140" s="18">
        <v>5</v>
      </c>
      <c r="F140" s="106" t="s">
        <v>155</v>
      </c>
      <c r="G140" s="105">
        <v>3</v>
      </c>
      <c r="H140" s="13" t="s">
        <v>20</v>
      </c>
      <c r="I140" s="19" t="s">
        <v>157</v>
      </c>
      <c r="J140" s="4">
        <v>0</v>
      </c>
      <c r="K140" s="13">
        <f t="shared" ref="K140:K203" si="4">J140/$E140</f>
        <v>0</v>
      </c>
      <c r="L140" s="19" t="s">
        <v>157</v>
      </c>
      <c r="M140" s="4">
        <v>0</v>
      </c>
      <c r="N140" s="13">
        <f t="shared" ref="N140:N142" si="5">M140/$E140</f>
        <v>0</v>
      </c>
    </row>
    <row r="141" spans="1:14" ht="66.75" customHeight="1" x14ac:dyDescent="0.35">
      <c r="A141" s="87" t="s">
        <v>147</v>
      </c>
      <c r="B141" s="59" t="s">
        <v>71</v>
      </c>
      <c r="C141" s="17" t="s">
        <v>365</v>
      </c>
      <c r="D141" s="17" t="s">
        <v>366</v>
      </c>
      <c r="E141" s="18">
        <v>5</v>
      </c>
      <c r="F141" s="106" t="s">
        <v>35</v>
      </c>
      <c r="G141" s="105">
        <v>0</v>
      </c>
      <c r="H141" s="13" t="s">
        <v>36</v>
      </c>
      <c r="I141" s="19" t="s">
        <v>157</v>
      </c>
      <c r="J141" s="4">
        <v>0</v>
      </c>
      <c r="K141" s="13">
        <f t="shared" si="4"/>
        <v>0</v>
      </c>
      <c r="L141" s="19" t="s">
        <v>157</v>
      </c>
      <c r="M141" s="4">
        <v>0</v>
      </c>
      <c r="N141" s="13">
        <f t="shared" si="5"/>
        <v>0</v>
      </c>
    </row>
    <row r="142" spans="1:14" ht="39.75" customHeight="1" thickBot="1" x14ac:dyDescent="0.4">
      <c r="A142" s="87" t="s">
        <v>147</v>
      </c>
      <c r="B142" s="107" t="s">
        <v>71</v>
      </c>
      <c r="C142" s="108" t="s">
        <v>88</v>
      </c>
      <c r="D142" s="108" t="s">
        <v>89</v>
      </c>
      <c r="E142" s="109">
        <v>5</v>
      </c>
      <c r="F142" s="112" t="s">
        <v>158</v>
      </c>
      <c r="G142" s="111">
        <v>4</v>
      </c>
      <c r="H142" s="20" t="s">
        <v>102</v>
      </c>
      <c r="I142" s="21" t="s">
        <v>35</v>
      </c>
      <c r="J142" s="22">
        <v>0</v>
      </c>
      <c r="K142" s="20">
        <f t="shared" si="4"/>
        <v>0</v>
      </c>
      <c r="L142" s="21" t="s">
        <v>35</v>
      </c>
      <c r="M142" s="22">
        <v>0</v>
      </c>
      <c r="N142" s="20">
        <f t="shared" si="5"/>
        <v>0</v>
      </c>
    </row>
    <row r="143" spans="1:14" ht="234.75" customHeight="1" x14ac:dyDescent="0.35">
      <c r="A143" s="86" t="s">
        <v>159</v>
      </c>
      <c r="B143" s="10" t="s">
        <v>16</v>
      </c>
      <c r="C143" s="62" t="s">
        <v>17</v>
      </c>
      <c r="D143" s="11" t="s">
        <v>18</v>
      </c>
      <c r="E143" s="12">
        <v>9</v>
      </c>
      <c r="F143" s="103"/>
      <c r="G143" s="104"/>
      <c r="H143" s="13"/>
      <c r="I143" s="14" t="s">
        <v>108</v>
      </c>
      <c r="J143" s="6">
        <v>0</v>
      </c>
      <c r="K143" s="13">
        <f t="shared" si="4"/>
        <v>0</v>
      </c>
      <c r="L143" s="14" t="s">
        <v>108</v>
      </c>
      <c r="M143" s="6">
        <v>0</v>
      </c>
      <c r="N143" s="13">
        <f t="shared" ref="N143:N203" si="6">M143/$E143</f>
        <v>0</v>
      </c>
    </row>
    <row r="144" spans="1:14" ht="357" customHeight="1" x14ac:dyDescent="0.35">
      <c r="A144" s="86" t="s">
        <v>159</v>
      </c>
      <c r="B144" s="10" t="s">
        <v>16</v>
      </c>
      <c r="C144" s="62" t="s">
        <v>22</v>
      </c>
      <c r="D144" s="11" t="s">
        <v>23</v>
      </c>
      <c r="E144" s="12">
        <v>9</v>
      </c>
      <c r="F144" s="103" t="s">
        <v>108</v>
      </c>
      <c r="G144" s="105">
        <v>0</v>
      </c>
      <c r="H144" s="13" t="s">
        <v>36</v>
      </c>
      <c r="I144" s="19" t="s">
        <v>109</v>
      </c>
      <c r="J144" s="25">
        <v>0</v>
      </c>
      <c r="K144" s="13">
        <f t="shared" si="4"/>
        <v>0</v>
      </c>
      <c r="L144" s="19" t="s">
        <v>109</v>
      </c>
      <c r="M144" s="25">
        <v>0</v>
      </c>
      <c r="N144" s="13">
        <f t="shared" si="6"/>
        <v>0</v>
      </c>
    </row>
    <row r="145" spans="1:14" ht="66" customHeight="1" x14ac:dyDescent="0.35">
      <c r="A145" s="87" t="s">
        <v>159</v>
      </c>
      <c r="B145" s="16" t="s">
        <v>16</v>
      </c>
      <c r="C145" s="63" t="s">
        <v>26</v>
      </c>
      <c r="D145" s="17" t="s">
        <v>27</v>
      </c>
      <c r="E145" s="18">
        <v>3</v>
      </c>
      <c r="F145" s="106" t="s">
        <v>108</v>
      </c>
      <c r="G145" s="105">
        <v>0</v>
      </c>
      <c r="H145" s="13" t="s">
        <v>36</v>
      </c>
      <c r="I145" s="19" t="s">
        <v>35</v>
      </c>
      <c r="J145" s="4">
        <v>0</v>
      </c>
      <c r="K145" s="13">
        <f t="shared" si="4"/>
        <v>0</v>
      </c>
      <c r="L145" s="19" t="s">
        <v>35</v>
      </c>
      <c r="M145" s="4">
        <v>0</v>
      </c>
      <c r="N145" s="13">
        <f t="shared" si="6"/>
        <v>0</v>
      </c>
    </row>
    <row r="146" spans="1:14" ht="39.75" customHeight="1" x14ac:dyDescent="0.35">
      <c r="A146" s="87" t="s">
        <v>159</v>
      </c>
      <c r="B146" s="16" t="s">
        <v>16</v>
      </c>
      <c r="C146" s="63" t="s">
        <v>29</v>
      </c>
      <c r="D146" s="17" t="s">
        <v>30</v>
      </c>
      <c r="E146" s="18">
        <v>3</v>
      </c>
      <c r="F146" s="106" t="s">
        <v>108</v>
      </c>
      <c r="G146" s="105">
        <v>0</v>
      </c>
      <c r="H146" s="13" t="s">
        <v>36</v>
      </c>
      <c r="I146" s="19" t="s">
        <v>109</v>
      </c>
      <c r="J146" s="25">
        <v>0</v>
      </c>
      <c r="K146" s="13">
        <f t="shared" si="4"/>
        <v>0</v>
      </c>
      <c r="L146" s="19" t="s">
        <v>109</v>
      </c>
      <c r="M146" s="25">
        <v>0</v>
      </c>
      <c r="N146" s="13">
        <f t="shared" si="6"/>
        <v>0</v>
      </c>
    </row>
    <row r="147" spans="1:14" ht="107.25" customHeight="1" x14ac:dyDescent="0.35">
      <c r="A147" s="87" t="s">
        <v>159</v>
      </c>
      <c r="B147" s="16" t="s">
        <v>16</v>
      </c>
      <c r="C147" s="63" t="s">
        <v>31</v>
      </c>
      <c r="D147" s="17" t="s">
        <v>32</v>
      </c>
      <c r="E147" s="18">
        <v>3</v>
      </c>
      <c r="F147" s="106" t="s">
        <v>108</v>
      </c>
      <c r="G147" s="105">
        <v>0</v>
      </c>
      <c r="H147" s="13" t="s">
        <v>36</v>
      </c>
      <c r="I147" s="19" t="s">
        <v>109</v>
      </c>
      <c r="J147" s="4">
        <v>0</v>
      </c>
      <c r="K147" s="13">
        <f t="shared" si="4"/>
        <v>0</v>
      </c>
      <c r="L147" s="19" t="s">
        <v>109</v>
      </c>
      <c r="M147" s="4">
        <v>0</v>
      </c>
      <c r="N147" s="13">
        <f t="shared" si="6"/>
        <v>0</v>
      </c>
    </row>
    <row r="148" spans="1:14" ht="155.25" customHeight="1" x14ac:dyDescent="0.35">
      <c r="A148" s="87" t="s">
        <v>159</v>
      </c>
      <c r="B148" s="16" t="s">
        <v>16</v>
      </c>
      <c r="C148" s="63" t="s">
        <v>33</v>
      </c>
      <c r="D148" s="17" t="s">
        <v>34</v>
      </c>
      <c r="E148" s="18">
        <v>9</v>
      </c>
      <c r="F148" s="106" t="s">
        <v>108</v>
      </c>
      <c r="G148" s="105">
        <v>0</v>
      </c>
      <c r="H148" s="13" t="s">
        <v>36</v>
      </c>
      <c r="I148" s="19" t="s">
        <v>35</v>
      </c>
      <c r="J148" s="4">
        <v>0</v>
      </c>
      <c r="K148" s="13">
        <f t="shared" si="4"/>
        <v>0</v>
      </c>
      <c r="L148" s="19" t="s">
        <v>35</v>
      </c>
      <c r="M148" s="4">
        <v>0</v>
      </c>
      <c r="N148" s="13">
        <f t="shared" si="6"/>
        <v>0</v>
      </c>
    </row>
    <row r="149" spans="1:14" ht="41.25" customHeight="1" x14ac:dyDescent="0.35">
      <c r="A149" s="87" t="s">
        <v>159</v>
      </c>
      <c r="B149" s="16" t="s">
        <v>16</v>
      </c>
      <c r="C149" s="63" t="s">
        <v>37</v>
      </c>
      <c r="D149" s="17" t="s">
        <v>38</v>
      </c>
      <c r="E149" s="18">
        <v>6</v>
      </c>
      <c r="F149" s="106" t="s">
        <v>108</v>
      </c>
      <c r="G149" s="105">
        <v>0</v>
      </c>
      <c r="H149" s="13" t="s">
        <v>36</v>
      </c>
      <c r="I149" s="19" t="s">
        <v>35</v>
      </c>
      <c r="J149" s="4">
        <v>0</v>
      </c>
      <c r="K149" s="13">
        <f t="shared" si="4"/>
        <v>0</v>
      </c>
      <c r="L149" s="19" t="s">
        <v>35</v>
      </c>
      <c r="M149" s="4">
        <v>0</v>
      </c>
      <c r="N149" s="13">
        <f t="shared" si="6"/>
        <v>0</v>
      </c>
    </row>
    <row r="150" spans="1:14" ht="27" customHeight="1" x14ac:dyDescent="0.35">
      <c r="A150" s="87" t="s">
        <v>159</v>
      </c>
      <c r="B150" s="16" t="s">
        <v>16</v>
      </c>
      <c r="C150" s="63" t="s">
        <v>40</v>
      </c>
      <c r="D150" s="17" t="s">
        <v>30</v>
      </c>
      <c r="E150" s="18">
        <v>3</v>
      </c>
      <c r="F150" s="106" t="s">
        <v>108</v>
      </c>
      <c r="G150" s="105">
        <v>0</v>
      </c>
      <c r="H150" s="13" t="s">
        <v>36</v>
      </c>
      <c r="I150" s="19" t="s">
        <v>35</v>
      </c>
      <c r="J150" s="4">
        <v>0</v>
      </c>
      <c r="K150" s="13">
        <f t="shared" si="4"/>
        <v>0</v>
      </c>
      <c r="L150" s="19" t="s">
        <v>35</v>
      </c>
      <c r="M150" s="4">
        <v>0</v>
      </c>
      <c r="N150" s="13">
        <f t="shared" si="6"/>
        <v>0</v>
      </c>
    </row>
    <row r="151" spans="1:14" ht="51" customHeight="1" x14ac:dyDescent="0.35">
      <c r="A151" s="87" t="s">
        <v>159</v>
      </c>
      <c r="B151" s="16" t="s">
        <v>16</v>
      </c>
      <c r="C151" s="63" t="s">
        <v>41</v>
      </c>
      <c r="D151" s="17" t="s">
        <v>42</v>
      </c>
      <c r="E151" s="18">
        <v>5</v>
      </c>
      <c r="F151" s="106" t="s">
        <v>108</v>
      </c>
      <c r="G151" s="105">
        <v>0</v>
      </c>
      <c r="H151" s="13" t="s">
        <v>36</v>
      </c>
      <c r="I151" s="19" t="s">
        <v>35</v>
      </c>
      <c r="J151" s="4">
        <v>0</v>
      </c>
      <c r="K151" s="13">
        <f t="shared" si="4"/>
        <v>0</v>
      </c>
      <c r="L151" s="19" t="s">
        <v>35</v>
      </c>
      <c r="M151" s="4">
        <v>0</v>
      </c>
      <c r="N151" s="13">
        <f t="shared" si="6"/>
        <v>0</v>
      </c>
    </row>
    <row r="152" spans="1:14" ht="54.75" customHeight="1" x14ac:dyDescent="0.35">
      <c r="A152" s="87" t="s">
        <v>159</v>
      </c>
      <c r="B152" s="16" t="s">
        <v>43</v>
      </c>
      <c r="C152" s="63" t="s">
        <v>44</v>
      </c>
      <c r="D152" s="17" t="s">
        <v>45</v>
      </c>
      <c r="E152" s="18">
        <v>12</v>
      </c>
      <c r="F152" s="106" t="s">
        <v>160</v>
      </c>
      <c r="G152" s="105">
        <v>0</v>
      </c>
      <c r="H152" s="13" t="s">
        <v>36</v>
      </c>
      <c r="I152" s="19" t="s">
        <v>35</v>
      </c>
      <c r="J152" s="4">
        <v>0</v>
      </c>
      <c r="K152" s="13">
        <f t="shared" si="4"/>
        <v>0</v>
      </c>
      <c r="L152" s="19" t="s">
        <v>35</v>
      </c>
      <c r="M152" s="4">
        <v>0</v>
      </c>
      <c r="N152" s="13">
        <f t="shared" si="6"/>
        <v>0</v>
      </c>
    </row>
    <row r="153" spans="1:14" ht="117" customHeight="1" x14ac:dyDescent="0.35">
      <c r="A153" s="87" t="s">
        <v>159</v>
      </c>
      <c r="B153" s="16" t="s">
        <v>43</v>
      </c>
      <c r="C153" s="63" t="s">
        <v>48</v>
      </c>
      <c r="D153" s="17" t="s">
        <v>49</v>
      </c>
      <c r="E153" s="18">
        <v>15</v>
      </c>
      <c r="F153" s="106" t="s">
        <v>160</v>
      </c>
      <c r="G153" s="105">
        <v>0</v>
      </c>
      <c r="H153" s="13" t="s">
        <v>36</v>
      </c>
      <c r="I153" s="19" t="s">
        <v>132</v>
      </c>
      <c r="J153" s="4">
        <v>0</v>
      </c>
      <c r="K153" s="13">
        <f t="shared" si="4"/>
        <v>0</v>
      </c>
      <c r="L153" s="19" t="s">
        <v>132</v>
      </c>
      <c r="M153" s="4">
        <v>0</v>
      </c>
      <c r="N153" s="13">
        <f t="shared" si="6"/>
        <v>0</v>
      </c>
    </row>
    <row r="154" spans="1:14" ht="104.25" customHeight="1" x14ac:dyDescent="0.35">
      <c r="A154" s="87" t="s">
        <v>159</v>
      </c>
      <c r="B154" s="16" t="s">
        <v>43</v>
      </c>
      <c r="C154" s="17" t="s">
        <v>51</v>
      </c>
      <c r="D154" s="17" t="s">
        <v>52</v>
      </c>
      <c r="E154" s="18">
        <v>7</v>
      </c>
      <c r="F154" s="106" t="s">
        <v>160</v>
      </c>
      <c r="G154" s="105">
        <v>0</v>
      </c>
      <c r="H154" s="13" t="s">
        <v>36</v>
      </c>
      <c r="I154" s="19" t="s">
        <v>35</v>
      </c>
      <c r="J154" s="4">
        <v>0</v>
      </c>
      <c r="K154" s="13">
        <f t="shared" si="4"/>
        <v>0</v>
      </c>
      <c r="L154" s="19" t="s">
        <v>35</v>
      </c>
      <c r="M154" s="4">
        <v>0</v>
      </c>
      <c r="N154" s="13">
        <f t="shared" si="6"/>
        <v>0</v>
      </c>
    </row>
    <row r="155" spans="1:14" ht="93.75" customHeight="1" x14ac:dyDescent="0.35">
      <c r="A155" s="87" t="s">
        <v>159</v>
      </c>
      <c r="B155" s="16" t="s">
        <v>43</v>
      </c>
      <c r="C155" s="63" t="s">
        <v>54</v>
      </c>
      <c r="D155" s="17" t="s">
        <v>55</v>
      </c>
      <c r="E155" s="18">
        <v>9</v>
      </c>
      <c r="F155" s="106" t="s">
        <v>160</v>
      </c>
      <c r="G155" s="105">
        <v>0</v>
      </c>
      <c r="H155" s="13" t="s">
        <v>36</v>
      </c>
      <c r="I155" s="19" t="s">
        <v>109</v>
      </c>
      <c r="J155" s="4">
        <v>0</v>
      </c>
      <c r="K155" s="13">
        <f t="shared" si="4"/>
        <v>0</v>
      </c>
      <c r="L155" s="19" t="s">
        <v>109</v>
      </c>
      <c r="M155" s="4">
        <v>0</v>
      </c>
      <c r="N155" s="13">
        <f t="shared" si="6"/>
        <v>0</v>
      </c>
    </row>
    <row r="156" spans="1:14" ht="39.75" customHeight="1" x14ac:dyDescent="0.35">
      <c r="A156" s="87" t="s">
        <v>159</v>
      </c>
      <c r="B156" s="16" t="s">
        <v>43</v>
      </c>
      <c r="C156" s="63" t="s">
        <v>57</v>
      </c>
      <c r="D156" s="17" t="s">
        <v>58</v>
      </c>
      <c r="E156" s="18">
        <v>7</v>
      </c>
      <c r="F156" s="106" t="s">
        <v>160</v>
      </c>
      <c r="G156" s="105">
        <v>0</v>
      </c>
      <c r="H156" s="13" t="s">
        <v>36</v>
      </c>
      <c r="I156" s="19" t="s">
        <v>95</v>
      </c>
      <c r="J156" s="4">
        <v>0</v>
      </c>
      <c r="K156" s="13">
        <f t="shared" si="4"/>
        <v>0</v>
      </c>
      <c r="L156" s="19" t="s">
        <v>95</v>
      </c>
      <c r="M156" s="4">
        <v>0</v>
      </c>
      <c r="N156" s="13">
        <f t="shared" si="6"/>
        <v>0</v>
      </c>
    </row>
    <row r="157" spans="1:14" ht="158.25" customHeight="1" x14ac:dyDescent="0.35">
      <c r="A157" s="87" t="s">
        <v>159</v>
      </c>
      <c r="B157" s="16" t="s">
        <v>60</v>
      </c>
      <c r="C157" s="63" t="s">
        <v>61</v>
      </c>
      <c r="D157" s="17" t="s">
        <v>62</v>
      </c>
      <c r="E157" s="18">
        <v>20</v>
      </c>
      <c r="F157" s="106" t="s">
        <v>161</v>
      </c>
      <c r="G157" s="105">
        <v>6</v>
      </c>
      <c r="H157" s="13" t="s">
        <v>82</v>
      </c>
      <c r="I157" s="14" t="s">
        <v>133</v>
      </c>
      <c r="J157" s="25">
        <v>15</v>
      </c>
      <c r="K157" s="13">
        <f t="shared" si="4"/>
        <v>0.75</v>
      </c>
      <c r="L157" s="14" t="s">
        <v>133</v>
      </c>
      <c r="M157" s="25">
        <v>15</v>
      </c>
      <c r="N157" s="13">
        <f t="shared" si="6"/>
        <v>0.75</v>
      </c>
    </row>
    <row r="158" spans="1:14" ht="65.25" customHeight="1" x14ac:dyDescent="0.35">
      <c r="A158" s="87" t="s">
        <v>159</v>
      </c>
      <c r="B158" s="16" t="s">
        <v>60</v>
      </c>
      <c r="C158" s="63" t="s">
        <v>65</v>
      </c>
      <c r="D158" s="17" t="s">
        <v>66</v>
      </c>
      <c r="E158" s="18">
        <v>12</v>
      </c>
      <c r="F158" s="106" t="s">
        <v>109</v>
      </c>
      <c r="G158" s="105">
        <v>0</v>
      </c>
      <c r="H158" s="13" t="s">
        <v>36</v>
      </c>
      <c r="I158" s="19" t="s">
        <v>64</v>
      </c>
      <c r="J158" s="4">
        <v>0</v>
      </c>
      <c r="K158" s="13">
        <f t="shared" si="4"/>
        <v>0</v>
      </c>
      <c r="L158" s="19" t="s">
        <v>64</v>
      </c>
      <c r="M158" s="4">
        <v>0</v>
      </c>
      <c r="N158" s="13">
        <f t="shared" si="6"/>
        <v>0</v>
      </c>
    </row>
    <row r="159" spans="1:14" ht="30.75" customHeight="1" x14ac:dyDescent="0.35">
      <c r="A159" s="87" t="s">
        <v>159</v>
      </c>
      <c r="B159" s="16" t="s">
        <v>60</v>
      </c>
      <c r="C159" s="63" t="s">
        <v>67</v>
      </c>
      <c r="D159" s="17" t="s">
        <v>68</v>
      </c>
      <c r="E159" s="18">
        <v>12</v>
      </c>
      <c r="F159" s="106" t="s">
        <v>109</v>
      </c>
      <c r="G159" s="105">
        <v>0</v>
      </c>
      <c r="H159" s="13" t="s">
        <v>36</v>
      </c>
      <c r="I159" s="19" t="s">
        <v>64</v>
      </c>
      <c r="J159" s="4">
        <v>0</v>
      </c>
      <c r="K159" s="13">
        <f t="shared" si="4"/>
        <v>0</v>
      </c>
      <c r="L159" s="19" t="s">
        <v>64</v>
      </c>
      <c r="M159" s="4">
        <v>0</v>
      </c>
      <c r="N159" s="13">
        <f t="shared" si="6"/>
        <v>0</v>
      </c>
    </row>
    <row r="160" spans="1:14" ht="107.25" customHeight="1" x14ac:dyDescent="0.35">
      <c r="A160" s="87" t="s">
        <v>159</v>
      </c>
      <c r="B160" s="16" t="s">
        <v>60</v>
      </c>
      <c r="C160" s="63" t="s">
        <v>69</v>
      </c>
      <c r="D160" s="17" t="s">
        <v>70</v>
      </c>
      <c r="E160" s="18">
        <v>6</v>
      </c>
      <c r="F160" s="106" t="s">
        <v>162</v>
      </c>
      <c r="G160" s="105">
        <v>2</v>
      </c>
      <c r="H160" s="13" t="s">
        <v>82</v>
      </c>
      <c r="I160" s="14" t="s">
        <v>162</v>
      </c>
      <c r="J160" s="25">
        <v>3</v>
      </c>
      <c r="K160" s="13">
        <f t="shared" si="4"/>
        <v>0.5</v>
      </c>
      <c r="L160" s="14" t="s">
        <v>162</v>
      </c>
      <c r="M160" s="25">
        <v>3</v>
      </c>
      <c r="N160" s="13">
        <f t="shared" si="6"/>
        <v>0.5</v>
      </c>
    </row>
    <row r="161" spans="1:14" ht="102.75" customHeight="1" x14ac:dyDescent="0.35">
      <c r="A161" s="87" t="s">
        <v>159</v>
      </c>
      <c r="B161" s="59" t="s">
        <v>71</v>
      </c>
      <c r="C161" s="17" t="s">
        <v>351</v>
      </c>
      <c r="D161" s="17" t="s">
        <v>352</v>
      </c>
      <c r="E161" s="18">
        <v>5</v>
      </c>
      <c r="F161" s="106" t="s">
        <v>115</v>
      </c>
      <c r="G161" s="105">
        <v>2</v>
      </c>
      <c r="H161" s="13" t="s">
        <v>73</v>
      </c>
      <c r="I161" s="19" t="s">
        <v>163</v>
      </c>
      <c r="J161" s="4">
        <v>2</v>
      </c>
      <c r="K161" s="13">
        <f t="shared" si="4"/>
        <v>0.4</v>
      </c>
      <c r="L161" s="19" t="s">
        <v>163</v>
      </c>
      <c r="M161" s="4">
        <v>2</v>
      </c>
      <c r="N161" s="13">
        <f t="shared" si="6"/>
        <v>0.4</v>
      </c>
    </row>
    <row r="162" spans="1:14" ht="143.25" customHeight="1" x14ac:dyDescent="0.35">
      <c r="A162" s="87" t="s">
        <v>159</v>
      </c>
      <c r="B162" s="59" t="s">
        <v>71</v>
      </c>
      <c r="C162" s="17" t="s">
        <v>353</v>
      </c>
      <c r="D162" s="17" t="s">
        <v>354</v>
      </c>
      <c r="E162" s="18">
        <v>5</v>
      </c>
      <c r="F162" s="106" t="s">
        <v>28</v>
      </c>
      <c r="G162" s="105">
        <v>3</v>
      </c>
      <c r="H162" s="13" t="s">
        <v>97</v>
      </c>
      <c r="I162" s="19" t="s">
        <v>164</v>
      </c>
      <c r="J162" s="4">
        <v>4</v>
      </c>
      <c r="K162" s="13">
        <f t="shared" si="4"/>
        <v>0.8</v>
      </c>
      <c r="L162" s="19" t="s">
        <v>394</v>
      </c>
      <c r="M162" s="4">
        <v>5</v>
      </c>
      <c r="N162" s="13">
        <f t="shared" si="6"/>
        <v>1</v>
      </c>
    </row>
    <row r="163" spans="1:14" ht="81" customHeight="1" x14ac:dyDescent="0.35">
      <c r="A163" s="87" t="s">
        <v>159</v>
      </c>
      <c r="B163" s="59" t="s">
        <v>71</v>
      </c>
      <c r="C163" s="17" t="s">
        <v>355</v>
      </c>
      <c r="D163" s="17" t="s">
        <v>356</v>
      </c>
      <c r="E163" s="18">
        <v>5</v>
      </c>
      <c r="F163" s="106"/>
      <c r="G163" s="105"/>
      <c r="H163" s="13"/>
      <c r="I163" s="19" t="s">
        <v>35</v>
      </c>
      <c r="J163" s="4">
        <v>0</v>
      </c>
      <c r="K163" s="13">
        <f t="shared" si="4"/>
        <v>0</v>
      </c>
      <c r="L163" s="19" t="s">
        <v>35</v>
      </c>
      <c r="M163" s="4">
        <v>0</v>
      </c>
      <c r="N163" s="13">
        <f t="shared" si="6"/>
        <v>0</v>
      </c>
    </row>
    <row r="164" spans="1:14" ht="65.25" customHeight="1" x14ac:dyDescent="0.35">
      <c r="A164" s="87" t="s">
        <v>159</v>
      </c>
      <c r="B164" s="59" t="s">
        <v>71</v>
      </c>
      <c r="C164" s="17" t="s">
        <v>357</v>
      </c>
      <c r="D164" s="17" t="s">
        <v>358</v>
      </c>
      <c r="E164" s="18">
        <v>5</v>
      </c>
      <c r="F164" s="106" t="s">
        <v>120</v>
      </c>
      <c r="G164" s="105">
        <v>4</v>
      </c>
      <c r="H164" s="13" t="s">
        <v>20</v>
      </c>
      <c r="I164" s="19" t="s">
        <v>165</v>
      </c>
      <c r="J164" s="4">
        <v>5</v>
      </c>
      <c r="K164" s="13">
        <f t="shared" si="4"/>
        <v>1</v>
      </c>
      <c r="L164" s="113" t="s">
        <v>395</v>
      </c>
      <c r="M164" s="4">
        <v>5</v>
      </c>
      <c r="N164" s="13">
        <f t="shared" si="6"/>
        <v>1</v>
      </c>
    </row>
    <row r="165" spans="1:14" ht="40.5" customHeight="1" x14ac:dyDescent="0.35">
      <c r="A165" s="87" t="s">
        <v>159</v>
      </c>
      <c r="B165" s="59" t="s">
        <v>71</v>
      </c>
      <c r="C165" s="17" t="s">
        <v>77</v>
      </c>
      <c r="D165" s="17" t="s">
        <v>359</v>
      </c>
      <c r="E165" s="18">
        <v>5</v>
      </c>
      <c r="F165" s="106"/>
      <c r="G165" s="105"/>
      <c r="H165" s="13"/>
      <c r="I165" s="19" t="s">
        <v>166</v>
      </c>
      <c r="J165" s="4">
        <v>1</v>
      </c>
      <c r="K165" s="13">
        <f t="shared" si="4"/>
        <v>0.2</v>
      </c>
      <c r="L165" s="19" t="s">
        <v>166</v>
      </c>
      <c r="M165" s="4">
        <v>1</v>
      </c>
      <c r="N165" s="13">
        <f t="shared" si="6"/>
        <v>0.2</v>
      </c>
    </row>
    <row r="166" spans="1:14" ht="91.5" customHeight="1" x14ac:dyDescent="0.35">
      <c r="A166" s="87" t="s">
        <v>159</v>
      </c>
      <c r="B166" s="59" t="s">
        <v>71</v>
      </c>
      <c r="C166" s="17" t="s">
        <v>360</v>
      </c>
      <c r="D166" s="17" t="s">
        <v>361</v>
      </c>
      <c r="E166" s="18">
        <v>5</v>
      </c>
      <c r="F166" s="106" t="s">
        <v>167</v>
      </c>
      <c r="G166" s="105">
        <v>1</v>
      </c>
      <c r="H166" s="13" t="s">
        <v>79</v>
      </c>
      <c r="I166" s="19" t="s">
        <v>168</v>
      </c>
      <c r="J166" s="4">
        <v>1</v>
      </c>
      <c r="K166" s="13">
        <f t="shared" si="4"/>
        <v>0.2</v>
      </c>
      <c r="L166" s="19" t="s">
        <v>396</v>
      </c>
      <c r="M166" s="4">
        <v>1</v>
      </c>
      <c r="N166" s="13">
        <f t="shared" si="6"/>
        <v>0.2</v>
      </c>
    </row>
    <row r="167" spans="1:14" ht="51.75" customHeight="1" x14ac:dyDescent="0.35">
      <c r="A167" s="87" t="s">
        <v>159</v>
      </c>
      <c r="B167" s="59" t="s">
        <v>71</v>
      </c>
      <c r="C167" s="17" t="s">
        <v>80</v>
      </c>
      <c r="D167" s="17" t="s">
        <v>362</v>
      </c>
      <c r="E167" s="18">
        <v>5</v>
      </c>
      <c r="F167" s="106" t="s">
        <v>169</v>
      </c>
      <c r="G167" s="105">
        <v>2</v>
      </c>
      <c r="H167" s="13" t="s">
        <v>82</v>
      </c>
      <c r="I167" s="19" t="s">
        <v>170</v>
      </c>
      <c r="J167" s="4">
        <v>3</v>
      </c>
      <c r="K167" s="13">
        <f t="shared" si="4"/>
        <v>0.6</v>
      </c>
      <c r="L167" s="19" t="s">
        <v>28</v>
      </c>
      <c r="M167" s="4">
        <v>5</v>
      </c>
      <c r="N167" s="13">
        <f t="shared" si="6"/>
        <v>1</v>
      </c>
    </row>
    <row r="168" spans="1:14" ht="91.5" customHeight="1" x14ac:dyDescent="0.35">
      <c r="A168" s="87" t="s">
        <v>159</v>
      </c>
      <c r="B168" s="59" t="s">
        <v>71</v>
      </c>
      <c r="C168" s="17" t="s">
        <v>363</v>
      </c>
      <c r="D168" s="17" t="s">
        <v>364</v>
      </c>
      <c r="E168" s="18">
        <v>5</v>
      </c>
      <c r="F168" s="106" t="s">
        <v>125</v>
      </c>
      <c r="G168" s="105">
        <v>3</v>
      </c>
      <c r="H168" s="13" t="s">
        <v>105</v>
      </c>
      <c r="I168" s="19" t="s">
        <v>35</v>
      </c>
      <c r="J168" s="4">
        <v>0</v>
      </c>
      <c r="K168" s="13">
        <f t="shared" si="4"/>
        <v>0</v>
      </c>
      <c r="L168" s="19" t="s">
        <v>397</v>
      </c>
      <c r="M168" s="4">
        <v>3</v>
      </c>
      <c r="N168" s="13">
        <f t="shared" si="6"/>
        <v>0.6</v>
      </c>
    </row>
    <row r="169" spans="1:14" ht="66.75" customHeight="1" x14ac:dyDescent="0.35">
      <c r="A169" s="87" t="s">
        <v>159</v>
      </c>
      <c r="B169" s="59" t="s">
        <v>71</v>
      </c>
      <c r="C169" s="17" t="s">
        <v>365</v>
      </c>
      <c r="D169" s="17" t="s">
        <v>366</v>
      </c>
      <c r="E169" s="18">
        <v>5</v>
      </c>
      <c r="F169" s="106" t="s">
        <v>35</v>
      </c>
      <c r="G169" s="105">
        <v>0</v>
      </c>
      <c r="H169" s="13" t="s">
        <v>36</v>
      </c>
      <c r="I169" s="19" t="s">
        <v>35</v>
      </c>
      <c r="J169" s="4">
        <v>0</v>
      </c>
      <c r="K169" s="13">
        <f t="shared" si="4"/>
        <v>0</v>
      </c>
      <c r="L169" s="19" t="s">
        <v>35</v>
      </c>
      <c r="M169" s="4">
        <v>0</v>
      </c>
      <c r="N169" s="13">
        <f t="shared" si="6"/>
        <v>0</v>
      </c>
    </row>
    <row r="170" spans="1:14" ht="39.75" customHeight="1" thickBot="1" x14ac:dyDescent="0.4">
      <c r="A170" s="88" t="s">
        <v>159</v>
      </c>
      <c r="B170" s="107" t="s">
        <v>71</v>
      </c>
      <c r="C170" s="108" t="s">
        <v>88</v>
      </c>
      <c r="D170" s="108" t="s">
        <v>89</v>
      </c>
      <c r="E170" s="109">
        <v>5</v>
      </c>
      <c r="F170" s="110"/>
      <c r="G170" s="111"/>
      <c r="H170" s="20"/>
      <c r="I170" s="21" t="s">
        <v>35</v>
      </c>
      <c r="J170" s="22">
        <v>0</v>
      </c>
      <c r="K170" s="20">
        <f t="shared" si="4"/>
        <v>0</v>
      </c>
      <c r="L170" s="21" t="s">
        <v>35</v>
      </c>
      <c r="M170" s="22">
        <v>0</v>
      </c>
      <c r="N170" s="20">
        <f t="shared" si="6"/>
        <v>0</v>
      </c>
    </row>
    <row r="171" spans="1:14" ht="234.75" customHeight="1" x14ac:dyDescent="0.35">
      <c r="A171" s="86" t="s">
        <v>171</v>
      </c>
      <c r="B171" s="10" t="s">
        <v>16</v>
      </c>
      <c r="C171" s="62" t="s">
        <v>17</v>
      </c>
      <c r="D171" s="11" t="s">
        <v>18</v>
      </c>
      <c r="E171" s="12">
        <v>9</v>
      </c>
      <c r="F171" s="103" t="s">
        <v>108</v>
      </c>
      <c r="G171" s="104">
        <v>0</v>
      </c>
      <c r="H171" s="13" t="s">
        <v>36</v>
      </c>
      <c r="I171" s="14" t="s">
        <v>108</v>
      </c>
      <c r="J171" s="6">
        <v>0</v>
      </c>
      <c r="K171" s="13">
        <f t="shared" si="4"/>
        <v>0</v>
      </c>
      <c r="L171" s="14" t="s">
        <v>368</v>
      </c>
      <c r="M171" s="6">
        <v>4</v>
      </c>
      <c r="N171" s="13">
        <f t="shared" si="6"/>
        <v>0.44444444444444442</v>
      </c>
    </row>
    <row r="172" spans="1:14" ht="357" customHeight="1" x14ac:dyDescent="0.35">
      <c r="A172" s="86" t="s">
        <v>171</v>
      </c>
      <c r="B172" s="10" t="s">
        <v>16</v>
      </c>
      <c r="C172" s="62" t="s">
        <v>22</v>
      </c>
      <c r="D172" s="11" t="s">
        <v>23</v>
      </c>
      <c r="E172" s="12">
        <v>9</v>
      </c>
      <c r="F172" s="103" t="s">
        <v>108</v>
      </c>
      <c r="G172" s="105">
        <v>0</v>
      </c>
      <c r="H172" s="13" t="s">
        <v>36</v>
      </c>
      <c r="I172" s="19" t="s">
        <v>109</v>
      </c>
      <c r="J172" s="25">
        <v>0</v>
      </c>
      <c r="K172" s="13">
        <f t="shared" si="4"/>
        <v>0</v>
      </c>
      <c r="L172" s="19" t="s">
        <v>369</v>
      </c>
      <c r="M172" s="25">
        <v>7</v>
      </c>
      <c r="N172" s="13">
        <f t="shared" si="6"/>
        <v>0.77777777777777779</v>
      </c>
    </row>
    <row r="173" spans="1:14" ht="66" customHeight="1" x14ac:dyDescent="0.35">
      <c r="A173" s="87" t="s">
        <v>171</v>
      </c>
      <c r="B173" s="16" t="s">
        <v>16</v>
      </c>
      <c r="C173" s="63" t="s">
        <v>26</v>
      </c>
      <c r="D173" s="17" t="s">
        <v>27</v>
      </c>
      <c r="E173" s="18">
        <v>3</v>
      </c>
      <c r="F173" s="106" t="s">
        <v>108</v>
      </c>
      <c r="G173" s="105">
        <v>0</v>
      </c>
      <c r="H173" s="13" t="s">
        <v>36</v>
      </c>
      <c r="I173" s="19" t="s">
        <v>35</v>
      </c>
      <c r="J173" s="4">
        <v>0</v>
      </c>
      <c r="K173" s="13">
        <f t="shared" si="4"/>
        <v>0</v>
      </c>
      <c r="L173" s="19" t="s">
        <v>370</v>
      </c>
      <c r="M173" s="4">
        <v>2</v>
      </c>
      <c r="N173" s="13">
        <f t="shared" si="6"/>
        <v>0.66666666666666663</v>
      </c>
    </row>
    <row r="174" spans="1:14" ht="39.75" customHeight="1" x14ac:dyDescent="0.35">
      <c r="A174" s="87" t="s">
        <v>171</v>
      </c>
      <c r="B174" s="16" t="s">
        <v>16</v>
      </c>
      <c r="C174" s="63" t="s">
        <v>29</v>
      </c>
      <c r="D174" s="17" t="s">
        <v>30</v>
      </c>
      <c r="E174" s="18">
        <v>3</v>
      </c>
      <c r="F174" s="106" t="s">
        <v>108</v>
      </c>
      <c r="G174" s="105">
        <v>0</v>
      </c>
      <c r="H174" s="13" t="s">
        <v>36</v>
      </c>
      <c r="I174" s="19" t="s">
        <v>109</v>
      </c>
      <c r="J174" s="25">
        <v>0</v>
      </c>
      <c r="K174" s="13">
        <f t="shared" si="4"/>
        <v>0</v>
      </c>
      <c r="L174" s="19" t="s">
        <v>109</v>
      </c>
      <c r="M174" s="25">
        <v>0</v>
      </c>
      <c r="N174" s="13">
        <f t="shared" si="6"/>
        <v>0</v>
      </c>
    </row>
    <row r="175" spans="1:14" ht="107.25" customHeight="1" x14ac:dyDescent="0.35">
      <c r="A175" s="87" t="s">
        <v>171</v>
      </c>
      <c r="B175" s="16" t="s">
        <v>16</v>
      </c>
      <c r="C175" s="63" t="s">
        <v>31</v>
      </c>
      <c r="D175" s="17" t="s">
        <v>32</v>
      </c>
      <c r="E175" s="18">
        <v>3</v>
      </c>
      <c r="F175" s="106" t="s">
        <v>108</v>
      </c>
      <c r="G175" s="105">
        <v>0</v>
      </c>
      <c r="H175" s="13" t="s">
        <v>36</v>
      </c>
      <c r="I175" s="19" t="s">
        <v>109</v>
      </c>
      <c r="J175" s="4">
        <v>0</v>
      </c>
      <c r="K175" s="13">
        <f t="shared" si="4"/>
        <v>0</v>
      </c>
      <c r="L175" s="19" t="s">
        <v>109</v>
      </c>
      <c r="M175" s="4">
        <v>0</v>
      </c>
      <c r="N175" s="13">
        <f t="shared" si="6"/>
        <v>0</v>
      </c>
    </row>
    <row r="176" spans="1:14" ht="155.25" customHeight="1" x14ac:dyDescent="0.35">
      <c r="A176" s="87" t="s">
        <v>171</v>
      </c>
      <c r="B176" s="16" t="s">
        <v>16</v>
      </c>
      <c r="C176" s="63" t="s">
        <v>33</v>
      </c>
      <c r="D176" s="17" t="s">
        <v>34</v>
      </c>
      <c r="E176" s="18">
        <v>9</v>
      </c>
      <c r="F176" s="106" t="s">
        <v>108</v>
      </c>
      <c r="G176" s="105">
        <v>0</v>
      </c>
      <c r="H176" s="13" t="s">
        <v>36</v>
      </c>
      <c r="I176" s="19" t="s">
        <v>35</v>
      </c>
      <c r="J176" s="4">
        <v>0</v>
      </c>
      <c r="K176" s="13">
        <f t="shared" si="4"/>
        <v>0</v>
      </c>
      <c r="L176" s="19" t="s">
        <v>35</v>
      </c>
      <c r="M176" s="4">
        <v>0</v>
      </c>
      <c r="N176" s="13">
        <f t="shared" si="6"/>
        <v>0</v>
      </c>
    </row>
    <row r="177" spans="1:14" ht="41.25" customHeight="1" x14ac:dyDescent="0.35">
      <c r="A177" s="87" t="s">
        <v>171</v>
      </c>
      <c r="B177" s="16" t="s">
        <v>16</v>
      </c>
      <c r="C177" s="63" t="s">
        <v>37</v>
      </c>
      <c r="D177" s="17" t="s">
        <v>38</v>
      </c>
      <c r="E177" s="18">
        <v>6</v>
      </c>
      <c r="F177" s="106" t="s">
        <v>108</v>
      </c>
      <c r="G177" s="105">
        <v>0</v>
      </c>
      <c r="H177" s="13" t="s">
        <v>36</v>
      </c>
      <c r="I177" s="19" t="s">
        <v>35</v>
      </c>
      <c r="J177" s="4">
        <v>0</v>
      </c>
      <c r="K177" s="13">
        <f t="shared" si="4"/>
        <v>0</v>
      </c>
      <c r="L177" s="19">
        <v>6</v>
      </c>
      <c r="M177" s="4">
        <v>0</v>
      </c>
      <c r="N177" s="13">
        <f t="shared" si="6"/>
        <v>0</v>
      </c>
    </row>
    <row r="178" spans="1:14" ht="27" customHeight="1" x14ac:dyDescent="0.35">
      <c r="A178" s="87" t="s">
        <v>171</v>
      </c>
      <c r="B178" s="16" t="s">
        <v>16</v>
      </c>
      <c r="C178" s="63" t="s">
        <v>40</v>
      </c>
      <c r="D178" s="17" t="s">
        <v>30</v>
      </c>
      <c r="E178" s="18">
        <v>3</v>
      </c>
      <c r="F178" s="106" t="s">
        <v>108</v>
      </c>
      <c r="G178" s="105">
        <v>0</v>
      </c>
      <c r="H178" s="13" t="s">
        <v>36</v>
      </c>
      <c r="I178" s="19" t="s">
        <v>35</v>
      </c>
      <c r="J178" s="4">
        <v>0</v>
      </c>
      <c r="K178" s="13">
        <f t="shared" si="4"/>
        <v>0</v>
      </c>
      <c r="L178" s="19" t="s">
        <v>35</v>
      </c>
      <c r="M178" s="4">
        <v>0</v>
      </c>
      <c r="N178" s="13">
        <f t="shared" si="6"/>
        <v>0</v>
      </c>
    </row>
    <row r="179" spans="1:14" ht="51" customHeight="1" x14ac:dyDescent="0.35">
      <c r="A179" s="87" t="s">
        <v>171</v>
      </c>
      <c r="B179" s="16" t="s">
        <v>16</v>
      </c>
      <c r="C179" s="63" t="s">
        <v>41</v>
      </c>
      <c r="D179" s="17" t="s">
        <v>42</v>
      </c>
      <c r="E179" s="18">
        <v>5</v>
      </c>
      <c r="F179" s="106" t="s">
        <v>108</v>
      </c>
      <c r="G179" s="105">
        <v>0</v>
      </c>
      <c r="H179" s="13" t="s">
        <v>36</v>
      </c>
      <c r="I179" s="19" t="s">
        <v>35</v>
      </c>
      <c r="J179" s="4">
        <v>0</v>
      </c>
      <c r="K179" s="13">
        <f t="shared" si="4"/>
        <v>0</v>
      </c>
      <c r="L179" s="19" t="s">
        <v>35</v>
      </c>
      <c r="M179" s="4">
        <v>0</v>
      </c>
      <c r="N179" s="13">
        <f t="shared" si="6"/>
        <v>0</v>
      </c>
    </row>
    <row r="180" spans="1:14" ht="54.75" customHeight="1" x14ac:dyDescent="0.35">
      <c r="A180" s="87" t="s">
        <v>171</v>
      </c>
      <c r="B180" s="16" t="s">
        <v>43</v>
      </c>
      <c r="C180" s="63" t="s">
        <v>44</v>
      </c>
      <c r="D180" s="17" t="s">
        <v>45</v>
      </c>
      <c r="E180" s="18">
        <v>12</v>
      </c>
      <c r="F180" s="106" t="s">
        <v>172</v>
      </c>
      <c r="G180" s="105">
        <v>0</v>
      </c>
      <c r="H180" s="13" t="s">
        <v>36</v>
      </c>
      <c r="I180" s="19" t="s">
        <v>35</v>
      </c>
      <c r="J180" s="4">
        <v>0</v>
      </c>
      <c r="K180" s="13">
        <f t="shared" si="4"/>
        <v>0</v>
      </c>
      <c r="L180" s="19" t="s">
        <v>35</v>
      </c>
      <c r="M180" s="4">
        <v>0</v>
      </c>
      <c r="N180" s="13">
        <f t="shared" si="6"/>
        <v>0</v>
      </c>
    </row>
    <row r="181" spans="1:14" ht="117" customHeight="1" x14ac:dyDescent="0.35">
      <c r="A181" s="87" t="s">
        <v>171</v>
      </c>
      <c r="B181" s="16" t="s">
        <v>43</v>
      </c>
      <c r="C181" s="63" t="s">
        <v>48</v>
      </c>
      <c r="D181" s="17" t="s">
        <v>49</v>
      </c>
      <c r="E181" s="18">
        <v>15</v>
      </c>
      <c r="F181" s="106" t="s">
        <v>172</v>
      </c>
      <c r="G181" s="105">
        <v>0</v>
      </c>
      <c r="H181" s="13" t="s">
        <v>36</v>
      </c>
      <c r="I181" s="19" t="s">
        <v>132</v>
      </c>
      <c r="J181" s="4">
        <v>0</v>
      </c>
      <c r="K181" s="13">
        <f t="shared" si="4"/>
        <v>0</v>
      </c>
      <c r="L181" s="19" t="s">
        <v>132</v>
      </c>
      <c r="M181" s="4">
        <v>0</v>
      </c>
      <c r="N181" s="13">
        <f t="shared" si="6"/>
        <v>0</v>
      </c>
    </row>
    <row r="182" spans="1:14" ht="104.25" customHeight="1" x14ac:dyDescent="0.35">
      <c r="A182" s="87" t="s">
        <v>171</v>
      </c>
      <c r="B182" s="16" t="s">
        <v>43</v>
      </c>
      <c r="C182" s="17" t="s">
        <v>51</v>
      </c>
      <c r="D182" s="17" t="s">
        <v>52</v>
      </c>
      <c r="E182" s="18">
        <v>7</v>
      </c>
      <c r="F182" s="106" t="s">
        <v>172</v>
      </c>
      <c r="G182" s="105">
        <v>0</v>
      </c>
      <c r="H182" s="13" t="s">
        <v>36</v>
      </c>
      <c r="I182" s="19" t="s">
        <v>35</v>
      </c>
      <c r="J182" s="4">
        <v>0</v>
      </c>
      <c r="K182" s="13">
        <f t="shared" si="4"/>
        <v>0</v>
      </c>
      <c r="L182" s="19" t="s">
        <v>35</v>
      </c>
      <c r="M182" s="4">
        <v>0</v>
      </c>
      <c r="N182" s="13">
        <f t="shared" si="6"/>
        <v>0</v>
      </c>
    </row>
    <row r="183" spans="1:14" ht="93.75" customHeight="1" x14ac:dyDescent="0.35">
      <c r="A183" s="87" t="s">
        <v>171</v>
      </c>
      <c r="B183" s="16" t="s">
        <v>43</v>
      </c>
      <c r="C183" s="63" t="s">
        <v>54</v>
      </c>
      <c r="D183" s="17" t="s">
        <v>55</v>
      </c>
      <c r="E183" s="18">
        <v>9</v>
      </c>
      <c r="F183" s="106" t="s">
        <v>172</v>
      </c>
      <c r="G183" s="105">
        <v>0</v>
      </c>
      <c r="H183" s="13" t="s">
        <v>36</v>
      </c>
      <c r="I183" s="19" t="s">
        <v>109</v>
      </c>
      <c r="J183" s="4">
        <v>0</v>
      </c>
      <c r="K183" s="13">
        <f t="shared" si="4"/>
        <v>0</v>
      </c>
      <c r="L183" s="19" t="s">
        <v>109</v>
      </c>
      <c r="M183" s="4">
        <v>0</v>
      </c>
      <c r="N183" s="13">
        <f t="shared" si="6"/>
        <v>0</v>
      </c>
    </row>
    <row r="184" spans="1:14" ht="39.75" customHeight="1" x14ac:dyDescent="0.35">
      <c r="A184" s="87" t="s">
        <v>171</v>
      </c>
      <c r="B184" s="16" t="s">
        <v>43</v>
      </c>
      <c r="C184" s="63" t="s">
        <v>57</v>
      </c>
      <c r="D184" s="17" t="s">
        <v>58</v>
      </c>
      <c r="E184" s="18">
        <v>7</v>
      </c>
      <c r="F184" s="106" t="s">
        <v>172</v>
      </c>
      <c r="G184" s="105">
        <v>0</v>
      </c>
      <c r="H184" s="13" t="s">
        <v>36</v>
      </c>
      <c r="I184" s="19" t="s">
        <v>95</v>
      </c>
      <c r="J184" s="4">
        <v>0</v>
      </c>
      <c r="K184" s="13">
        <f t="shared" si="4"/>
        <v>0</v>
      </c>
      <c r="L184" s="19" t="s">
        <v>95</v>
      </c>
      <c r="M184" s="4">
        <v>0</v>
      </c>
      <c r="N184" s="13">
        <f t="shared" si="6"/>
        <v>0</v>
      </c>
    </row>
    <row r="185" spans="1:14" ht="158.25" customHeight="1" x14ac:dyDescent="0.35">
      <c r="A185" s="87" t="s">
        <v>171</v>
      </c>
      <c r="B185" s="16" t="s">
        <v>60</v>
      </c>
      <c r="C185" s="63" t="s">
        <v>61</v>
      </c>
      <c r="D185" s="17" t="s">
        <v>62</v>
      </c>
      <c r="E185" s="18">
        <v>20</v>
      </c>
      <c r="F185" s="106" t="s">
        <v>173</v>
      </c>
      <c r="G185" s="105">
        <v>6</v>
      </c>
      <c r="H185" s="13" t="s">
        <v>82</v>
      </c>
      <c r="I185" s="14" t="s">
        <v>174</v>
      </c>
      <c r="J185" s="25">
        <v>10</v>
      </c>
      <c r="K185" s="13">
        <f t="shared" si="4"/>
        <v>0.5</v>
      </c>
      <c r="L185" s="14" t="s">
        <v>174</v>
      </c>
      <c r="M185" s="25">
        <v>10</v>
      </c>
      <c r="N185" s="13">
        <f t="shared" si="6"/>
        <v>0.5</v>
      </c>
    </row>
    <row r="186" spans="1:14" ht="65.25" customHeight="1" x14ac:dyDescent="0.35">
      <c r="A186" s="87" t="s">
        <v>171</v>
      </c>
      <c r="B186" s="16" t="s">
        <v>60</v>
      </c>
      <c r="C186" s="63" t="s">
        <v>65</v>
      </c>
      <c r="D186" s="17" t="s">
        <v>66</v>
      </c>
      <c r="E186" s="18">
        <v>12</v>
      </c>
      <c r="F186" s="106" t="s">
        <v>35</v>
      </c>
      <c r="G186" s="105">
        <v>0</v>
      </c>
      <c r="H186" s="13" t="s">
        <v>36</v>
      </c>
      <c r="I186" s="19" t="s">
        <v>64</v>
      </c>
      <c r="J186" s="4">
        <v>0</v>
      </c>
      <c r="K186" s="13">
        <f t="shared" si="4"/>
        <v>0</v>
      </c>
      <c r="L186" s="19" t="s">
        <v>64</v>
      </c>
      <c r="M186" s="4">
        <v>0</v>
      </c>
      <c r="N186" s="13">
        <f t="shared" si="6"/>
        <v>0</v>
      </c>
    </row>
    <row r="187" spans="1:14" ht="30.75" customHeight="1" x14ac:dyDescent="0.35">
      <c r="A187" s="87" t="s">
        <v>171</v>
      </c>
      <c r="B187" s="16" t="s">
        <v>60</v>
      </c>
      <c r="C187" s="63" t="s">
        <v>67</v>
      </c>
      <c r="D187" s="17" t="s">
        <v>68</v>
      </c>
      <c r="E187" s="18">
        <v>12</v>
      </c>
      <c r="F187" s="106" t="s">
        <v>175</v>
      </c>
      <c r="G187" s="105">
        <v>0</v>
      </c>
      <c r="H187" s="13" t="s">
        <v>36</v>
      </c>
      <c r="I187" s="19" t="s">
        <v>64</v>
      </c>
      <c r="J187" s="4">
        <v>0</v>
      </c>
      <c r="K187" s="13">
        <f t="shared" si="4"/>
        <v>0</v>
      </c>
      <c r="L187" s="19" t="s">
        <v>64</v>
      </c>
      <c r="M187" s="4">
        <v>0</v>
      </c>
      <c r="N187" s="13">
        <f t="shared" si="6"/>
        <v>0</v>
      </c>
    </row>
    <row r="188" spans="1:14" ht="228" customHeight="1" x14ac:dyDescent="0.35">
      <c r="A188" s="87" t="s">
        <v>171</v>
      </c>
      <c r="B188" s="16" t="s">
        <v>60</v>
      </c>
      <c r="C188" s="63" t="s">
        <v>69</v>
      </c>
      <c r="D188" s="17" t="s">
        <v>70</v>
      </c>
      <c r="E188" s="18">
        <v>6</v>
      </c>
      <c r="F188" s="106" t="s">
        <v>176</v>
      </c>
      <c r="G188" s="105">
        <v>1</v>
      </c>
      <c r="H188" s="13" t="s">
        <v>177</v>
      </c>
      <c r="I188" s="14" t="s">
        <v>178</v>
      </c>
      <c r="J188" s="25">
        <v>3</v>
      </c>
      <c r="K188" s="13">
        <f t="shared" si="4"/>
        <v>0.5</v>
      </c>
      <c r="L188" s="14" t="s">
        <v>178</v>
      </c>
      <c r="M188" s="25">
        <v>3</v>
      </c>
      <c r="N188" s="13">
        <f t="shared" si="6"/>
        <v>0.5</v>
      </c>
    </row>
    <row r="189" spans="1:14" ht="102.75" customHeight="1" x14ac:dyDescent="0.35">
      <c r="A189" s="87" t="s">
        <v>171</v>
      </c>
      <c r="B189" s="59" t="s">
        <v>71</v>
      </c>
      <c r="C189" s="17" t="s">
        <v>351</v>
      </c>
      <c r="D189" s="17" t="s">
        <v>352</v>
      </c>
      <c r="E189" s="18">
        <v>5</v>
      </c>
      <c r="F189" s="106" t="s">
        <v>28</v>
      </c>
      <c r="G189" s="105">
        <v>4</v>
      </c>
      <c r="H189" s="13" t="s">
        <v>20</v>
      </c>
      <c r="I189" s="19" t="s">
        <v>28</v>
      </c>
      <c r="J189" s="4">
        <v>5</v>
      </c>
      <c r="K189" s="13">
        <f t="shared" si="4"/>
        <v>1</v>
      </c>
      <c r="L189" s="19" t="s">
        <v>28</v>
      </c>
      <c r="M189" s="4">
        <v>5</v>
      </c>
      <c r="N189" s="13">
        <f t="shared" si="6"/>
        <v>1</v>
      </c>
    </row>
    <row r="190" spans="1:14" ht="143.25" customHeight="1" x14ac:dyDescent="0.35">
      <c r="A190" s="87" t="s">
        <v>171</v>
      </c>
      <c r="B190" s="59" t="s">
        <v>71</v>
      </c>
      <c r="C190" s="17" t="s">
        <v>353</v>
      </c>
      <c r="D190" s="17" t="s">
        <v>354</v>
      </c>
      <c r="E190" s="18">
        <v>5</v>
      </c>
      <c r="F190" s="106" t="s">
        <v>179</v>
      </c>
      <c r="G190" s="105">
        <v>3</v>
      </c>
      <c r="H190" s="13" t="s">
        <v>97</v>
      </c>
      <c r="I190" s="19" t="s">
        <v>164</v>
      </c>
      <c r="J190" s="4">
        <v>3</v>
      </c>
      <c r="K190" s="13">
        <f t="shared" si="4"/>
        <v>0.6</v>
      </c>
      <c r="L190" s="19" t="s">
        <v>164</v>
      </c>
      <c r="M190" s="4">
        <v>3</v>
      </c>
      <c r="N190" s="13">
        <f t="shared" si="6"/>
        <v>0.6</v>
      </c>
    </row>
    <row r="191" spans="1:14" ht="81" customHeight="1" x14ac:dyDescent="0.35">
      <c r="A191" s="87" t="s">
        <v>171</v>
      </c>
      <c r="B191" s="59" t="s">
        <v>71</v>
      </c>
      <c r="C191" s="17" t="s">
        <v>355</v>
      </c>
      <c r="D191" s="17" t="s">
        <v>356</v>
      </c>
      <c r="E191" s="18">
        <v>5</v>
      </c>
      <c r="F191" s="106"/>
      <c r="G191" s="105"/>
      <c r="H191" s="13"/>
      <c r="I191" s="19" t="s">
        <v>180</v>
      </c>
      <c r="J191" s="4">
        <v>3</v>
      </c>
      <c r="K191" s="13">
        <f t="shared" si="4"/>
        <v>0.6</v>
      </c>
      <c r="L191" s="19" t="s">
        <v>180</v>
      </c>
      <c r="M191" s="4">
        <v>3</v>
      </c>
      <c r="N191" s="13">
        <f t="shared" si="6"/>
        <v>0.6</v>
      </c>
    </row>
    <row r="192" spans="1:14" ht="65.25" customHeight="1" x14ac:dyDescent="0.35">
      <c r="A192" s="87" t="s">
        <v>171</v>
      </c>
      <c r="B192" s="59" t="s">
        <v>71</v>
      </c>
      <c r="C192" s="17" t="s">
        <v>357</v>
      </c>
      <c r="D192" s="17" t="s">
        <v>358</v>
      </c>
      <c r="E192" s="18">
        <v>5</v>
      </c>
      <c r="F192" s="106" t="s">
        <v>181</v>
      </c>
      <c r="G192" s="105">
        <v>4</v>
      </c>
      <c r="H192" s="13" t="s">
        <v>20</v>
      </c>
      <c r="I192" s="19" t="s">
        <v>182</v>
      </c>
      <c r="J192" s="4">
        <v>4</v>
      </c>
      <c r="K192" s="13">
        <f t="shared" si="4"/>
        <v>0.8</v>
      </c>
      <c r="L192" s="19" t="s">
        <v>182</v>
      </c>
      <c r="M192" s="4">
        <v>4</v>
      </c>
      <c r="N192" s="13">
        <f t="shared" si="6"/>
        <v>0.8</v>
      </c>
    </row>
    <row r="193" spans="1:14" ht="40.5" customHeight="1" x14ac:dyDescent="0.35">
      <c r="A193" s="87" t="s">
        <v>171</v>
      </c>
      <c r="B193" s="59" t="s">
        <v>71</v>
      </c>
      <c r="C193" s="17" t="s">
        <v>77</v>
      </c>
      <c r="D193" s="17" t="s">
        <v>359</v>
      </c>
      <c r="E193" s="18">
        <v>5</v>
      </c>
      <c r="F193" s="106"/>
      <c r="G193" s="105"/>
      <c r="H193" s="13"/>
      <c r="I193" s="19" t="s">
        <v>64</v>
      </c>
      <c r="J193" s="4">
        <v>0</v>
      </c>
      <c r="K193" s="13">
        <f t="shared" si="4"/>
        <v>0</v>
      </c>
      <c r="L193" s="19" t="s">
        <v>64</v>
      </c>
      <c r="M193" s="4">
        <v>0</v>
      </c>
      <c r="N193" s="13">
        <f t="shared" si="6"/>
        <v>0</v>
      </c>
    </row>
    <row r="194" spans="1:14" ht="91.5" customHeight="1" x14ac:dyDescent="0.35">
      <c r="A194" s="87" t="s">
        <v>171</v>
      </c>
      <c r="B194" s="59" t="s">
        <v>71</v>
      </c>
      <c r="C194" s="17" t="s">
        <v>360</v>
      </c>
      <c r="D194" s="17" t="s">
        <v>361</v>
      </c>
      <c r="E194" s="18">
        <v>5</v>
      </c>
      <c r="F194" s="106" t="s">
        <v>183</v>
      </c>
      <c r="G194" s="105">
        <v>3</v>
      </c>
      <c r="H194" s="13" t="s">
        <v>105</v>
      </c>
      <c r="I194" s="19" t="s">
        <v>184</v>
      </c>
      <c r="J194" s="4">
        <v>4</v>
      </c>
      <c r="K194" s="13">
        <f t="shared" si="4"/>
        <v>0.8</v>
      </c>
      <c r="L194" s="19" t="s">
        <v>184</v>
      </c>
      <c r="M194" s="4">
        <v>4</v>
      </c>
      <c r="N194" s="13">
        <f t="shared" si="6"/>
        <v>0.8</v>
      </c>
    </row>
    <row r="195" spans="1:14" ht="51.75" customHeight="1" x14ac:dyDescent="0.35">
      <c r="A195" s="87" t="s">
        <v>171</v>
      </c>
      <c r="B195" s="59" t="s">
        <v>71</v>
      </c>
      <c r="C195" s="17" t="s">
        <v>80</v>
      </c>
      <c r="D195" s="17" t="s">
        <v>362</v>
      </c>
      <c r="E195" s="18">
        <v>5</v>
      </c>
      <c r="F195" s="106" t="s">
        <v>185</v>
      </c>
      <c r="G195" s="105">
        <v>3</v>
      </c>
      <c r="H195" s="13" t="s">
        <v>20</v>
      </c>
      <c r="I195" s="19" t="s">
        <v>185</v>
      </c>
      <c r="J195" s="4">
        <v>5</v>
      </c>
      <c r="K195" s="13">
        <f t="shared" si="4"/>
        <v>1</v>
      </c>
      <c r="L195" s="19" t="s">
        <v>185</v>
      </c>
      <c r="M195" s="4">
        <v>5</v>
      </c>
      <c r="N195" s="13">
        <f t="shared" si="6"/>
        <v>1</v>
      </c>
    </row>
    <row r="196" spans="1:14" ht="91.5" customHeight="1" x14ac:dyDescent="0.35">
      <c r="A196" s="87" t="s">
        <v>171</v>
      </c>
      <c r="B196" s="59" t="s">
        <v>71</v>
      </c>
      <c r="C196" s="17" t="s">
        <v>363</v>
      </c>
      <c r="D196" s="17" t="s">
        <v>364</v>
      </c>
      <c r="E196" s="18">
        <v>5</v>
      </c>
      <c r="F196" s="106" t="s">
        <v>186</v>
      </c>
      <c r="G196" s="105">
        <v>2</v>
      </c>
      <c r="H196" s="13" t="s">
        <v>85</v>
      </c>
      <c r="I196" s="19" t="s">
        <v>187</v>
      </c>
      <c r="J196" s="4">
        <v>1</v>
      </c>
      <c r="K196" s="13">
        <f t="shared" si="4"/>
        <v>0.2</v>
      </c>
      <c r="L196" s="19" t="s">
        <v>398</v>
      </c>
      <c r="M196" s="4">
        <v>1</v>
      </c>
      <c r="N196" s="13">
        <f t="shared" si="6"/>
        <v>0.2</v>
      </c>
    </row>
    <row r="197" spans="1:14" ht="66.75" customHeight="1" x14ac:dyDescent="0.35">
      <c r="A197" s="87" t="s">
        <v>171</v>
      </c>
      <c r="B197" s="59" t="s">
        <v>71</v>
      </c>
      <c r="C197" s="17" t="s">
        <v>365</v>
      </c>
      <c r="D197" s="17" t="s">
        <v>366</v>
      </c>
      <c r="E197" s="18">
        <v>5</v>
      </c>
      <c r="F197" s="106" t="s">
        <v>188</v>
      </c>
      <c r="G197" s="105">
        <v>3</v>
      </c>
      <c r="H197" s="13" t="s">
        <v>105</v>
      </c>
      <c r="I197" s="19" t="s">
        <v>35</v>
      </c>
      <c r="J197" s="4">
        <v>0</v>
      </c>
      <c r="K197" s="13">
        <f t="shared" si="4"/>
        <v>0</v>
      </c>
      <c r="L197" s="19" t="s">
        <v>35</v>
      </c>
      <c r="M197" s="4">
        <v>0</v>
      </c>
      <c r="N197" s="13">
        <f t="shared" si="6"/>
        <v>0</v>
      </c>
    </row>
    <row r="198" spans="1:14" ht="39.75" customHeight="1" thickBot="1" x14ac:dyDescent="0.4">
      <c r="A198" s="88" t="s">
        <v>171</v>
      </c>
      <c r="B198" s="107" t="s">
        <v>71</v>
      </c>
      <c r="C198" s="108" t="s">
        <v>88</v>
      </c>
      <c r="D198" s="108" t="s">
        <v>89</v>
      </c>
      <c r="E198" s="109">
        <v>5</v>
      </c>
      <c r="F198" s="110"/>
      <c r="G198" s="111"/>
      <c r="H198" s="20"/>
      <c r="I198" s="21" t="s">
        <v>35</v>
      </c>
      <c r="J198" s="22">
        <v>0</v>
      </c>
      <c r="K198" s="20">
        <f t="shared" si="4"/>
        <v>0</v>
      </c>
      <c r="L198" s="21" t="s">
        <v>35</v>
      </c>
      <c r="M198" s="22">
        <v>0</v>
      </c>
      <c r="N198" s="20">
        <f t="shared" si="6"/>
        <v>0</v>
      </c>
    </row>
    <row r="199" spans="1:14" ht="234.75" customHeight="1" x14ac:dyDescent="0.35">
      <c r="A199" s="86" t="s">
        <v>189</v>
      </c>
      <c r="B199" s="10" t="s">
        <v>16</v>
      </c>
      <c r="C199" s="62" t="s">
        <v>17</v>
      </c>
      <c r="D199" s="11" t="s">
        <v>18</v>
      </c>
      <c r="E199" s="12">
        <v>9</v>
      </c>
      <c r="F199" s="103" t="s">
        <v>108</v>
      </c>
      <c r="G199" s="104">
        <v>0</v>
      </c>
      <c r="H199" s="13" t="s">
        <v>36</v>
      </c>
      <c r="I199" s="14" t="s">
        <v>128</v>
      </c>
      <c r="J199" s="6">
        <v>4</v>
      </c>
      <c r="K199" s="13">
        <f t="shared" si="4"/>
        <v>0.44444444444444442</v>
      </c>
      <c r="L199" s="14" t="s">
        <v>371</v>
      </c>
      <c r="M199" s="6">
        <v>3</v>
      </c>
      <c r="N199" s="13">
        <f t="shared" si="6"/>
        <v>0.33333333333333331</v>
      </c>
    </row>
    <row r="200" spans="1:14" ht="288.64999999999998" customHeight="1" x14ac:dyDescent="0.35">
      <c r="A200" s="86" t="s">
        <v>189</v>
      </c>
      <c r="B200" s="10" t="s">
        <v>16</v>
      </c>
      <c r="C200" s="62" t="s">
        <v>22</v>
      </c>
      <c r="D200" s="11" t="s">
        <v>23</v>
      </c>
      <c r="E200" s="12">
        <v>9</v>
      </c>
      <c r="F200" s="103" t="s">
        <v>108</v>
      </c>
      <c r="G200" s="105">
        <v>0</v>
      </c>
      <c r="H200" s="13" t="s">
        <v>36</v>
      </c>
      <c r="I200" s="19" t="s">
        <v>109</v>
      </c>
      <c r="J200" s="25">
        <v>0</v>
      </c>
      <c r="K200" s="13">
        <f t="shared" si="4"/>
        <v>0</v>
      </c>
      <c r="L200" s="19" t="s">
        <v>109</v>
      </c>
      <c r="M200" s="25">
        <v>0</v>
      </c>
      <c r="N200" s="13">
        <f t="shared" si="6"/>
        <v>0</v>
      </c>
    </row>
    <row r="201" spans="1:14" ht="66" customHeight="1" x14ac:dyDescent="0.35">
      <c r="A201" s="87" t="s">
        <v>189</v>
      </c>
      <c r="B201" s="16" t="s">
        <v>16</v>
      </c>
      <c r="C201" s="63" t="s">
        <v>26</v>
      </c>
      <c r="D201" s="17" t="s">
        <v>27</v>
      </c>
      <c r="E201" s="18">
        <v>3</v>
      </c>
      <c r="F201" s="106" t="s">
        <v>108</v>
      </c>
      <c r="G201" s="105">
        <v>0</v>
      </c>
      <c r="H201" s="13" t="s">
        <v>36</v>
      </c>
      <c r="I201" s="19" t="s">
        <v>28</v>
      </c>
      <c r="J201" s="4">
        <v>3</v>
      </c>
      <c r="K201" s="13">
        <f t="shared" si="4"/>
        <v>1</v>
      </c>
      <c r="L201" s="19" t="s">
        <v>28</v>
      </c>
      <c r="M201" s="4">
        <v>3</v>
      </c>
      <c r="N201" s="13">
        <f t="shared" si="6"/>
        <v>1</v>
      </c>
    </row>
    <row r="202" spans="1:14" ht="39.75" customHeight="1" x14ac:dyDescent="0.35">
      <c r="A202" s="87" t="s">
        <v>189</v>
      </c>
      <c r="B202" s="16" t="s">
        <v>16</v>
      </c>
      <c r="C202" s="63" t="s">
        <v>29</v>
      </c>
      <c r="D202" s="17" t="s">
        <v>30</v>
      </c>
      <c r="E202" s="18">
        <v>3</v>
      </c>
      <c r="F202" s="106" t="s">
        <v>108</v>
      </c>
      <c r="G202" s="105">
        <v>0</v>
      </c>
      <c r="H202" s="13" t="s">
        <v>36</v>
      </c>
      <c r="I202" s="19" t="s">
        <v>109</v>
      </c>
      <c r="J202" s="25">
        <v>0</v>
      </c>
      <c r="K202" s="13">
        <f t="shared" si="4"/>
        <v>0</v>
      </c>
      <c r="L202" s="19" t="s">
        <v>109</v>
      </c>
      <c r="M202" s="25">
        <v>0</v>
      </c>
      <c r="N202" s="13">
        <f t="shared" si="6"/>
        <v>0</v>
      </c>
    </row>
    <row r="203" spans="1:14" ht="107.25" customHeight="1" x14ac:dyDescent="0.35">
      <c r="A203" s="87" t="s">
        <v>189</v>
      </c>
      <c r="B203" s="16" t="s">
        <v>16</v>
      </c>
      <c r="C203" s="63" t="s">
        <v>31</v>
      </c>
      <c r="D203" s="17" t="s">
        <v>32</v>
      </c>
      <c r="E203" s="18">
        <v>3</v>
      </c>
      <c r="F203" s="106" t="s">
        <v>108</v>
      </c>
      <c r="G203" s="105">
        <v>0</v>
      </c>
      <c r="H203" s="13" t="s">
        <v>36</v>
      </c>
      <c r="I203" s="19" t="s">
        <v>109</v>
      </c>
      <c r="J203" s="4">
        <v>0</v>
      </c>
      <c r="K203" s="13">
        <f t="shared" si="4"/>
        <v>0</v>
      </c>
      <c r="L203" s="19" t="s">
        <v>109</v>
      </c>
      <c r="M203" s="4">
        <v>0</v>
      </c>
      <c r="N203" s="13">
        <f t="shared" si="6"/>
        <v>0</v>
      </c>
    </row>
    <row r="204" spans="1:14" ht="155.25" customHeight="1" x14ac:dyDescent="0.35">
      <c r="A204" s="87" t="s">
        <v>189</v>
      </c>
      <c r="B204" s="16" t="s">
        <v>16</v>
      </c>
      <c r="C204" s="63" t="s">
        <v>33</v>
      </c>
      <c r="D204" s="17" t="s">
        <v>34</v>
      </c>
      <c r="E204" s="18">
        <v>9</v>
      </c>
      <c r="F204" s="106" t="s">
        <v>108</v>
      </c>
      <c r="G204" s="105">
        <v>0</v>
      </c>
      <c r="H204" s="13" t="s">
        <v>36</v>
      </c>
      <c r="I204" s="19" t="s">
        <v>35</v>
      </c>
      <c r="J204" s="4">
        <v>0</v>
      </c>
      <c r="K204" s="13">
        <f t="shared" ref="K204:K267" si="7">J204/$E204</f>
        <v>0</v>
      </c>
      <c r="L204" s="19" t="s">
        <v>35</v>
      </c>
      <c r="M204" s="4">
        <v>0</v>
      </c>
      <c r="N204" s="13">
        <f t="shared" ref="N204:N267" si="8">M204/$E204</f>
        <v>0</v>
      </c>
    </row>
    <row r="205" spans="1:14" ht="41.25" customHeight="1" x14ac:dyDescent="0.35">
      <c r="A205" s="87" t="s">
        <v>189</v>
      </c>
      <c r="B205" s="16" t="s">
        <v>16</v>
      </c>
      <c r="C205" s="63" t="s">
        <v>37</v>
      </c>
      <c r="D205" s="17" t="s">
        <v>38</v>
      </c>
      <c r="E205" s="18">
        <v>6</v>
      </c>
      <c r="F205" s="106" t="s">
        <v>108</v>
      </c>
      <c r="G205" s="105">
        <v>0</v>
      </c>
      <c r="H205" s="13" t="s">
        <v>36</v>
      </c>
      <c r="I205" s="19" t="s">
        <v>130</v>
      </c>
      <c r="J205" s="25">
        <v>6</v>
      </c>
      <c r="K205" s="13">
        <f t="shared" si="7"/>
        <v>1</v>
      </c>
      <c r="L205" s="19" t="s">
        <v>130</v>
      </c>
      <c r="M205" s="25">
        <v>6</v>
      </c>
      <c r="N205" s="13">
        <f t="shared" si="8"/>
        <v>1</v>
      </c>
    </row>
    <row r="206" spans="1:14" ht="27" customHeight="1" x14ac:dyDescent="0.35">
      <c r="A206" s="87" t="s">
        <v>189</v>
      </c>
      <c r="B206" s="16" t="s">
        <v>16</v>
      </c>
      <c r="C206" s="63" t="s">
        <v>40</v>
      </c>
      <c r="D206" s="17" t="s">
        <v>30</v>
      </c>
      <c r="E206" s="18">
        <v>3</v>
      </c>
      <c r="F206" s="106" t="s">
        <v>108</v>
      </c>
      <c r="G206" s="105">
        <v>0</v>
      </c>
      <c r="H206" s="13" t="s">
        <v>36</v>
      </c>
      <c r="I206" s="19" t="s">
        <v>35</v>
      </c>
      <c r="J206" s="4">
        <v>0</v>
      </c>
      <c r="K206" s="13">
        <f t="shared" si="7"/>
        <v>0</v>
      </c>
      <c r="L206" s="19" t="s">
        <v>35</v>
      </c>
      <c r="M206" s="4">
        <v>0</v>
      </c>
      <c r="N206" s="13">
        <f t="shared" si="8"/>
        <v>0</v>
      </c>
    </row>
    <row r="207" spans="1:14" ht="51" customHeight="1" x14ac:dyDescent="0.35">
      <c r="A207" s="87" t="s">
        <v>189</v>
      </c>
      <c r="B207" s="16" t="s">
        <v>16</v>
      </c>
      <c r="C207" s="63" t="s">
        <v>41</v>
      </c>
      <c r="D207" s="17" t="s">
        <v>42</v>
      </c>
      <c r="E207" s="18">
        <v>5</v>
      </c>
      <c r="F207" s="106" t="s">
        <v>108</v>
      </c>
      <c r="G207" s="105">
        <v>0</v>
      </c>
      <c r="H207" s="13" t="s">
        <v>36</v>
      </c>
      <c r="I207" s="19" t="s">
        <v>35</v>
      </c>
      <c r="J207" s="4">
        <v>0</v>
      </c>
      <c r="K207" s="13">
        <f t="shared" si="7"/>
        <v>0</v>
      </c>
      <c r="L207" s="19" t="s">
        <v>35</v>
      </c>
      <c r="M207" s="4">
        <v>0</v>
      </c>
      <c r="N207" s="13">
        <f t="shared" si="8"/>
        <v>0</v>
      </c>
    </row>
    <row r="208" spans="1:14" ht="54.75" customHeight="1" x14ac:dyDescent="0.35">
      <c r="A208" s="87" t="s">
        <v>189</v>
      </c>
      <c r="B208" s="16" t="s">
        <v>43</v>
      </c>
      <c r="C208" s="63" t="s">
        <v>44</v>
      </c>
      <c r="D208" s="17" t="s">
        <v>45</v>
      </c>
      <c r="E208" s="18">
        <v>12</v>
      </c>
      <c r="F208" s="106" t="s">
        <v>190</v>
      </c>
      <c r="G208" s="105">
        <v>0</v>
      </c>
      <c r="H208" s="13" t="s">
        <v>36</v>
      </c>
      <c r="I208" s="14" t="s">
        <v>191</v>
      </c>
      <c r="J208" s="25">
        <v>4</v>
      </c>
      <c r="K208" s="13">
        <f t="shared" si="7"/>
        <v>0.33333333333333331</v>
      </c>
      <c r="L208" s="14" t="s">
        <v>191</v>
      </c>
      <c r="M208" s="25">
        <v>4</v>
      </c>
      <c r="N208" s="13">
        <f t="shared" si="8"/>
        <v>0.33333333333333331</v>
      </c>
    </row>
    <row r="209" spans="1:14" ht="117" customHeight="1" x14ac:dyDescent="0.35">
      <c r="A209" s="87" t="s">
        <v>189</v>
      </c>
      <c r="B209" s="16" t="s">
        <v>43</v>
      </c>
      <c r="C209" s="63" t="s">
        <v>48</v>
      </c>
      <c r="D209" s="17" t="s">
        <v>49</v>
      </c>
      <c r="E209" s="18">
        <v>15</v>
      </c>
      <c r="F209" s="106" t="s">
        <v>190</v>
      </c>
      <c r="G209" s="105">
        <v>0</v>
      </c>
      <c r="H209" s="13" t="s">
        <v>36</v>
      </c>
      <c r="I209" s="14" t="s">
        <v>192</v>
      </c>
      <c r="J209" s="25">
        <v>3</v>
      </c>
      <c r="K209" s="13">
        <f t="shared" si="7"/>
        <v>0.2</v>
      </c>
      <c r="L209" s="14" t="s">
        <v>192</v>
      </c>
      <c r="M209" s="25">
        <v>3</v>
      </c>
      <c r="N209" s="13">
        <f t="shared" si="8"/>
        <v>0.2</v>
      </c>
    </row>
    <row r="210" spans="1:14" ht="104.25" customHeight="1" x14ac:dyDescent="0.35">
      <c r="A210" s="87" t="s">
        <v>189</v>
      </c>
      <c r="B210" s="16" t="s">
        <v>43</v>
      </c>
      <c r="C210" s="17" t="s">
        <v>51</v>
      </c>
      <c r="D210" s="17" t="s">
        <v>52</v>
      </c>
      <c r="E210" s="18">
        <v>7</v>
      </c>
      <c r="F210" s="106" t="s">
        <v>190</v>
      </c>
      <c r="G210" s="105">
        <v>0</v>
      </c>
      <c r="H210" s="13" t="s">
        <v>36</v>
      </c>
      <c r="I210" s="19" t="s">
        <v>35</v>
      </c>
      <c r="J210" s="4">
        <v>0</v>
      </c>
      <c r="K210" s="13">
        <f t="shared" si="7"/>
        <v>0</v>
      </c>
      <c r="L210" s="19" t="s">
        <v>35</v>
      </c>
      <c r="M210" s="4">
        <v>0</v>
      </c>
      <c r="N210" s="13">
        <f t="shared" si="8"/>
        <v>0</v>
      </c>
    </row>
    <row r="211" spans="1:14" ht="93.75" customHeight="1" x14ac:dyDescent="0.35">
      <c r="A211" s="87" t="s">
        <v>189</v>
      </c>
      <c r="B211" s="16" t="s">
        <v>43</v>
      </c>
      <c r="C211" s="63" t="s">
        <v>54</v>
      </c>
      <c r="D211" s="17" t="s">
        <v>55</v>
      </c>
      <c r="E211" s="18">
        <v>9</v>
      </c>
      <c r="F211" s="106" t="s">
        <v>190</v>
      </c>
      <c r="G211" s="105">
        <v>0</v>
      </c>
      <c r="H211" s="13" t="s">
        <v>36</v>
      </c>
      <c r="I211" s="19" t="s">
        <v>109</v>
      </c>
      <c r="J211" s="4">
        <v>0</v>
      </c>
      <c r="K211" s="13">
        <f t="shared" si="7"/>
        <v>0</v>
      </c>
      <c r="L211" s="19" t="s">
        <v>109</v>
      </c>
      <c r="M211" s="4">
        <v>0</v>
      </c>
      <c r="N211" s="13">
        <f t="shared" si="8"/>
        <v>0</v>
      </c>
    </row>
    <row r="212" spans="1:14" ht="39.75" customHeight="1" x14ac:dyDescent="0.35">
      <c r="A212" s="87" t="s">
        <v>189</v>
      </c>
      <c r="B212" s="16" t="s">
        <v>43</v>
      </c>
      <c r="C212" s="63" t="s">
        <v>57</v>
      </c>
      <c r="D212" s="17" t="s">
        <v>58</v>
      </c>
      <c r="E212" s="18">
        <v>7</v>
      </c>
      <c r="F212" s="106" t="s">
        <v>190</v>
      </c>
      <c r="G212" s="105">
        <v>0</v>
      </c>
      <c r="H212" s="13" t="s">
        <v>36</v>
      </c>
      <c r="I212" s="19" t="s">
        <v>95</v>
      </c>
      <c r="J212" s="4">
        <v>0</v>
      </c>
      <c r="K212" s="13">
        <f t="shared" si="7"/>
        <v>0</v>
      </c>
      <c r="L212" s="19" t="s">
        <v>95</v>
      </c>
      <c r="M212" s="4">
        <v>0</v>
      </c>
      <c r="N212" s="13">
        <f t="shared" si="8"/>
        <v>0</v>
      </c>
    </row>
    <row r="213" spans="1:14" ht="158.25" customHeight="1" x14ac:dyDescent="0.35">
      <c r="A213" s="87" t="s">
        <v>189</v>
      </c>
      <c r="B213" s="16" t="s">
        <v>60</v>
      </c>
      <c r="C213" s="63" t="s">
        <v>61</v>
      </c>
      <c r="D213" s="17" t="s">
        <v>62</v>
      </c>
      <c r="E213" s="18">
        <v>20</v>
      </c>
      <c r="F213" s="106" t="s">
        <v>193</v>
      </c>
      <c r="G213" s="105">
        <v>0</v>
      </c>
      <c r="H213" s="13" t="s">
        <v>36</v>
      </c>
      <c r="I213" s="14" t="s">
        <v>194</v>
      </c>
      <c r="J213" s="25">
        <v>10</v>
      </c>
      <c r="K213" s="13">
        <f t="shared" si="7"/>
        <v>0.5</v>
      </c>
      <c r="L213" s="14" t="s">
        <v>194</v>
      </c>
      <c r="M213" s="25">
        <v>10</v>
      </c>
      <c r="N213" s="13">
        <f t="shared" si="8"/>
        <v>0.5</v>
      </c>
    </row>
    <row r="214" spans="1:14" ht="119.25" customHeight="1" x14ac:dyDescent="0.35">
      <c r="A214" s="87" t="s">
        <v>189</v>
      </c>
      <c r="B214" s="16" t="s">
        <v>60</v>
      </c>
      <c r="C214" s="63" t="s">
        <v>65</v>
      </c>
      <c r="D214" s="17" t="s">
        <v>66</v>
      </c>
      <c r="E214" s="18">
        <v>12</v>
      </c>
      <c r="F214" s="106" t="s">
        <v>193</v>
      </c>
      <c r="G214" s="105">
        <v>0</v>
      </c>
      <c r="H214" s="13" t="s">
        <v>36</v>
      </c>
      <c r="I214" s="14" t="s">
        <v>195</v>
      </c>
      <c r="J214" s="25">
        <v>12</v>
      </c>
      <c r="K214" s="13">
        <f t="shared" si="7"/>
        <v>1</v>
      </c>
      <c r="L214" s="14" t="s">
        <v>195</v>
      </c>
      <c r="M214" s="25">
        <v>12</v>
      </c>
      <c r="N214" s="13">
        <f t="shared" si="8"/>
        <v>1</v>
      </c>
    </row>
    <row r="215" spans="1:14" ht="30.75" customHeight="1" x14ac:dyDescent="0.35">
      <c r="A215" s="87" t="s">
        <v>189</v>
      </c>
      <c r="B215" s="16" t="s">
        <v>60</v>
      </c>
      <c r="C215" s="63" t="s">
        <v>67</v>
      </c>
      <c r="D215" s="17" t="s">
        <v>68</v>
      </c>
      <c r="E215" s="18">
        <v>12</v>
      </c>
      <c r="F215" s="106" t="s">
        <v>193</v>
      </c>
      <c r="G215" s="105">
        <v>0</v>
      </c>
      <c r="H215" s="13" t="s">
        <v>36</v>
      </c>
      <c r="I215" s="19" t="s">
        <v>64</v>
      </c>
      <c r="J215" s="4">
        <v>0</v>
      </c>
      <c r="K215" s="13">
        <f t="shared" si="7"/>
        <v>0</v>
      </c>
      <c r="L215" s="19" t="s">
        <v>64</v>
      </c>
      <c r="M215" s="4">
        <v>0</v>
      </c>
      <c r="N215" s="13">
        <f t="shared" si="8"/>
        <v>0</v>
      </c>
    </row>
    <row r="216" spans="1:14" ht="186" customHeight="1" x14ac:dyDescent="0.35">
      <c r="A216" s="87" t="s">
        <v>189</v>
      </c>
      <c r="B216" s="16" t="s">
        <v>60</v>
      </c>
      <c r="C216" s="63" t="s">
        <v>69</v>
      </c>
      <c r="D216" s="17" t="s">
        <v>70</v>
      </c>
      <c r="E216" s="18">
        <v>6</v>
      </c>
      <c r="F216" s="106" t="s">
        <v>193</v>
      </c>
      <c r="G216" s="105">
        <v>0</v>
      </c>
      <c r="H216" s="13" t="s">
        <v>36</v>
      </c>
      <c r="I216" s="14" t="s">
        <v>196</v>
      </c>
      <c r="J216" s="25">
        <v>6</v>
      </c>
      <c r="K216" s="13">
        <f t="shared" si="7"/>
        <v>1</v>
      </c>
      <c r="L216" s="14" t="s">
        <v>196</v>
      </c>
      <c r="M216" s="25">
        <v>6</v>
      </c>
      <c r="N216" s="13">
        <f t="shared" si="8"/>
        <v>1</v>
      </c>
    </row>
    <row r="217" spans="1:14" ht="102.75" customHeight="1" x14ac:dyDescent="0.35">
      <c r="A217" s="87" t="s">
        <v>189</v>
      </c>
      <c r="B217" s="59" t="s">
        <v>71</v>
      </c>
      <c r="C217" s="17" t="s">
        <v>351</v>
      </c>
      <c r="D217" s="17" t="s">
        <v>352</v>
      </c>
      <c r="E217" s="18">
        <v>5</v>
      </c>
      <c r="F217" s="106" t="s">
        <v>197</v>
      </c>
      <c r="G217" s="105">
        <v>2</v>
      </c>
      <c r="H217" s="13" t="s">
        <v>73</v>
      </c>
      <c r="I217" s="19" t="s">
        <v>198</v>
      </c>
      <c r="J217" s="4">
        <v>2</v>
      </c>
      <c r="K217" s="13">
        <f t="shared" si="7"/>
        <v>0.4</v>
      </c>
      <c r="L217" s="19" t="s">
        <v>399</v>
      </c>
      <c r="M217" s="4">
        <v>2</v>
      </c>
      <c r="N217" s="13">
        <f t="shared" si="8"/>
        <v>0.4</v>
      </c>
    </row>
    <row r="218" spans="1:14" ht="143.25" customHeight="1" x14ac:dyDescent="0.35">
      <c r="A218" s="87" t="s">
        <v>189</v>
      </c>
      <c r="B218" s="59" t="s">
        <v>71</v>
      </c>
      <c r="C218" s="17" t="s">
        <v>353</v>
      </c>
      <c r="D218" s="17" t="s">
        <v>354</v>
      </c>
      <c r="E218" s="18">
        <v>5</v>
      </c>
      <c r="F218" s="106" t="s">
        <v>28</v>
      </c>
      <c r="G218" s="105">
        <v>3</v>
      </c>
      <c r="H218" s="13" t="s">
        <v>97</v>
      </c>
      <c r="I218" s="19" t="s">
        <v>138</v>
      </c>
      <c r="J218" s="4">
        <v>4</v>
      </c>
      <c r="K218" s="13">
        <f t="shared" si="7"/>
        <v>0.8</v>
      </c>
      <c r="L218" s="19" t="s">
        <v>400</v>
      </c>
      <c r="M218" s="4">
        <v>4</v>
      </c>
      <c r="N218" s="13">
        <f t="shared" si="8"/>
        <v>0.8</v>
      </c>
    </row>
    <row r="219" spans="1:14" ht="81" customHeight="1" x14ac:dyDescent="0.35">
      <c r="A219" s="87" t="s">
        <v>189</v>
      </c>
      <c r="B219" s="59" t="s">
        <v>71</v>
      </c>
      <c r="C219" s="17" t="s">
        <v>355</v>
      </c>
      <c r="D219" s="17" t="s">
        <v>356</v>
      </c>
      <c r="E219" s="18">
        <v>5</v>
      </c>
      <c r="F219" s="106"/>
      <c r="G219" s="105"/>
      <c r="H219" s="13"/>
      <c r="I219" s="19" t="s">
        <v>35</v>
      </c>
      <c r="J219" s="4">
        <v>0</v>
      </c>
      <c r="K219" s="13">
        <f t="shared" si="7"/>
        <v>0</v>
      </c>
      <c r="L219" s="19" t="s">
        <v>401</v>
      </c>
      <c r="M219" s="4">
        <v>3</v>
      </c>
      <c r="N219" s="13">
        <f t="shared" si="8"/>
        <v>0.6</v>
      </c>
    </row>
    <row r="220" spans="1:14" ht="65.25" customHeight="1" x14ac:dyDescent="0.35">
      <c r="A220" s="87" t="s">
        <v>189</v>
      </c>
      <c r="B220" s="59" t="s">
        <v>71</v>
      </c>
      <c r="C220" s="17" t="s">
        <v>357</v>
      </c>
      <c r="D220" s="17" t="s">
        <v>358</v>
      </c>
      <c r="E220" s="18">
        <v>5</v>
      </c>
      <c r="F220" s="106" t="s">
        <v>199</v>
      </c>
      <c r="G220" s="105">
        <v>4</v>
      </c>
      <c r="H220" s="13" t="s">
        <v>20</v>
      </c>
      <c r="I220" s="19" t="s">
        <v>200</v>
      </c>
      <c r="J220" s="4">
        <v>5</v>
      </c>
      <c r="K220" s="13">
        <f t="shared" si="7"/>
        <v>1</v>
      </c>
      <c r="L220" s="19" t="s">
        <v>402</v>
      </c>
      <c r="M220" s="4">
        <v>5</v>
      </c>
      <c r="N220" s="13">
        <f t="shared" si="8"/>
        <v>1</v>
      </c>
    </row>
    <row r="221" spans="1:14" ht="40.5" customHeight="1" x14ac:dyDescent="0.35">
      <c r="A221" s="87" t="s">
        <v>189</v>
      </c>
      <c r="B221" s="59" t="s">
        <v>71</v>
      </c>
      <c r="C221" s="17" t="s">
        <v>77</v>
      </c>
      <c r="D221" s="17" t="s">
        <v>359</v>
      </c>
      <c r="E221" s="18">
        <v>5</v>
      </c>
      <c r="F221" s="106"/>
      <c r="G221" s="105"/>
      <c r="H221" s="13"/>
      <c r="I221" s="19" t="s">
        <v>201</v>
      </c>
      <c r="J221" s="4">
        <v>1</v>
      </c>
      <c r="K221" s="13">
        <f t="shared" si="7"/>
        <v>0.2</v>
      </c>
      <c r="L221" s="19" t="s">
        <v>387</v>
      </c>
      <c r="M221" s="4">
        <v>0</v>
      </c>
      <c r="N221" s="13">
        <f t="shared" si="8"/>
        <v>0</v>
      </c>
    </row>
    <row r="222" spans="1:14" ht="91.5" customHeight="1" x14ac:dyDescent="0.35">
      <c r="A222" s="87" t="s">
        <v>189</v>
      </c>
      <c r="B222" s="59" t="s">
        <v>71</v>
      </c>
      <c r="C222" s="17" t="s">
        <v>360</v>
      </c>
      <c r="D222" s="17" t="s">
        <v>361</v>
      </c>
      <c r="E222" s="18">
        <v>5</v>
      </c>
      <c r="F222" s="106" t="s">
        <v>202</v>
      </c>
      <c r="G222" s="105">
        <v>1</v>
      </c>
      <c r="H222" s="13" t="s">
        <v>79</v>
      </c>
      <c r="I222" s="19" t="s">
        <v>203</v>
      </c>
      <c r="J222" s="4">
        <v>5</v>
      </c>
      <c r="K222" s="13">
        <f t="shared" si="7"/>
        <v>1</v>
      </c>
      <c r="L222" s="19" t="s">
        <v>35</v>
      </c>
      <c r="M222" s="4">
        <v>0</v>
      </c>
      <c r="N222" s="13">
        <f t="shared" si="8"/>
        <v>0</v>
      </c>
    </row>
    <row r="223" spans="1:14" ht="51.75" customHeight="1" x14ac:dyDescent="0.35">
      <c r="A223" s="87" t="s">
        <v>189</v>
      </c>
      <c r="B223" s="59" t="s">
        <v>71</v>
      </c>
      <c r="C223" s="17" t="s">
        <v>80</v>
      </c>
      <c r="D223" s="17" t="s">
        <v>362</v>
      </c>
      <c r="E223" s="18">
        <v>5</v>
      </c>
      <c r="F223" s="106" t="s">
        <v>204</v>
      </c>
      <c r="G223" s="105">
        <v>2</v>
      </c>
      <c r="H223" s="13" t="s">
        <v>82</v>
      </c>
      <c r="I223" s="19" t="s">
        <v>205</v>
      </c>
      <c r="J223" s="4">
        <v>3</v>
      </c>
      <c r="K223" s="13">
        <f t="shared" si="7"/>
        <v>0.6</v>
      </c>
      <c r="L223" s="19" t="s">
        <v>403</v>
      </c>
      <c r="M223" s="4">
        <v>5</v>
      </c>
      <c r="N223" s="13">
        <f t="shared" si="8"/>
        <v>1</v>
      </c>
    </row>
    <row r="224" spans="1:14" ht="91.5" customHeight="1" x14ac:dyDescent="0.35">
      <c r="A224" s="87" t="s">
        <v>189</v>
      </c>
      <c r="B224" s="59" t="s">
        <v>71</v>
      </c>
      <c r="C224" s="17" t="s">
        <v>363</v>
      </c>
      <c r="D224" s="17" t="s">
        <v>364</v>
      </c>
      <c r="E224" s="18">
        <v>5</v>
      </c>
      <c r="F224" s="106" t="s">
        <v>125</v>
      </c>
      <c r="G224" s="105">
        <v>3</v>
      </c>
      <c r="H224" s="13" t="s">
        <v>105</v>
      </c>
      <c r="I224" s="19" t="s">
        <v>35</v>
      </c>
      <c r="J224" s="4">
        <v>0</v>
      </c>
      <c r="K224" s="13">
        <f t="shared" si="7"/>
        <v>0</v>
      </c>
      <c r="L224" s="19" t="s">
        <v>404</v>
      </c>
      <c r="M224" s="4">
        <v>3</v>
      </c>
      <c r="N224" s="13">
        <f t="shared" si="8"/>
        <v>0.6</v>
      </c>
    </row>
    <row r="225" spans="1:14" ht="66.75" customHeight="1" x14ac:dyDescent="0.35">
      <c r="A225" s="87" t="s">
        <v>189</v>
      </c>
      <c r="B225" s="59" t="s">
        <v>71</v>
      </c>
      <c r="C225" s="17" t="s">
        <v>365</v>
      </c>
      <c r="D225" s="17" t="s">
        <v>366</v>
      </c>
      <c r="E225" s="18">
        <v>5</v>
      </c>
      <c r="F225" s="106" t="s">
        <v>35</v>
      </c>
      <c r="G225" s="105">
        <v>0</v>
      </c>
      <c r="H225" s="13" t="s">
        <v>36</v>
      </c>
      <c r="I225" s="19" t="s">
        <v>35</v>
      </c>
      <c r="J225" s="4">
        <v>0</v>
      </c>
      <c r="K225" s="13">
        <f t="shared" si="7"/>
        <v>0</v>
      </c>
      <c r="L225" s="19" t="s">
        <v>35</v>
      </c>
      <c r="M225" s="4">
        <v>0</v>
      </c>
      <c r="N225" s="13">
        <f t="shared" si="8"/>
        <v>0</v>
      </c>
    </row>
    <row r="226" spans="1:14" ht="39.75" customHeight="1" thickBot="1" x14ac:dyDescent="0.4">
      <c r="A226" s="88" t="s">
        <v>189</v>
      </c>
      <c r="B226" s="107" t="s">
        <v>71</v>
      </c>
      <c r="C226" s="108" t="s">
        <v>88</v>
      </c>
      <c r="D226" s="108" t="s">
        <v>89</v>
      </c>
      <c r="E226" s="109">
        <v>5</v>
      </c>
      <c r="F226" s="110"/>
      <c r="G226" s="111"/>
      <c r="H226" s="20"/>
      <c r="I226" s="21" t="s">
        <v>35</v>
      </c>
      <c r="J226" s="22">
        <v>0</v>
      </c>
      <c r="K226" s="20">
        <f t="shared" si="7"/>
        <v>0</v>
      </c>
      <c r="L226" s="21" t="s">
        <v>35</v>
      </c>
      <c r="M226" s="22">
        <v>0</v>
      </c>
      <c r="N226" s="20">
        <f t="shared" si="8"/>
        <v>0</v>
      </c>
    </row>
    <row r="227" spans="1:14" ht="234.75" customHeight="1" x14ac:dyDescent="0.35">
      <c r="A227" s="86" t="s">
        <v>206</v>
      </c>
      <c r="B227" s="10" t="s">
        <v>16</v>
      </c>
      <c r="C227" s="62" t="s">
        <v>17</v>
      </c>
      <c r="D227" s="11" t="s">
        <v>18</v>
      </c>
      <c r="E227" s="12">
        <v>9</v>
      </c>
      <c r="F227" s="103" t="s">
        <v>108</v>
      </c>
      <c r="G227" s="104">
        <v>0</v>
      </c>
      <c r="H227" s="13" t="s">
        <v>36</v>
      </c>
      <c r="I227" s="14" t="s">
        <v>108</v>
      </c>
      <c r="J227" s="6">
        <v>0</v>
      </c>
      <c r="K227" s="13">
        <f t="shared" si="7"/>
        <v>0</v>
      </c>
      <c r="L227" s="14" t="s">
        <v>108</v>
      </c>
      <c r="M227" s="6">
        <v>0</v>
      </c>
      <c r="N227" s="13">
        <f t="shared" si="8"/>
        <v>0</v>
      </c>
    </row>
    <row r="228" spans="1:14" ht="357" customHeight="1" x14ac:dyDescent="0.35">
      <c r="A228" s="86" t="s">
        <v>206</v>
      </c>
      <c r="B228" s="10" t="s">
        <v>16</v>
      </c>
      <c r="C228" s="62" t="s">
        <v>22</v>
      </c>
      <c r="D228" s="11" t="s">
        <v>23</v>
      </c>
      <c r="E228" s="12">
        <v>9</v>
      </c>
      <c r="F228" s="103" t="s">
        <v>108</v>
      </c>
      <c r="G228" s="105">
        <v>0</v>
      </c>
      <c r="H228" s="13" t="s">
        <v>36</v>
      </c>
      <c r="I228" s="19" t="s">
        <v>109</v>
      </c>
      <c r="J228" s="25">
        <v>0</v>
      </c>
      <c r="K228" s="13">
        <f t="shared" si="7"/>
        <v>0</v>
      </c>
      <c r="L228" s="19" t="s">
        <v>109</v>
      </c>
      <c r="M228" s="25">
        <v>0</v>
      </c>
      <c r="N228" s="13">
        <f t="shared" si="8"/>
        <v>0</v>
      </c>
    </row>
    <row r="229" spans="1:14" ht="66" customHeight="1" x14ac:dyDescent="0.35">
      <c r="A229" s="87" t="s">
        <v>206</v>
      </c>
      <c r="B229" s="16" t="s">
        <v>16</v>
      </c>
      <c r="C229" s="63" t="s">
        <v>26</v>
      </c>
      <c r="D229" s="17" t="s">
        <v>27</v>
      </c>
      <c r="E229" s="18">
        <v>3</v>
      </c>
      <c r="F229" s="106" t="s">
        <v>108</v>
      </c>
      <c r="G229" s="105">
        <v>0</v>
      </c>
      <c r="H229" s="13" t="s">
        <v>36</v>
      </c>
      <c r="I229" s="19" t="s">
        <v>35</v>
      </c>
      <c r="J229" s="4">
        <v>0</v>
      </c>
      <c r="K229" s="13">
        <f t="shared" si="7"/>
        <v>0</v>
      </c>
      <c r="L229" s="19" t="s">
        <v>35</v>
      </c>
      <c r="M229" s="4">
        <v>0</v>
      </c>
      <c r="N229" s="13">
        <f t="shared" si="8"/>
        <v>0</v>
      </c>
    </row>
    <row r="230" spans="1:14" ht="39.75" customHeight="1" x14ac:dyDescent="0.35">
      <c r="A230" s="87" t="s">
        <v>206</v>
      </c>
      <c r="B230" s="16" t="s">
        <v>16</v>
      </c>
      <c r="C230" s="63" t="s">
        <v>29</v>
      </c>
      <c r="D230" s="17" t="s">
        <v>30</v>
      </c>
      <c r="E230" s="18">
        <v>3</v>
      </c>
      <c r="F230" s="106" t="s">
        <v>108</v>
      </c>
      <c r="G230" s="105">
        <v>0</v>
      </c>
      <c r="H230" s="13" t="s">
        <v>36</v>
      </c>
      <c r="I230" s="19" t="s">
        <v>109</v>
      </c>
      <c r="J230" s="25">
        <v>0</v>
      </c>
      <c r="K230" s="13">
        <f t="shared" si="7"/>
        <v>0</v>
      </c>
      <c r="L230" s="19" t="s">
        <v>109</v>
      </c>
      <c r="M230" s="25">
        <v>0</v>
      </c>
      <c r="N230" s="13">
        <f t="shared" si="8"/>
        <v>0</v>
      </c>
    </row>
    <row r="231" spans="1:14" ht="107.25" customHeight="1" x14ac:dyDescent="0.35">
      <c r="A231" s="87" t="s">
        <v>206</v>
      </c>
      <c r="B231" s="16" t="s">
        <v>16</v>
      </c>
      <c r="C231" s="63" t="s">
        <v>31</v>
      </c>
      <c r="D231" s="17" t="s">
        <v>32</v>
      </c>
      <c r="E231" s="18">
        <v>3</v>
      </c>
      <c r="F231" s="106" t="s">
        <v>108</v>
      </c>
      <c r="G231" s="105">
        <v>0</v>
      </c>
      <c r="H231" s="13" t="s">
        <v>36</v>
      </c>
      <c r="I231" s="19" t="s">
        <v>109</v>
      </c>
      <c r="J231" s="4">
        <v>0</v>
      </c>
      <c r="K231" s="13">
        <f t="shared" si="7"/>
        <v>0</v>
      </c>
      <c r="L231" s="19" t="s">
        <v>109</v>
      </c>
      <c r="M231" s="4">
        <v>0</v>
      </c>
      <c r="N231" s="13">
        <f t="shared" si="8"/>
        <v>0</v>
      </c>
    </row>
    <row r="232" spans="1:14" ht="155.25" customHeight="1" x14ac:dyDescent="0.35">
      <c r="A232" s="87" t="s">
        <v>206</v>
      </c>
      <c r="B232" s="16" t="s">
        <v>16</v>
      </c>
      <c r="C232" s="63" t="s">
        <v>33</v>
      </c>
      <c r="D232" s="17" t="s">
        <v>34</v>
      </c>
      <c r="E232" s="18">
        <v>9</v>
      </c>
      <c r="F232" s="106" t="s">
        <v>108</v>
      </c>
      <c r="G232" s="105">
        <v>0</v>
      </c>
      <c r="H232" s="13" t="s">
        <v>36</v>
      </c>
      <c r="I232" s="19" t="s">
        <v>35</v>
      </c>
      <c r="J232" s="4">
        <v>0</v>
      </c>
      <c r="K232" s="13">
        <f t="shared" si="7"/>
        <v>0</v>
      </c>
      <c r="L232" s="19" t="s">
        <v>35</v>
      </c>
      <c r="M232" s="4">
        <v>0</v>
      </c>
      <c r="N232" s="13">
        <f t="shared" si="8"/>
        <v>0</v>
      </c>
    </row>
    <row r="233" spans="1:14" ht="41.25" customHeight="1" x14ac:dyDescent="0.35">
      <c r="A233" s="87" t="s">
        <v>206</v>
      </c>
      <c r="B233" s="16" t="s">
        <v>16</v>
      </c>
      <c r="C233" s="63" t="s">
        <v>37</v>
      </c>
      <c r="D233" s="17" t="s">
        <v>38</v>
      </c>
      <c r="E233" s="18">
        <v>6</v>
      </c>
      <c r="F233" s="106" t="s">
        <v>108</v>
      </c>
      <c r="G233" s="105">
        <v>0</v>
      </c>
      <c r="H233" s="13" t="s">
        <v>36</v>
      </c>
      <c r="I233" s="19" t="s">
        <v>35</v>
      </c>
      <c r="J233" s="4">
        <v>0</v>
      </c>
      <c r="K233" s="13">
        <f t="shared" si="7"/>
        <v>0</v>
      </c>
      <c r="L233" s="19" t="s">
        <v>35</v>
      </c>
      <c r="M233" s="4">
        <v>0</v>
      </c>
      <c r="N233" s="13">
        <f t="shared" si="8"/>
        <v>0</v>
      </c>
    </row>
    <row r="234" spans="1:14" ht="27" customHeight="1" x14ac:dyDescent="0.35">
      <c r="A234" s="87" t="s">
        <v>206</v>
      </c>
      <c r="B234" s="16" t="s">
        <v>16</v>
      </c>
      <c r="C234" s="63" t="s">
        <v>40</v>
      </c>
      <c r="D234" s="17" t="s">
        <v>30</v>
      </c>
      <c r="E234" s="18">
        <v>3</v>
      </c>
      <c r="F234" s="106" t="s">
        <v>108</v>
      </c>
      <c r="G234" s="105">
        <v>0</v>
      </c>
      <c r="H234" s="13" t="s">
        <v>36</v>
      </c>
      <c r="I234" s="19" t="s">
        <v>35</v>
      </c>
      <c r="J234" s="4">
        <v>0</v>
      </c>
      <c r="K234" s="13">
        <f t="shared" si="7"/>
        <v>0</v>
      </c>
      <c r="L234" s="19" t="s">
        <v>35</v>
      </c>
      <c r="M234" s="4">
        <v>0</v>
      </c>
      <c r="N234" s="13">
        <f t="shared" si="8"/>
        <v>0</v>
      </c>
    </row>
    <row r="235" spans="1:14" ht="51" customHeight="1" x14ac:dyDescent="0.35">
      <c r="A235" s="87" t="s">
        <v>206</v>
      </c>
      <c r="B235" s="16" t="s">
        <v>16</v>
      </c>
      <c r="C235" s="63" t="s">
        <v>41</v>
      </c>
      <c r="D235" s="17" t="s">
        <v>42</v>
      </c>
      <c r="E235" s="18">
        <v>5</v>
      </c>
      <c r="F235" s="106" t="s">
        <v>108</v>
      </c>
      <c r="G235" s="105">
        <v>0</v>
      </c>
      <c r="H235" s="13" t="s">
        <v>36</v>
      </c>
      <c r="I235" s="19" t="s">
        <v>35</v>
      </c>
      <c r="J235" s="4">
        <v>0</v>
      </c>
      <c r="K235" s="13">
        <f t="shared" si="7"/>
        <v>0</v>
      </c>
      <c r="L235" s="19" t="s">
        <v>35</v>
      </c>
      <c r="M235" s="4">
        <v>0</v>
      </c>
      <c r="N235" s="13">
        <f t="shared" si="8"/>
        <v>0</v>
      </c>
    </row>
    <row r="236" spans="1:14" ht="54.75" customHeight="1" x14ac:dyDescent="0.35">
      <c r="A236" s="87" t="s">
        <v>206</v>
      </c>
      <c r="B236" s="16" t="s">
        <v>43</v>
      </c>
      <c r="C236" s="63" t="s">
        <v>44</v>
      </c>
      <c r="D236" s="17" t="s">
        <v>45</v>
      </c>
      <c r="E236" s="18">
        <v>12</v>
      </c>
      <c r="F236" s="106" t="s">
        <v>207</v>
      </c>
      <c r="G236" s="105">
        <v>0</v>
      </c>
      <c r="H236" s="13" t="s">
        <v>36</v>
      </c>
      <c r="I236" s="19" t="s">
        <v>35</v>
      </c>
      <c r="J236" s="4">
        <v>0</v>
      </c>
      <c r="K236" s="13">
        <f t="shared" si="7"/>
        <v>0</v>
      </c>
      <c r="L236" s="19" t="s">
        <v>35</v>
      </c>
      <c r="M236" s="4">
        <v>0</v>
      </c>
      <c r="N236" s="13">
        <f t="shared" si="8"/>
        <v>0</v>
      </c>
    </row>
    <row r="237" spans="1:14" ht="117" customHeight="1" x14ac:dyDescent="0.35">
      <c r="A237" s="87" t="s">
        <v>206</v>
      </c>
      <c r="B237" s="16" t="s">
        <v>43</v>
      </c>
      <c r="C237" s="63" t="s">
        <v>48</v>
      </c>
      <c r="D237" s="17" t="s">
        <v>49</v>
      </c>
      <c r="E237" s="18">
        <v>15</v>
      </c>
      <c r="F237" s="106" t="s">
        <v>207</v>
      </c>
      <c r="G237" s="105">
        <v>0</v>
      </c>
      <c r="H237" s="13" t="s">
        <v>36</v>
      </c>
      <c r="I237" s="19" t="s">
        <v>132</v>
      </c>
      <c r="J237" s="4">
        <v>0</v>
      </c>
      <c r="K237" s="13">
        <f t="shared" si="7"/>
        <v>0</v>
      </c>
      <c r="L237" s="19" t="s">
        <v>132</v>
      </c>
      <c r="M237" s="4">
        <v>0</v>
      </c>
      <c r="N237" s="13">
        <f t="shared" si="8"/>
        <v>0</v>
      </c>
    </row>
    <row r="238" spans="1:14" ht="104.25" customHeight="1" x14ac:dyDescent="0.35">
      <c r="A238" s="87" t="s">
        <v>206</v>
      </c>
      <c r="B238" s="16" t="s">
        <v>43</v>
      </c>
      <c r="C238" s="17" t="s">
        <v>51</v>
      </c>
      <c r="D238" s="17" t="s">
        <v>52</v>
      </c>
      <c r="E238" s="18">
        <v>7</v>
      </c>
      <c r="F238" s="106" t="s">
        <v>207</v>
      </c>
      <c r="G238" s="105">
        <v>0</v>
      </c>
      <c r="H238" s="13" t="s">
        <v>36</v>
      </c>
      <c r="I238" s="19" t="s">
        <v>35</v>
      </c>
      <c r="J238" s="4">
        <v>0</v>
      </c>
      <c r="K238" s="13">
        <f t="shared" si="7"/>
        <v>0</v>
      </c>
      <c r="L238" s="19" t="s">
        <v>35</v>
      </c>
      <c r="M238" s="4">
        <v>0</v>
      </c>
      <c r="N238" s="13">
        <f t="shared" si="8"/>
        <v>0</v>
      </c>
    </row>
    <row r="239" spans="1:14" ht="93.75" customHeight="1" x14ac:dyDescent="0.35">
      <c r="A239" s="87" t="s">
        <v>206</v>
      </c>
      <c r="B239" s="16" t="s">
        <v>43</v>
      </c>
      <c r="C239" s="63" t="s">
        <v>54</v>
      </c>
      <c r="D239" s="17" t="s">
        <v>55</v>
      </c>
      <c r="E239" s="18">
        <v>9</v>
      </c>
      <c r="F239" s="106" t="s">
        <v>207</v>
      </c>
      <c r="G239" s="105">
        <v>0</v>
      </c>
      <c r="H239" s="13" t="s">
        <v>36</v>
      </c>
      <c r="I239" s="19" t="s">
        <v>109</v>
      </c>
      <c r="J239" s="4">
        <v>0</v>
      </c>
      <c r="K239" s="13">
        <f t="shared" si="7"/>
        <v>0</v>
      </c>
      <c r="L239" s="19" t="s">
        <v>109</v>
      </c>
      <c r="M239" s="4">
        <v>0</v>
      </c>
      <c r="N239" s="13">
        <f t="shared" si="8"/>
        <v>0</v>
      </c>
    </row>
    <row r="240" spans="1:14" ht="39.75" customHeight="1" x14ac:dyDescent="0.35">
      <c r="A240" s="87" t="s">
        <v>206</v>
      </c>
      <c r="B240" s="16" t="s">
        <v>43</v>
      </c>
      <c r="C240" s="63" t="s">
        <v>57</v>
      </c>
      <c r="D240" s="17" t="s">
        <v>58</v>
      </c>
      <c r="E240" s="18">
        <v>7</v>
      </c>
      <c r="F240" s="106" t="s">
        <v>207</v>
      </c>
      <c r="G240" s="105">
        <v>0</v>
      </c>
      <c r="H240" s="13" t="s">
        <v>36</v>
      </c>
      <c r="I240" s="19" t="s">
        <v>95</v>
      </c>
      <c r="J240" s="4">
        <v>0</v>
      </c>
      <c r="K240" s="13">
        <f t="shared" si="7"/>
        <v>0</v>
      </c>
      <c r="L240" s="19" t="s">
        <v>95</v>
      </c>
      <c r="M240" s="4">
        <v>0</v>
      </c>
      <c r="N240" s="13">
        <f t="shared" si="8"/>
        <v>0</v>
      </c>
    </row>
    <row r="241" spans="1:14" ht="158.25" customHeight="1" x14ac:dyDescent="0.35">
      <c r="A241" s="87" t="s">
        <v>206</v>
      </c>
      <c r="B241" s="16" t="s">
        <v>60</v>
      </c>
      <c r="C241" s="63" t="s">
        <v>61</v>
      </c>
      <c r="D241" s="17" t="s">
        <v>62</v>
      </c>
      <c r="E241" s="18">
        <v>20</v>
      </c>
      <c r="F241" s="106" t="s">
        <v>173</v>
      </c>
      <c r="G241" s="105">
        <v>6</v>
      </c>
      <c r="H241" s="13" t="s">
        <v>82</v>
      </c>
      <c r="I241" s="14" t="s">
        <v>173</v>
      </c>
      <c r="J241" s="25">
        <v>10</v>
      </c>
      <c r="K241" s="13">
        <f t="shared" si="7"/>
        <v>0.5</v>
      </c>
      <c r="L241" s="14" t="s">
        <v>173</v>
      </c>
      <c r="M241" s="25">
        <v>10</v>
      </c>
      <c r="N241" s="13">
        <f t="shared" si="8"/>
        <v>0.5</v>
      </c>
    </row>
    <row r="242" spans="1:14" ht="65" x14ac:dyDescent="0.35">
      <c r="A242" s="87" t="s">
        <v>206</v>
      </c>
      <c r="B242" s="16" t="s">
        <v>60</v>
      </c>
      <c r="C242" s="63" t="s">
        <v>65</v>
      </c>
      <c r="D242" s="17" t="s">
        <v>66</v>
      </c>
      <c r="E242" s="18">
        <v>12</v>
      </c>
      <c r="F242" s="106" t="s">
        <v>208</v>
      </c>
      <c r="G242" s="105">
        <v>2</v>
      </c>
      <c r="H242" s="13" t="s">
        <v>177</v>
      </c>
      <c r="I242" s="14" t="s">
        <v>208</v>
      </c>
      <c r="J242" s="25">
        <v>0</v>
      </c>
      <c r="K242" s="13">
        <f t="shared" si="7"/>
        <v>0</v>
      </c>
      <c r="L242" s="14" t="s">
        <v>208</v>
      </c>
      <c r="M242" s="25">
        <v>0</v>
      </c>
      <c r="N242" s="13">
        <f t="shared" si="8"/>
        <v>0</v>
      </c>
    </row>
    <row r="243" spans="1:14" ht="30.75" customHeight="1" x14ac:dyDescent="0.35">
      <c r="A243" s="87" t="s">
        <v>206</v>
      </c>
      <c r="B243" s="16" t="s">
        <v>60</v>
      </c>
      <c r="C243" s="63" t="s">
        <v>67</v>
      </c>
      <c r="D243" s="17" t="s">
        <v>68</v>
      </c>
      <c r="E243" s="18">
        <v>12</v>
      </c>
      <c r="F243" s="106" t="s">
        <v>134</v>
      </c>
      <c r="G243" s="105">
        <v>0</v>
      </c>
      <c r="H243" s="13" t="s">
        <v>36</v>
      </c>
      <c r="I243" s="19" t="s">
        <v>64</v>
      </c>
      <c r="J243" s="4">
        <v>0</v>
      </c>
      <c r="K243" s="13">
        <f t="shared" si="7"/>
        <v>0</v>
      </c>
      <c r="L243" s="19" t="s">
        <v>64</v>
      </c>
      <c r="M243" s="4">
        <v>0</v>
      </c>
      <c r="N243" s="13">
        <f t="shared" si="8"/>
        <v>0</v>
      </c>
    </row>
    <row r="244" spans="1:14" ht="213" customHeight="1" x14ac:dyDescent="0.35">
      <c r="A244" s="87" t="s">
        <v>206</v>
      </c>
      <c r="B244" s="16" t="s">
        <v>60</v>
      </c>
      <c r="C244" s="63" t="s">
        <v>69</v>
      </c>
      <c r="D244" s="17" t="s">
        <v>70</v>
      </c>
      <c r="E244" s="18">
        <v>6</v>
      </c>
      <c r="F244" s="106" t="s">
        <v>209</v>
      </c>
      <c r="G244" s="105">
        <v>3</v>
      </c>
      <c r="H244" s="13" t="s">
        <v>20</v>
      </c>
      <c r="I244" s="14" t="s">
        <v>209</v>
      </c>
      <c r="J244" s="4">
        <v>6</v>
      </c>
      <c r="K244" s="13">
        <f t="shared" si="7"/>
        <v>1</v>
      </c>
      <c r="L244" s="14" t="s">
        <v>209</v>
      </c>
      <c r="M244" s="4">
        <v>6</v>
      </c>
      <c r="N244" s="13">
        <f t="shared" si="8"/>
        <v>1</v>
      </c>
    </row>
    <row r="245" spans="1:14" ht="102.75" customHeight="1" x14ac:dyDescent="0.35">
      <c r="A245" s="87" t="s">
        <v>206</v>
      </c>
      <c r="B245" s="59" t="s">
        <v>71</v>
      </c>
      <c r="C245" s="17" t="s">
        <v>351</v>
      </c>
      <c r="D245" s="17" t="s">
        <v>352</v>
      </c>
      <c r="E245" s="18">
        <v>5</v>
      </c>
      <c r="F245" s="106" t="s">
        <v>28</v>
      </c>
      <c r="G245" s="105">
        <v>4</v>
      </c>
      <c r="H245" s="13" t="s">
        <v>20</v>
      </c>
      <c r="I245" s="19" t="s">
        <v>28</v>
      </c>
      <c r="J245" s="4">
        <v>5</v>
      </c>
      <c r="K245" s="13">
        <f t="shared" si="7"/>
        <v>1</v>
      </c>
      <c r="L245" s="19" t="s">
        <v>28</v>
      </c>
      <c r="M245" s="4">
        <v>5</v>
      </c>
      <c r="N245" s="13">
        <f t="shared" si="8"/>
        <v>1</v>
      </c>
    </row>
    <row r="246" spans="1:14" ht="143.25" customHeight="1" x14ac:dyDescent="0.35">
      <c r="A246" s="87" t="s">
        <v>206</v>
      </c>
      <c r="B246" s="59" t="s">
        <v>71</v>
      </c>
      <c r="C246" s="17" t="s">
        <v>353</v>
      </c>
      <c r="D246" s="17" t="s">
        <v>354</v>
      </c>
      <c r="E246" s="18">
        <v>5</v>
      </c>
      <c r="F246" s="106" t="s">
        <v>28</v>
      </c>
      <c r="G246" s="105">
        <v>3</v>
      </c>
      <c r="H246" s="13" t="s">
        <v>97</v>
      </c>
      <c r="I246" s="19" t="s">
        <v>210</v>
      </c>
      <c r="J246" s="4">
        <v>3</v>
      </c>
      <c r="K246" s="13">
        <f t="shared" si="7"/>
        <v>0.6</v>
      </c>
      <c r="L246" s="19" t="s">
        <v>210</v>
      </c>
      <c r="M246" s="4">
        <v>3</v>
      </c>
      <c r="N246" s="13">
        <f t="shared" si="8"/>
        <v>0.6</v>
      </c>
    </row>
    <row r="247" spans="1:14" ht="81" customHeight="1" x14ac:dyDescent="0.35">
      <c r="A247" s="87" t="s">
        <v>206</v>
      </c>
      <c r="B247" s="59" t="s">
        <v>71</v>
      </c>
      <c r="C247" s="17" t="s">
        <v>355</v>
      </c>
      <c r="D247" s="17" t="s">
        <v>356</v>
      </c>
      <c r="E247" s="18">
        <v>5</v>
      </c>
      <c r="F247" s="106"/>
      <c r="G247" s="105"/>
      <c r="H247" s="13"/>
      <c r="I247" s="19" t="s">
        <v>211</v>
      </c>
      <c r="J247" s="4">
        <v>3</v>
      </c>
      <c r="K247" s="13">
        <f t="shared" si="7"/>
        <v>0.6</v>
      </c>
      <c r="L247" s="19" t="s">
        <v>211</v>
      </c>
      <c r="M247" s="4">
        <v>3</v>
      </c>
      <c r="N247" s="13">
        <f t="shared" si="8"/>
        <v>0.6</v>
      </c>
    </row>
    <row r="248" spans="1:14" ht="65.25" customHeight="1" x14ac:dyDescent="0.35">
      <c r="A248" s="87" t="s">
        <v>206</v>
      </c>
      <c r="B248" s="59" t="s">
        <v>71</v>
      </c>
      <c r="C248" s="17" t="s">
        <v>357</v>
      </c>
      <c r="D248" s="17" t="s">
        <v>358</v>
      </c>
      <c r="E248" s="18">
        <v>5</v>
      </c>
      <c r="F248" s="106" t="s">
        <v>212</v>
      </c>
      <c r="G248" s="105">
        <v>0</v>
      </c>
      <c r="H248" s="13" t="s">
        <v>36</v>
      </c>
      <c r="I248" s="19" t="s">
        <v>212</v>
      </c>
      <c r="J248" s="4">
        <v>0</v>
      </c>
      <c r="K248" s="13">
        <f t="shared" si="7"/>
        <v>0</v>
      </c>
      <c r="L248" s="19" t="s">
        <v>212</v>
      </c>
      <c r="M248" s="4">
        <v>0</v>
      </c>
      <c r="N248" s="13">
        <f t="shared" si="8"/>
        <v>0</v>
      </c>
    </row>
    <row r="249" spans="1:14" ht="40.5" customHeight="1" x14ac:dyDescent="0.35">
      <c r="A249" s="87" t="s">
        <v>206</v>
      </c>
      <c r="B249" s="59" t="s">
        <v>71</v>
      </c>
      <c r="C249" s="17" t="s">
        <v>77</v>
      </c>
      <c r="D249" s="17" t="s">
        <v>359</v>
      </c>
      <c r="E249" s="18">
        <v>5</v>
      </c>
      <c r="F249" s="106"/>
      <c r="G249" s="105"/>
      <c r="H249" s="13"/>
      <c r="I249" s="19" t="s">
        <v>64</v>
      </c>
      <c r="J249" s="4">
        <v>0</v>
      </c>
      <c r="K249" s="13">
        <f t="shared" si="7"/>
        <v>0</v>
      </c>
      <c r="L249" s="19" t="s">
        <v>64</v>
      </c>
      <c r="M249" s="4">
        <v>0</v>
      </c>
      <c r="N249" s="13">
        <f t="shared" si="8"/>
        <v>0</v>
      </c>
    </row>
    <row r="250" spans="1:14" ht="91.5" customHeight="1" x14ac:dyDescent="0.35">
      <c r="A250" s="87" t="s">
        <v>206</v>
      </c>
      <c r="B250" s="59" t="s">
        <v>71</v>
      </c>
      <c r="C250" s="17" t="s">
        <v>360</v>
      </c>
      <c r="D250" s="17" t="s">
        <v>361</v>
      </c>
      <c r="E250" s="18">
        <v>5</v>
      </c>
      <c r="F250" s="106" t="s">
        <v>213</v>
      </c>
      <c r="G250" s="105">
        <v>2</v>
      </c>
      <c r="H250" s="13" t="s">
        <v>85</v>
      </c>
      <c r="I250" s="19" t="s">
        <v>214</v>
      </c>
      <c r="J250" s="4">
        <v>2</v>
      </c>
      <c r="K250" s="13">
        <f t="shared" si="7"/>
        <v>0.4</v>
      </c>
      <c r="L250" s="19" t="s">
        <v>214</v>
      </c>
      <c r="M250" s="4">
        <v>3</v>
      </c>
      <c r="N250" s="13">
        <f t="shared" si="8"/>
        <v>0.6</v>
      </c>
    </row>
    <row r="251" spans="1:14" ht="51.75" customHeight="1" x14ac:dyDescent="0.35">
      <c r="A251" s="87" t="s">
        <v>206</v>
      </c>
      <c r="B251" s="59" t="s">
        <v>71</v>
      </c>
      <c r="C251" s="17" t="s">
        <v>80</v>
      </c>
      <c r="D251" s="17" t="s">
        <v>362</v>
      </c>
      <c r="E251" s="18">
        <v>5</v>
      </c>
      <c r="F251" s="106" t="s">
        <v>185</v>
      </c>
      <c r="G251" s="105">
        <v>3</v>
      </c>
      <c r="H251" s="13" t="s">
        <v>20</v>
      </c>
      <c r="I251" s="19" t="s">
        <v>185</v>
      </c>
      <c r="J251" s="4">
        <v>5</v>
      </c>
      <c r="K251" s="13">
        <f t="shared" si="7"/>
        <v>1</v>
      </c>
      <c r="L251" s="19" t="s">
        <v>185</v>
      </c>
      <c r="M251" s="4">
        <v>5</v>
      </c>
      <c r="N251" s="13">
        <f t="shared" si="8"/>
        <v>1</v>
      </c>
    </row>
    <row r="252" spans="1:14" ht="91.5" customHeight="1" x14ac:dyDescent="0.35">
      <c r="A252" s="87" t="s">
        <v>206</v>
      </c>
      <c r="B252" s="59" t="s">
        <v>71</v>
      </c>
      <c r="C252" s="17" t="s">
        <v>363</v>
      </c>
      <c r="D252" s="17" t="s">
        <v>364</v>
      </c>
      <c r="E252" s="18">
        <v>5</v>
      </c>
      <c r="F252" s="106" t="s">
        <v>125</v>
      </c>
      <c r="G252" s="105">
        <v>3</v>
      </c>
      <c r="H252" s="13" t="s">
        <v>105</v>
      </c>
      <c r="I252" s="19" t="s">
        <v>205</v>
      </c>
      <c r="J252" s="4">
        <v>3</v>
      </c>
      <c r="K252" s="13">
        <f t="shared" si="7"/>
        <v>0.6</v>
      </c>
      <c r="L252" s="19" t="s">
        <v>205</v>
      </c>
      <c r="M252" s="4">
        <v>3</v>
      </c>
      <c r="N252" s="13">
        <f t="shared" si="8"/>
        <v>0.6</v>
      </c>
    </row>
    <row r="253" spans="1:14" ht="66.75" customHeight="1" x14ac:dyDescent="0.35">
      <c r="A253" s="87" t="s">
        <v>206</v>
      </c>
      <c r="B253" s="59" t="s">
        <v>71</v>
      </c>
      <c r="C253" s="17" t="s">
        <v>365</v>
      </c>
      <c r="D253" s="17" t="s">
        <v>366</v>
      </c>
      <c r="E253" s="18">
        <v>5</v>
      </c>
      <c r="F253" s="106" t="s">
        <v>188</v>
      </c>
      <c r="G253" s="105">
        <v>3</v>
      </c>
      <c r="H253" s="13" t="s">
        <v>105</v>
      </c>
      <c r="I253" s="19" t="s">
        <v>35</v>
      </c>
      <c r="J253" s="4">
        <v>0</v>
      </c>
      <c r="K253" s="13">
        <f t="shared" si="7"/>
        <v>0</v>
      </c>
      <c r="L253" s="19" t="s">
        <v>35</v>
      </c>
      <c r="M253" s="4">
        <v>0</v>
      </c>
      <c r="N253" s="13">
        <f t="shared" si="8"/>
        <v>0</v>
      </c>
    </row>
    <row r="254" spans="1:14" ht="39.75" customHeight="1" thickBot="1" x14ac:dyDescent="0.4">
      <c r="A254" s="88" t="s">
        <v>206</v>
      </c>
      <c r="B254" s="107" t="s">
        <v>71</v>
      </c>
      <c r="C254" s="108" t="s">
        <v>88</v>
      </c>
      <c r="D254" s="108" t="s">
        <v>89</v>
      </c>
      <c r="E254" s="109">
        <v>5</v>
      </c>
      <c r="F254" s="110"/>
      <c r="G254" s="111"/>
      <c r="H254" s="20"/>
      <c r="I254" s="21" t="s">
        <v>35</v>
      </c>
      <c r="J254" s="22">
        <v>0</v>
      </c>
      <c r="K254" s="20">
        <f t="shared" si="7"/>
        <v>0</v>
      </c>
      <c r="L254" s="21" t="s">
        <v>35</v>
      </c>
      <c r="M254" s="22">
        <v>0</v>
      </c>
      <c r="N254" s="20">
        <f t="shared" si="8"/>
        <v>0</v>
      </c>
    </row>
    <row r="255" spans="1:14" ht="234.75" customHeight="1" x14ac:dyDescent="0.35">
      <c r="A255" s="86" t="s">
        <v>215</v>
      </c>
      <c r="B255" s="10" t="s">
        <v>16</v>
      </c>
      <c r="C255" s="62" t="s">
        <v>17</v>
      </c>
      <c r="D255" s="11" t="s">
        <v>18</v>
      </c>
      <c r="E255" s="12">
        <v>9</v>
      </c>
      <c r="F255" s="103" t="s">
        <v>108</v>
      </c>
      <c r="G255" s="104">
        <v>0</v>
      </c>
      <c r="H255" s="13" t="s">
        <v>36</v>
      </c>
      <c r="I255" s="14" t="s">
        <v>108</v>
      </c>
      <c r="J255" s="6">
        <v>0</v>
      </c>
      <c r="K255" s="13">
        <f t="shared" si="7"/>
        <v>0</v>
      </c>
      <c r="L255" s="14" t="s">
        <v>108</v>
      </c>
      <c r="M255" s="6">
        <v>0</v>
      </c>
      <c r="N255" s="13">
        <f t="shared" si="8"/>
        <v>0</v>
      </c>
    </row>
    <row r="256" spans="1:14" ht="357" customHeight="1" x14ac:dyDescent="0.35">
      <c r="A256" s="86" t="s">
        <v>215</v>
      </c>
      <c r="B256" s="10" t="s">
        <v>16</v>
      </c>
      <c r="C256" s="62" t="s">
        <v>22</v>
      </c>
      <c r="D256" s="11" t="s">
        <v>23</v>
      </c>
      <c r="E256" s="12">
        <v>9</v>
      </c>
      <c r="F256" s="103" t="s">
        <v>108</v>
      </c>
      <c r="G256" s="105">
        <v>0</v>
      </c>
      <c r="H256" s="13" t="s">
        <v>36</v>
      </c>
      <c r="I256" s="19" t="s">
        <v>109</v>
      </c>
      <c r="J256" s="25">
        <v>0</v>
      </c>
      <c r="K256" s="13">
        <f t="shared" si="7"/>
        <v>0</v>
      </c>
      <c r="L256" s="19" t="s">
        <v>109</v>
      </c>
      <c r="M256" s="25">
        <v>0</v>
      </c>
      <c r="N256" s="13">
        <f t="shared" si="8"/>
        <v>0</v>
      </c>
    </row>
    <row r="257" spans="1:14" ht="66" customHeight="1" x14ac:dyDescent="0.35">
      <c r="A257" s="87" t="s">
        <v>215</v>
      </c>
      <c r="B257" s="16" t="s">
        <v>16</v>
      </c>
      <c r="C257" s="63" t="s">
        <v>26</v>
      </c>
      <c r="D257" s="17" t="s">
        <v>27</v>
      </c>
      <c r="E257" s="18">
        <v>3</v>
      </c>
      <c r="F257" s="106" t="s">
        <v>108</v>
      </c>
      <c r="G257" s="105">
        <v>0</v>
      </c>
      <c r="H257" s="13" t="s">
        <v>36</v>
      </c>
      <c r="I257" s="19" t="s">
        <v>35</v>
      </c>
      <c r="J257" s="4">
        <v>0</v>
      </c>
      <c r="K257" s="13">
        <f t="shared" si="7"/>
        <v>0</v>
      </c>
      <c r="L257" s="19" t="s">
        <v>35</v>
      </c>
      <c r="M257" s="4">
        <v>0</v>
      </c>
      <c r="N257" s="13">
        <f t="shared" si="8"/>
        <v>0</v>
      </c>
    </row>
    <row r="258" spans="1:14" ht="39.75" customHeight="1" x14ac:dyDescent="0.35">
      <c r="A258" s="87" t="s">
        <v>215</v>
      </c>
      <c r="B258" s="16" t="s">
        <v>16</v>
      </c>
      <c r="C258" s="63" t="s">
        <v>29</v>
      </c>
      <c r="D258" s="17" t="s">
        <v>30</v>
      </c>
      <c r="E258" s="18">
        <v>3</v>
      </c>
      <c r="F258" s="106" t="s">
        <v>108</v>
      </c>
      <c r="G258" s="105">
        <v>0</v>
      </c>
      <c r="H258" s="13" t="s">
        <v>36</v>
      </c>
      <c r="I258" s="19" t="s">
        <v>109</v>
      </c>
      <c r="J258" s="25">
        <v>0</v>
      </c>
      <c r="K258" s="13">
        <f t="shared" si="7"/>
        <v>0</v>
      </c>
      <c r="L258" s="19" t="s">
        <v>109</v>
      </c>
      <c r="M258" s="25">
        <v>0</v>
      </c>
      <c r="N258" s="13">
        <f t="shared" si="8"/>
        <v>0</v>
      </c>
    </row>
    <row r="259" spans="1:14" ht="107.25" customHeight="1" x14ac:dyDescent="0.35">
      <c r="A259" s="87" t="s">
        <v>215</v>
      </c>
      <c r="B259" s="16" t="s">
        <v>16</v>
      </c>
      <c r="C259" s="63" t="s">
        <v>31</v>
      </c>
      <c r="D259" s="17" t="s">
        <v>32</v>
      </c>
      <c r="E259" s="18">
        <v>3</v>
      </c>
      <c r="F259" s="106" t="s">
        <v>108</v>
      </c>
      <c r="G259" s="105">
        <v>0</v>
      </c>
      <c r="H259" s="13" t="s">
        <v>36</v>
      </c>
      <c r="I259" s="19" t="s">
        <v>109</v>
      </c>
      <c r="J259" s="4">
        <v>0</v>
      </c>
      <c r="K259" s="13">
        <f t="shared" si="7"/>
        <v>0</v>
      </c>
      <c r="L259" s="19" t="s">
        <v>109</v>
      </c>
      <c r="M259" s="4">
        <v>0</v>
      </c>
      <c r="N259" s="13">
        <f t="shared" si="8"/>
        <v>0</v>
      </c>
    </row>
    <row r="260" spans="1:14" ht="155.25" customHeight="1" x14ac:dyDescent="0.35">
      <c r="A260" s="87" t="s">
        <v>215</v>
      </c>
      <c r="B260" s="16" t="s">
        <v>16</v>
      </c>
      <c r="C260" s="63" t="s">
        <v>33</v>
      </c>
      <c r="D260" s="17" t="s">
        <v>34</v>
      </c>
      <c r="E260" s="18">
        <v>9</v>
      </c>
      <c r="F260" s="106" t="s">
        <v>108</v>
      </c>
      <c r="G260" s="105">
        <v>0</v>
      </c>
      <c r="H260" s="13" t="s">
        <v>36</v>
      </c>
      <c r="I260" s="19" t="s">
        <v>35</v>
      </c>
      <c r="J260" s="4">
        <v>0</v>
      </c>
      <c r="K260" s="13">
        <f t="shared" si="7"/>
        <v>0</v>
      </c>
      <c r="L260" s="19" t="s">
        <v>35</v>
      </c>
      <c r="M260" s="4">
        <v>0</v>
      </c>
      <c r="N260" s="13">
        <f t="shared" si="8"/>
        <v>0</v>
      </c>
    </row>
    <row r="261" spans="1:14" ht="41.25" customHeight="1" x14ac:dyDescent="0.35">
      <c r="A261" s="87" t="s">
        <v>215</v>
      </c>
      <c r="B261" s="16" t="s">
        <v>16</v>
      </c>
      <c r="C261" s="63" t="s">
        <v>37</v>
      </c>
      <c r="D261" s="17" t="s">
        <v>38</v>
      </c>
      <c r="E261" s="18">
        <v>6</v>
      </c>
      <c r="F261" s="106" t="s">
        <v>108</v>
      </c>
      <c r="G261" s="105">
        <v>0</v>
      </c>
      <c r="H261" s="13" t="s">
        <v>36</v>
      </c>
      <c r="I261" s="19" t="s">
        <v>35</v>
      </c>
      <c r="J261" s="4">
        <v>0</v>
      </c>
      <c r="K261" s="13">
        <f t="shared" si="7"/>
        <v>0</v>
      </c>
      <c r="L261" s="19" t="s">
        <v>35</v>
      </c>
      <c r="M261" s="4">
        <v>0</v>
      </c>
      <c r="N261" s="13">
        <f t="shared" si="8"/>
        <v>0</v>
      </c>
    </row>
    <row r="262" spans="1:14" ht="27" customHeight="1" x14ac:dyDescent="0.35">
      <c r="A262" s="87" t="s">
        <v>215</v>
      </c>
      <c r="B262" s="16" t="s">
        <v>16</v>
      </c>
      <c r="C262" s="63" t="s">
        <v>40</v>
      </c>
      <c r="D262" s="17" t="s">
        <v>30</v>
      </c>
      <c r="E262" s="18">
        <v>3</v>
      </c>
      <c r="F262" s="106" t="s">
        <v>108</v>
      </c>
      <c r="G262" s="105">
        <v>0</v>
      </c>
      <c r="H262" s="13" t="s">
        <v>36</v>
      </c>
      <c r="I262" s="19" t="s">
        <v>35</v>
      </c>
      <c r="J262" s="4">
        <v>0</v>
      </c>
      <c r="K262" s="13">
        <f t="shared" si="7"/>
        <v>0</v>
      </c>
      <c r="L262" s="19" t="s">
        <v>35</v>
      </c>
      <c r="M262" s="4">
        <v>0</v>
      </c>
      <c r="N262" s="13">
        <f t="shared" si="8"/>
        <v>0</v>
      </c>
    </row>
    <row r="263" spans="1:14" ht="51" customHeight="1" x14ac:dyDescent="0.35">
      <c r="A263" s="87" t="s">
        <v>215</v>
      </c>
      <c r="B263" s="16" t="s">
        <v>16</v>
      </c>
      <c r="C263" s="63" t="s">
        <v>41</v>
      </c>
      <c r="D263" s="17" t="s">
        <v>42</v>
      </c>
      <c r="E263" s="18">
        <v>5</v>
      </c>
      <c r="F263" s="106" t="s">
        <v>108</v>
      </c>
      <c r="G263" s="105">
        <v>0</v>
      </c>
      <c r="H263" s="13" t="s">
        <v>36</v>
      </c>
      <c r="I263" s="19" t="s">
        <v>35</v>
      </c>
      <c r="J263" s="4">
        <v>0</v>
      </c>
      <c r="K263" s="13">
        <f t="shared" si="7"/>
        <v>0</v>
      </c>
      <c r="L263" s="19" t="s">
        <v>35</v>
      </c>
      <c r="M263" s="4">
        <v>0</v>
      </c>
      <c r="N263" s="13">
        <f t="shared" si="8"/>
        <v>0</v>
      </c>
    </row>
    <row r="264" spans="1:14" ht="54.75" customHeight="1" x14ac:dyDescent="0.35">
      <c r="A264" s="87" t="s">
        <v>215</v>
      </c>
      <c r="B264" s="16" t="s">
        <v>43</v>
      </c>
      <c r="C264" s="63" t="s">
        <v>44</v>
      </c>
      <c r="D264" s="17" t="s">
        <v>45</v>
      </c>
      <c r="E264" s="18">
        <v>12</v>
      </c>
      <c r="F264" s="106" t="s">
        <v>216</v>
      </c>
      <c r="G264" s="105">
        <v>0</v>
      </c>
      <c r="H264" s="13" t="s">
        <v>36</v>
      </c>
      <c r="I264" s="14" t="s">
        <v>191</v>
      </c>
      <c r="J264" s="25">
        <v>4</v>
      </c>
      <c r="K264" s="13">
        <f t="shared" si="7"/>
        <v>0.33333333333333331</v>
      </c>
      <c r="L264" s="14" t="s">
        <v>191</v>
      </c>
      <c r="M264" s="25">
        <v>4</v>
      </c>
      <c r="N264" s="13">
        <f t="shared" si="8"/>
        <v>0.33333333333333331</v>
      </c>
    </row>
    <row r="265" spans="1:14" ht="117" customHeight="1" x14ac:dyDescent="0.35">
      <c r="A265" s="87" t="s">
        <v>215</v>
      </c>
      <c r="B265" s="16" t="s">
        <v>43</v>
      </c>
      <c r="C265" s="63" t="s">
        <v>48</v>
      </c>
      <c r="D265" s="17" t="s">
        <v>49</v>
      </c>
      <c r="E265" s="18">
        <v>15</v>
      </c>
      <c r="F265" s="106" t="s">
        <v>216</v>
      </c>
      <c r="G265" s="105">
        <v>0</v>
      </c>
      <c r="H265" s="13" t="s">
        <v>36</v>
      </c>
      <c r="I265" s="14" t="s">
        <v>192</v>
      </c>
      <c r="J265" s="25">
        <v>3</v>
      </c>
      <c r="K265" s="13">
        <f t="shared" si="7"/>
        <v>0.2</v>
      </c>
      <c r="L265" s="14" t="s">
        <v>192</v>
      </c>
      <c r="M265" s="25">
        <v>3</v>
      </c>
      <c r="N265" s="13">
        <f t="shared" si="8"/>
        <v>0.2</v>
      </c>
    </row>
    <row r="266" spans="1:14" ht="104.25" customHeight="1" x14ac:dyDescent="0.35">
      <c r="A266" s="87" t="s">
        <v>215</v>
      </c>
      <c r="B266" s="16" t="s">
        <v>43</v>
      </c>
      <c r="C266" s="17" t="s">
        <v>51</v>
      </c>
      <c r="D266" s="17" t="s">
        <v>52</v>
      </c>
      <c r="E266" s="18">
        <v>7</v>
      </c>
      <c r="F266" s="106" t="s">
        <v>216</v>
      </c>
      <c r="G266" s="105">
        <v>0</v>
      </c>
      <c r="H266" s="13" t="s">
        <v>36</v>
      </c>
      <c r="I266" s="19" t="s">
        <v>35</v>
      </c>
      <c r="J266" s="4">
        <v>0</v>
      </c>
      <c r="K266" s="13">
        <f t="shared" si="7"/>
        <v>0</v>
      </c>
      <c r="L266" s="19" t="s">
        <v>35</v>
      </c>
      <c r="M266" s="4">
        <v>0</v>
      </c>
      <c r="N266" s="13">
        <f t="shared" si="8"/>
        <v>0</v>
      </c>
    </row>
    <row r="267" spans="1:14" ht="93.75" customHeight="1" x14ac:dyDescent="0.35">
      <c r="A267" s="87" t="s">
        <v>215</v>
      </c>
      <c r="B267" s="16" t="s">
        <v>43</v>
      </c>
      <c r="C267" s="63" t="s">
        <v>54</v>
      </c>
      <c r="D267" s="17" t="s">
        <v>55</v>
      </c>
      <c r="E267" s="18">
        <v>9</v>
      </c>
      <c r="F267" s="106" t="s">
        <v>216</v>
      </c>
      <c r="G267" s="105">
        <v>0</v>
      </c>
      <c r="H267" s="13" t="s">
        <v>36</v>
      </c>
      <c r="I267" s="19" t="s">
        <v>109</v>
      </c>
      <c r="J267" s="4">
        <v>0</v>
      </c>
      <c r="K267" s="13">
        <f t="shared" si="7"/>
        <v>0</v>
      </c>
      <c r="L267" s="19" t="s">
        <v>109</v>
      </c>
      <c r="M267" s="4">
        <v>0</v>
      </c>
      <c r="N267" s="13">
        <f t="shared" si="8"/>
        <v>0</v>
      </c>
    </row>
    <row r="268" spans="1:14" ht="39.75" customHeight="1" x14ac:dyDescent="0.35">
      <c r="A268" s="87" t="s">
        <v>215</v>
      </c>
      <c r="B268" s="16" t="s">
        <v>43</v>
      </c>
      <c r="C268" s="63" t="s">
        <v>57</v>
      </c>
      <c r="D268" s="17" t="s">
        <v>58</v>
      </c>
      <c r="E268" s="18">
        <v>7</v>
      </c>
      <c r="F268" s="106" t="s">
        <v>216</v>
      </c>
      <c r="G268" s="105">
        <v>0</v>
      </c>
      <c r="H268" s="13" t="s">
        <v>36</v>
      </c>
      <c r="I268" s="19" t="s">
        <v>95</v>
      </c>
      <c r="J268" s="4">
        <v>0</v>
      </c>
      <c r="K268" s="13">
        <f t="shared" ref="K268:K331" si="9">J268/$E268</f>
        <v>0</v>
      </c>
      <c r="L268" s="19" t="s">
        <v>95</v>
      </c>
      <c r="M268" s="4">
        <v>0</v>
      </c>
      <c r="N268" s="13">
        <f t="shared" ref="N268:N331" si="10">M268/$E268</f>
        <v>0</v>
      </c>
    </row>
    <row r="269" spans="1:14" ht="158.25" customHeight="1" x14ac:dyDescent="0.35">
      <c r="A269" s="87" t="s">
        <v>215</v>
      </c>
      <c r="B269" s="16" t="s">
        <v>60</v>
      </c>
      <c r="C269" s="63" t="s">
        <v>61</v>
      </c>
      <c r="D269" s="17" t="s">
        <v>62</v>
      </c>
      <c r="E269" s="18">
        <v>20</v>
      </c>
      <c r="F269" s="106" t="s">
        <v>217</v>
      </c>
      <c r="G269" s="105">
        <v>3</v>
      </c>
      <c r="H269" s="13" t="s">
        <v>177</v>
      </c>
      <c r="I269" s="14" t="s">
        <v>218</v>
      </c>
      <c r="J269" s="25">
        <v>5</v>
      </c>
      <c r="K269" s="13">
        <f t="shared" si="9"/>
        <v>0.25</v>
      </c>
      <c r="L269" s="14" t="s">
        <v>424</v>
      </c>
      <c r="M269" s="25">
        <v>10</v>
      </c>
      <c r="N269" s="13">
        <f t="shared" si="10"/>
        <v>0.5</v>
      </c>
    </row>
    <row r="270" spans="1:14" ht="78.75" customHeight="1" x14ac:dyDescent="0.35">
      <c r="A270" s="87" t="s">
        <v>215</v>
      </c>
      <c r="B270" s="16" t="s">
        <v>60</v>
      </c>
      <c r="C270" s="63" t="s">
        <v>65</v>
      </c>
      <c r="D270" s="17" t="s">
        <v>66</v>
      </c>
      <c r="E270" s="18">
        <v>12</v>
      </c>
      <c r="F270" s="106" t="s">
        <v>219</v>
      </c>
      <c r="G270" s="105">
        <v>4</v>
      </c>
      <c r="H270" s="13" t="s">
        <v>82</v>
      </c>
      <c r="I270" s="14" t="s">
        <v>220</v>
      </c>
      <c r="J270" s="25">
        <v>12</v>
      </c>
      <c r="K270" s="13">
        <f t="shared" si="9"/>
        <v>1</v>
      </c>
      <c r="L270" s="14" t="s">
        <v>220</v>
      </c>
      <c r="M270" s="25">
        <v>12</v>
      </c>
      <c r="N270" s="13">
        <f t="shared" si="10"/>
        <v>1</v>
      </c>
    </row>
    <row r="271" spans="1:14" ht="30.75" customHeight="1" x14ac:dyDescent="0.35">
      <c r="A271" s="87" t="s">
        <v>215</v>
      </c>
      <c r="B271" s="16" t="s">
        <v>60</v>
      </c>
      <c r="C271" s="63" t="s">
        <v>67</v>
      </c>
      <c r="D271" s="17" t="s">
        <v>68</v>
      </c>
      <c r="E271" s="18">
        <v>12</v>
      </c>
      <c r="F271" s="106" t="s">
        <v>175</v>
      </c>
      <c r="G271" s="105">
        <v>0</v>
      </c>
      <c r="H271" s="13" t="s">
        <v>36</v>
      </c>
      <c r="I271" s="19" t="s">
        <v>64</v>
      </c>
      <c r="J271" s="4">
        <v>0</v>
      </c>
      <c r="K271" s="13">
        <f t="shared" si="9"/>
        <v>0</v>
      </c>
      <c r="L271" s="19" t="s">
        <v>64</v>
      </c>
      <c r="M271" s="4">
        <v>0</v>
      </c>
      <c r="N271" s="13">
        <f t="shared" si="10"/>
        <v>0</v>
      </c>
    </row>
    <row r="272" spans="1:14" ht="184.5" customHeight="1" x14ac:dyDescent="0.35">
      <c r="A272" s="87" t="s">
        <v>215</v>
      </c>
      <c r="B272" s="16" t="s">
        <v>60</v>
      </c>
      <c r="C272" s="63" t="s">
        <v>69</v>
      </c>
      <c r="D272" s="17" t="s">
        <v>70</v>
      </c>
      <c r="E272" s="18">
        <v>6</v>
      </c>
      <c r="F272" s="106" t="s">
        <v>221</v>
      </c>
      <c r="G272" s="105">
        <v>3</v>
      </c>
      <c r="H272" s="13" t="s">
        <v>20</v>
      </c>
      <c r="I272" s="14" t="s">
        <v>196</v>
      </c>
      <c r="J272" s="25">
        <v>6</v>
      </c>
      <c r="K272" s="13">
        <f t="shared" si="9"/>
        <v>1</v>
      </c>
      <c r="L272" s="14" t="s">
        <v>196</v>
      </c>
      <c r="M272" s="25">
        <v>6</v>
      </c>
      <c r="N272" s="13">
        <f t="shared" si="10"/>
        <v>1</v>
      </c>
    </row>
    <row r="273" spans="1:14" ht="102.75" customHeight="1" x14ac:dyDescent="0.35">
      <c r="A273" s="87" t="s">
        <v>215</v>
      </c>
      <c r="B273" s="59" t="s">
        <v>71</v>
      </c>
      <c r="C273" s="17" t="s">
        <v>351</v>
      </c>
      <c r="D273" s="17" t="s">
        <v>352</v>
      </c>
      <c r="E273" s="18">
        <v>5</v>
      </c>
      <c r="F273" s="106" t="s">
        <v>222</v>
      </c>
      <c r="G273" s="105">
        <v>4</v>
      </c>
      <c r="H273" s="13" t="s">
        <v>20</v>
      </c>
      <c r="I273" s="19" t="s">
        <v>223</v>
      </c>
      <c r="J273" s="4">
        <v>4</v>
      </c>
      <c r="K273" s="13">
        <f t="shared" si="9"/>
        <v>0.8</v>
      </c>
      <c r="L273" s="19" t="s">
        <v>223</v>
      </c>
      <c r="M273" s="4">
        <v>4</v>
      </c>
      <c r="N273" s="13">
        <f t="shared" si="10"/>
        <v>0.8</v>
      </c>
    </row>
    <row r="274" spans="1:14" ht="143.25" customHeight="1" x14ac:dyDescent="0.35">
      <c r="A274" s="87" t="s">
        <v>215</v>
      </c>
      <c r="B274" s="59" t="s">
        <v>71</v>
      </c>
      <c r="C274" s="17" t="s">
        <v>353</v>
      </c>
      <c r="D274" s="17" t="s">
        <v>354</v>
      </c>
      <c r="E274" s="18">
        <v>5</v>
      </c>
      <c r="F274" s="106" t="s">
        <v>28</v>
      </c>
      <c r="G274" s="105">
        <v>3</v>
      </c>
      <c r="H274" s="13" t="s">
        <v>97</v>
      </c>
      <c r="I274" s="19" t="s">
        <v>224</v>
      </c>
      <c r="J274" s="4">
        <v>4</v>
      </c>
      <c r="K274" s="13">
        <f t="shared" si="9"/>
        <v>0.8</v>
      </c>
      <c r="L274" s="19" t="s">
        <v>224</v>
      </c>
      <c r="M274" s="4">
        <v>4</v>
      </c>
      <c r="N274" s="13">
        <f t="shared" si="10"/>
        <v>0.8</v>
      </c>
    </row>
    <row r="275" spans="1:14" ht="81" customHeight="1" x14ac:dyDescent="0.35">
      <c r="A275" s="87" t="s">
        <v>215</v>
      </c>
      <c r="B275" s="59" t="s">
        <v>71</v>
      </c>
      <c r="C275" s="17" t="s">
        <v>355</v>
      </c>
      <c r="D275" s="17" t="s">
        <v>356</v>
      </c>
      <c r="E275" s="18">
        <v>5</v>
      </c>
      <c r="F275" s="106"/>
      <c r="G275" s="105"/>
      <c r="H275" s="13"/>
      <c r="I275" s="19" t="s">
        <v>225</v>
      </c>
      <c r="J275" s="4">
        <v>4</v>
      </c>
      <c r="K275" s="13">
        <f t="shared" si="9"/>
        <v>0.8</v>
      </c>
      <c r="L275" s="19" t="s">
        <v>225</v>
      </c>
      <c r="M275" s="4">
        <v>4</v>
      </c>
      <c r="N275" s="13">
        <f t="shared" si="10"/>
        <v>0.8</v>
      </c>
    </row>
    <row r="276" spans="1:14" ht="65.25" customHeight="1" x14ac:dyDescent="0.35">
      <c r="A276" s="87" t="s">
        <v>215</v>
      </c>
      <c r="B276" s="59" t="s">
        <v>71</v>
      </c>
      <c r="C276" s="17" t="s">
        <v>357</v>
      </c>
      <c r="D276" s="17" t="s">
        <v>358</v>
      </c>
      <c r="E276" s="18">
        <v>5</v>
      </c>
      <c r="F276" s="106" t="s">
        <v>226</v>
      </c>
      <c r="G276" s="105">
        <v>4</v>
      </c>
      <c r="H276" s="13" t="s">
        <v>20</v>
      </c>
      <c r="I276" s="19" t="s">
        <v>227</v>
      </c>
      <c r="J276" s="4">
        <v>5</v>
      </c>
      <c r="K276" s="13">
        <f t="shared" si="9"/>
        <v>1</v>
      </c>
      <c r="L276" s="19" t="s">
        <v>227</v>
      </c>
      <c r="M276" s="4">
        <v>5</v>
      </c>
      <c r="N276" s="13">
        <f t="shared" si="10"/>
        <v>1</v>
      </c>
    </row>
    <row r="277" spans="1:14" ht="40.5" customHeight="1" x14ac:dyDescent="0.35">
      <c r="A277" s="87" t="s">
        <v>215</v>
      </c>
      <c r="B277" s="59" t="s">
        <v>71</v>
      </c>
      <c r="C277" s="17" t="s">
        <v>77</v>
      </c>
      <c r="D277" s="17" t="s">
        <v>359</v>
      </c>
      <c r="E277" s="18">
        <v>5</v>
      </c>
      <c r="F277" s="106"/>
      <c r="G277" s="105"/>
      <c r="H277" s="13"/>
      <c r="I277" s="19" t="s">
        <v>64</v>
      </c>
      <c r="J277" s="4">
        <v>0</v>
      </c>
      <c r="K277" s="13">
        <f t="shared" si="9"/>
        <v>0</v>
      </c>
      <c r="L277" s="19" t="s">
        <v>64</v>
      </c>
      <c r="M277" s="4">
        <v>0</v>
      </c>
      <c r="N277" s="13">
        <f t="shared" si="10"/>
        <v>0</v>
      </c>
    </row>
    <row r="278" spans="1:14" ht="91.5" customHeight="1" x14ac:dyDescent="0.35">
      <c r="A278" s="87" t="s">
        <v>215</v>
      </c>
      <c r="B278" s="59" t="s">
        <v>71</v>
      </c>
      <c r="C278" s="17" t="s">
        <v>360</v>
      </c>
      <c r="D278" s="17" t="s">
        <v>361</v>
      </c>
      <c r="E278" s="18">
        <v>5</v>
      </c>
      <c r="F278" s="106" t="s">
        <v>183</v>
      </c>
      <c r="G278" s="105">
        <v>3</v>
      </c>
      <c r="H278" s="13" t="s">
        <v>105</v>
      </c>
      <c r="I278" s="19" t="s">
        <v>228</v>
      </c>
      <c r="J278" s="4">
        <v>4</v>
      </c>
      <c r="K278" s="13">
        <f t="shared" si="9"/>
        <v>0.8</v>
      </c>
      <c r="L278" s="19" t="s">
        <v>228</v>
      </c>
      <c r="M278" s="4">
        <v>4</v>
      </c>
      <c r="N278" s="13">
        <f t="shared" si="10"/>
        <v>0.8</v>
      </c>
    </row>
    <row r="279" spans="1:14" ht="51.75" customHeight="1" x14ac:dyDescent="0.35">
      <c r="A279" s="87" t="s">
        <v>215</v>
      </c>
      <c r="B279" s="59" t="s">
        <v>71</v>
      </c>
      <c r="C279" s="17" t="s">
        <v>80</v>
      </c>
      <c r="D279" s="17" t="s">
        <v>362</v>
      </c>
      <c r="E279" s="18">
        <v>5</v>
      </c>
      <c r="F279" s="106" t="s">
        <v>229</v>
      </c>
      <c r="G279" s="105">
        <v>3</v>
      </c>
      <c r="H279" s="13" t="s">
        <v>20</v>
      </c>
      <c r="I279" s="19" t="s">
        <v>229</v>
      </c>
      <c r="J279" s="4">
        <v>5</v>
      </c>
      <c r="K279" s="13">
        <f t="shared" si="9"/>
        <v>1</v>
      </c>
      <c r="L279" s="19" t="s">
        <v>229</v>
      </c>
      <c r="M279" s="4">
        <v>5</v>
      </c>
      <c r="N279" s="13">
        <f t="shared" si="10"/>
        <v>1</v>
      </c>
    </row>
    <row r="280" spans="1:14" ht="91.5" customHeight="1" x14ac:dyDescent="0.35">
      <c r="A280" s="87" t="s">
        <v>215</v>
      </c>
      <c r="B280" s="59" t="s">
        <v>71</v>
      </c>
      <c r="C280" s="17" t="s">
        <v>363</v>
      </c>
      <c r="D280" s="17" t="s">
        <v>364</v>
      </c>
      <c r="E280" s="18">
        <v>5</v>
      </c>
      <c r="F280" s="106" t="s">
        <v>35</v>
      </c>
      <c r="G280" s="105">
        <v>3</v>
      </c>
      <c r="H280" s="13" t="s">
        <v>105</v>
      </c>
      <c r="I280" s="19" t="s">
        <v>230</v>
      </c>
      <c r="J280" s="4">
        <v>3</v>
      </c>
      <c r="K280" s="13">
        <f t="shared" si="9"/>
        <v>0.6</v>
      </c>
      <c r="L280" s="19" t="s">
        <v>230</v>
      </c>
      <c r="M280" s="4">
        <v>3</v>
      </c>
      <c r="N280" s="13">
        <f t="shared" si="10"/>
        <v>0.6</v>
      </c>
    </row>
    <row r="281" spans="1:14" ht="66.75" customHeight="1" x14ac:dyDescent="0.35">
      <c r="A281" s="87" t="s">
        <v>215</v>
      </c>
      <c r="B281" s="59" t="s">
        <v>71</v>
      </c>
      <c r="C281" s="17" t="s">
        <v>365</v>
      </c>
      <c r="D281" s="17" t="s">
        <v>366</v>
      </c>
      <c r="E281" s="18">
        <v>5</v>
      </c>
      <c r="F281" s="106" t="s">
        <v>231</v>
      </c>
      <c r="G281" s="105">
        <v>4</v>
      </c>
      <c r="H281" s="13" t="s">
        <v>102</v>
      </c>
      <c r="I281" s="19" t="s">
        <v>157</v>
      </c>
      <c r="J281" s="4">
        <v>0</v>
      </c>
      <c r="K281" s="13">
        <f t="shared" si="9"/>
        <v>0</v>
      </c>
      <c r="L281" s="19" t="s">
        <v>157</v>
      </c>
      <c r="M281" s="4">
        <v>0</v>
      </c>
      <c r="N281" s="13">
        <f t="shared" si="10"/>
        <v>0</v>
      </c>
    </row>
    <row r="282" spans="1:14" ht="39.75" customHeight="1" thickBot="1" x14ac:dyDescent="0.4">
      <c r="A282" s="88" t="s">
        <v>215</v>
      </c>
      <c r="B282" s="107" t="s">
        <v>71</v>
      </c>
      <c r="C282" s="108" t="s">
        <v>88</v>
      </c>
      <c r="D282" s="108" t="s">
        <v>89</v>
      </c>
      <c r="E282" s="109">
        <v>5</v>
      </c>
      <c r="F282" s="110"/>
      <c r="G282" s="111"/>
      <c r="H282" s="20"/>
      <c r="I282" s="21" t="s">
        <v>232</v>
      </c>
      <c r="J282" s="22">
        <v>5</v>
      </c>
      <c r="K282" s="20">
        <f t="shared" si="9"/>
        <v>1</v>
      </c>
      <c r="L282" s="21" t="s">
        <v>232</v>
      </c>
      <c r="M282" s="22">
        <v>5</v>
      </c>
      <c r="N282" s="20">
        <f t="shared" si="10"/>
        <v>1</v>
      </c>
    </row>
    <row r="283" spans="1:14" ht="234.75" customHeight="1" x14ac:dyDescent="0.35">
      <c r="A283" s="86" t="s">
        <v>233</v>
      </c>
      <c r="B283" s="10" t="s">
        <v>16</v>
      </c>
      <c r="C283" s="62" t="s">
        <v>17</v>
      </c>
      <c r="D283" s="11" t="s">
        <v>18</v>
      </c>
      <c r="E283" s="12">
        <v>9</v>
      </c>
      <c r="F283" s="103" t="s">
        <v>128</v>
      </c>
      <c r="G283" s="104">
        <v>3</v>
      </c>
      <c r="H283" s="13" t="s">
        <v>20</v>
      </c>
      <c r="I283" s="23" t="s">
        <v>128</v>
      </c>
      <c r="J283" s="24">
        <v>4</v>
      </c>
      <c r="K283" s="13">
        <f t="shared" si="9"/>
        <v>0.44444444444444442</v>
      </c>
      <c r="L283" s="23" t="s">
        <v>128</v>
      </c>
      <c r="M283" s="24">
        <v>4</v>
      </c>
      <c r="N283" s="13">
        <f t="shared" si="10"/>
        <v>0.44444444444444442</v>
      </c>
    </row>
    <row r="284" spans="1:14" ht="357" customHeight="1" x14ac:dyDescent="0.35">
      <c r="A284" s="86" t="s">
        <v>233</v>
      </c>
      <c r="B284" s="10" t="s">
        <v>16</v>
      </c>
      <c r="C284" s="62" t="s">
        <v>22</v>
      </c>
      <c r="D284" s="11" t="s">
        <v>23</v>
      </c>
      <c r="E284" s="12">
        <v>9</v>
      </c>
      <c r="F284" s="103" t="s">
        <v>109</v>
      </c>
      <c r="G284" s="105">
        <v>0</v>
      </c>
      <c r="H284" s="13" t="s">
        <v>36</v>
      </c>
      <c r="I284" s="19" t="s">
        <v>109</v>
      </c>
      <c r="J284" s="25">
        <v>0</v>
      </c>
      <c r="K284" s="13">
        <f t="shared" si="9"/>
        <v>0</v>
      </c>
      <c r="L284" s="19" t="s">
        <v>109</v>
      </c>
      <c r="M284" s="25">
        <v>0</v>
      </c>
      <c r="N284" s="13">
        <f t="shared" si="10"/>
        <v>0</v>
      </c>
    </row>
    <row r="285" spans="1:14" ht="66" customHeight="1" x14ac:dyDescent="0.35">
      <c r="A285" s="87" t="s">
        <v>233</v>
      </c>
      <c r="B285" s="16" t="s">
        <v>16</v>
      </c>
      <c r="C285" s="63" t="s">
        <v>26</v>
      </c>
      <c r="D285" s="17" t="s">
        <v>27</v>
      </c>
      <c r="E285" s="18">
        <v>3</v>
      </c>
      <c r="F285" s="106" t="s">
        <v>129</v>
      </c>
      <c r="G285" s="105">
        <v>1</v>
      </c>
      <c r="H285" s="13" t="s">
        <v>20</v>
      </c>
      <c r="I285" s="19" t="s">
        <v>28</v>
      </c>
      <c r="J285" s="4">
        <v>3</v>
      </c>
      <c r="K285" s="13">
        <f t="shared" si="9"/>
        <v>1</v>
      </c>
      <c r="L285" s="19" t="s">
        <v>28</v>
      </c>
      <c r="M285" s="4">
        <v>3</v>
      </c>
      <c r="N285" s="13">
        <f t="shared" si="10"/>
        <v>1</v>
      </c>
    </row>
    <row r="286" spans="1:14" ht="39.75" customHeight="1" x14ac:dyDescent="0.35">
      <c r="A286" s="87" t="s">
        <v>233</v>
      </c>
      <c r="B286" s="16" t="s">
        <v>16</v>
      </c>
      <c r="C286" s="63" t="s">
        <v>29</v>
      </c>
      <c r="D286" s="17" t="s">
        <v>30</v>
      </c>
      <c r="E286" s="18">
        <v>3</v>
      </c>
      <c r="F286" s="106" t="s">
        <v>109</v>
      </c>
      <c r="G286" s="105">
        <v>0</v>
      </c>
      <c r="H286" s="13" t="s">
        <v>36</v>
      </c>
      <c r="I286" s="19" t="s">
        <v>109</v>
      </c>
      <c r="J286" s="25">
        <v>0</v>
      </c>
      <c r="K286" s="13">
        <f t="shared" si="9"/>
        <v>0</v>
      </c>
      <c r="L286" s="19" t="s">
        <v>109</v>
      </c>
      <c r="M286" s="25">
        <v>0</v>
      </c>
      <c r="N286" s="13">
        <f t="shared" si="10"/>
        <v>0</v>
      </c>
    </row>
    <row r="287" spans="1:14" ht="107.25" customHeight="1" x14ac:dyDescent="0.35">
      <c r="A287" s="87" t="s">
        <v>233</v>
      </c>
      <c r="B287" s="16" t="s">
        <v>16</v>
      </c>
      <c r="C287" s="63" t="s">
        <v>31</v>
      </c>
      <c r="D287" s="17" t="s">
        <v>32</v>
      </c>
      <c r="E287" s="18">
        <v>3</v>
      </c>
      <c r="F287" s="106" t="s">
        <v>109</v>
      </c>
      <c r="G287" s="105">
        <v>0</v>
      </c>
      <c r="H287" s="13" t="s">
        <v>36</v>
      </c>
      <c r="I287" s="19" t="s">
        <v>109</v>
      </c>
      <c r="J287" s="4">
        <v>0</v>
      </c>
      <c r="K287" s="13">
        <f t="shared" si="9"/>
        <v>0</v>
      </c>
      <c r="L287" s="19" t="s">
        <v>109</v>
      </c>
      <c r="M287" s="4">
        <v>0</v>
      </c>
      <c r="N287" s="13">
        <f t="shared" si="10"/>
        <v>0</v>
      </c>
    </row>
    <row r="288" spans="1:14" ht="155.25" customHeight="1" x14ac:dyDescent="0.35">
      <c r="A288" s="87" t="s">
        <v>233</v>
      </c>
      <c r="B288" s="16" t="s">
        <v>16</v>
      </c>
      <c r="C288" s="63" t="s">
        <v>33</v>
      </c>
      <c r="D288" s="17" t="s">
        <v>34</v>
      </c>
      <c r="E288" s="18">
        <v>9</v>
      </c>
      <c r="F288" s="106" t="s">
        <v>109</v>
      </c>
      <c r="G288" s="105">
        <v>0</v>
      </c>
      <c r="H288" s="13" t="s">
        <v>36</v>
      </c>
      <c r="I288" s="19" t="s">
        <v>35</v>
      </c>
      <c r="J288" s="4">
        <v>0</v>
      </c>
      <c r="K288" s="13">
        <f t="shared" si="9"/>
        <v>0</v>
      </c>
      <c r="L288" s="19" t="s">
        <v>35</v>
      </c>
      <c r="M288" s="4">
        <v>0</v>
      </c>
      <c r="N288" s="13">
        <f t="shared" si="10"/>
        <v>0</v>
      </c>
    </row>
    <row r="289" spans="1:14" ht="41.25" customHeight="1" x14ac:dyDescent="0.35">
      <c r="A289" s="87" t="s">
        <v>233</v>
      </c>
      <c r="B289" s="16" t="s">
        <v>16</v>
      </c>
      <c r="C289" s="63" t="s">
        <v>37</v>
      </c>
      <c r="D289" s="17" t="s">
        <v>38</v>
      </c>
      <c r="E289" s="18">
        <v>6</v>
      </c>
      <c r="F289" s="106" t="s">
        <v>130</v>
      </c>
      <c r="G289" s="105">
        <v>2</v>
      </c>
      <c r="H289" s="13" t="s">
        <v>20</v>
      </c>
      <c r="I289" s="19" t="s">
        <v>130</v>
      </c>
      <c r="J289" s="25">
        <v>6</v>
      </c>
      <c r="K289" s="13">
        <f t="shared" si="9"/>
        <v>1</v>
      </c>
      <c r="L289" s="19" t="s">
        <v>130</v>
      </c>
      <c r="M289" s="25">
        <v>6</v>
      </c>
      <c r="N289" s="13">
        <f t="shared" si="10"/>
        <v>1</v>
      </c>
    </row>
    <row r="290" spans="1:14" ht="27" customHeight="1" x14ac:dyDescent="0.35">
      <c r="A290" s="87" t="s">
        <v>233</v>
      </c>
      <c r="B290" s="16" t="s">
        <v>16</v>
      </c>
      <c r="C290" s="63" t="s">
        <v>40</v>
      </c>
      <c r="D290" s="17" t="s">
        <v>30</v>
      </c>
      <c r="E290" s="18">
        <v>3</v>
      </c>
      <c r="F290" s="106" t="s">
        <v>109</v>
      </c>
      <c r="G290" s="105">
        <v>0</v>
      </c>
      <c r="H290" s="13" t="s">
        <v>36</v>
      </c>
      <c r="I290" s="19" t="s">
        <v>35</v>
      </c>
      <c r="J290" s="4">
        <v>0</v>
      </c>
      <c r="K290" s="13">
        <f t="shared" si="9"/>
        <v>0</v>
      </c>
      <c r="L290" s="19" t="s">
        <v>35</v>
      </c>
      <c r="M290" s="4">
        <v>0</v>
      </c>
      <c r="N290" s="13">
        <f t="shared" si="10"/>
        <v>0</v>
      </c>
    </row>
    <row r="291" spans="1:14" ht="51" customHeight="1" x14ac:dyDescent="0.35">
      <c r="A291" s="87" t="s">
        <v>233</v>
      </c>
      <c r="B291" s="16" t="s">
        <v>16</v>
      </c>
      <c r="C291" s="63" t="s">
        <v>41</v>
      </c>
      <c r="D291" s="17" t="s">
        <v>42</v>
      </c>
      <c r="E291" s="18">
        <v>5</v>
      </c>
      <c r="F291" s="106" t="s">
        <v>109</v>
      </c>
      <c r="G291" s="105">
        <v>0</v>
      </c>
      <c r="H291" s="13" t="s">
        <v>36</v>
      </c>
      <c r="I291" s="19" t="s">
        <v>35</v>
      </c>
      <c r="J291" s="4">
        <v>0</v>
      </c>
      <c r="K291" s="13">
        <f t="shared" si="9"/>
        <v>0</v>
      </c>
      <c r="L291" s="19" t="s">
        <v>35</v>
      </c>
      <c r="M291" s="4">
        <v>0</v>
      </c>
      <c r="N291" s="13">
        <f t="shared" si="10"/>
        <v>0</v>
      </c>
    </row>
    <row r="292" spans="1:14" ht="54.75" customHeight="1" x14ac:dyDescent="0.35">
      <c r="A292" s="87" t="s">
        <v>233</v>
      </c>
      <c r="B292" s="16" t="s">
        <v>43</v>
      </c>
      <c r="C292" s="63" t="s">
        <v>44</v>
      </c>
      <c r="D292" s="17" t="s">
        <v>45</v>
      </c>
      <c r="E292" s="18">
        <v>12</v>
      </c>
      <c r="F292" s="106" t="s">
        <v>234</v>
      </c>
      <c r="G292" s="105">
        <v>0</v>
      </c>
      <c r="H292" s="13" t="s">
        <v>36</v>
      </c>
      <c r="I292" s="19" t="s">
        <v>35</v>
      </c>
      <c r="J292" s="4">
        <v>0</v>
      </c>
      <c r="K292" s="13">
        <f t="shared" si="9"/>
        <v>0</v>
      </c>
      <c r="L292" s="19" t="s">
        <v>35</v>
      </c>
      <c r="M292" s="4">
        <v>0</v>
      </c>
      <c r="N292" s="13">
        <f t="shared" si="10"/>
        <v>0</v>
      </c>
    </row>
    <row r="293" spans="1:14" ht="117" customHeight="1" x14ac:dyDescent="0.35">
      <c r="A293" s="87" t="s">
        <v>233</v>
      </c>
      <c r="B293" s="16" t="s">
        <v>43</v>
      </c>
      <c r="C293" s="63" t="s">
        <v>48</v>
      </c>
      <c r="D293" s="17" t="s">
        <v>49</v>
      </c>
      <c r="E293" s="18">
        <v>15</v>
      </c>
      <c r="F293" s="106" t="s">
        <v>234</v>
      </c>
      <c r="G293" s="105">
        <v>0</v>
      </c>
      <c r="H293" s="13" t="s">
        <v>36</v>
      </c>
      <c r="I293" s="19" t="s">
        <v>132</v>
      </c>
      <c r="J293" s="4">
        <v>0</v>
      </c>
      <c r="K293" s="13">
        <f t="shared" si="9"/>
        <v>0</v>
      </c>
      <c r="L293" s="19" t="s">
        <v>132</v>
      </c>
      <c r="M293" s="4">
        <v>0</v>
      </c>
      <c r="N293" s="13">
        <f t="shared" si="10"/>
        <v>0</v>
      </c>
    </row>
    <row r="294" spans="1:14" ht="104.25" customHeight="1" x14ac:dyDescent="0.35">
      <c r="A294" s="87" t="s">
        <v>233</v>
      </c>
      <c r="B294" s="16" t="s">
        <v>43</v>
      </c>
      <c r="C294" s="17" t="s">
        <v>51</v>
      </c>
      <c r="D294" s="17" t="s">
        <v>52</v>
      </c>
      <c r="E294" s="18">
        <v>7</v>
      </c>
      <c r="F294" s="106" t="s">
        <v>234</v>
      </c>
      <c r="G294" s="105">
        <v>0</v>
      </c>
      <c r="H294" s="13" t="s">
        <v>36</v>
      </c>
      <c r="I294" s="19" t="s">
        <v>35</v>
      </c>
      <c r="J294" s="4">
        <v>0</v>
      </c>
      <c r="K294" s="13">
        <f t="shared" si="9"/>
        <v>0</v>
      </c>
      <c r="L294" s="19" t="s">
        <v>35</v>
      </c>
      <c r="M294" s="4">
        <v>0</v>
      </c>
      <c r="N294" s="13">
        <f t="shared" si="10"/>
        <v>0</v>
      </c>
    </row>
    <row r="295" spans="1:14" ht="93.75" customHeight="1" x14ac:dyDescent="0.35">
      <c r="A295" s="87" t="s">
        <v>233</v>
      </c>
      <c r="B295" s="16" t="s">
        <v>43</v>
      </c>
      <c r="C295" s="63" t="s">
        <v>54</v>
      </c>
      <c r="D295" s="17" t="s">
        <v>55</v>
      </c>
      <c r="E295" s="18">
        <v>9</v>
      </c>
      <c r="F295" s="106" t="s">
        <v>234</v>
      </c>
      <c r="G295" s="105">
        <v>0</v>
      </c>
      <c r="H295" s="13" t="s">
        <v>36</v>
      </c>
      <c r="I295" s="19" t="s">
        <v>109</v>
      </c>
      <c r="J295" s="4">
        <v>0</v>
      </c>
      <c r="K295" s="13">
        <f t="shared" si="9"/>
        <v>0</v>
      </c>
      <c r="L295" s="19" t="s">
        <v>109</v>
      </c>
      <c r="M295" s="4">
        <v>0</v>
      </c>
      <c r="N295" s="13">
        <f t="shared" si="10"/>
        <v>0</v>
      </c>
    </row>
    <row r="296" spans="1:14" ht="39.75" customHeight="1" x14ac:dyDescent="0.35">
      <c r="A296" s="87" t="s">
        <v>233</v>
      </c>
      <c r="B296" s="16" t="s">
        <v>43</v>
      </c>
      <c r="C296" s="63" t="s">
        <v>57</v>
      </c>
      <c r="D296" s="17" t="s">
        <v>58</v>
      </c>
      <c r="E296" s="18">
        <v>7</v>
      </c>
      <c r="F296" s="106" t="s">
        <v>234</v>
      </c>
      <c r="G296" s="105">
        <v>0</v>
      </c>
      <c r="H296" s="13" t="s">
        <v>36</v>
      </c>
      <c r="I296" s="19" t="s">
        <v>95</v>
      </c>
      <c r="J296" s="4">
        <v>0</v>
      </c>
      <c r="K296" s="13">
        <f t="shared" si="9"/>
        <v>0</v>
      </c>
      <c r="L296" s="19" t="s">
        <v>95</v>
      </c>
      <c r="M296" s="4">
        <v>0</v>
      </c>
      <c r="N296" s="13">
        <f t="shared" si="10"/>
        <v>0</v>
      </c>
    </row>
    <row r="297" spans="1:14" ht="158.25" customHeight="1" x14ac:dyDescent="0.35">
      <c r="A297" s="87" t="s">
        <v>233</v>
      </c>
      <c r="B297" s="16" t="s">
        <v>60</v>
      </c>
      <c r="C297" s="63" t="s">
        <v>61</v>
      </c>
      <c r="D297" s="17" t="s">
        <v>62</v>
      </c>
      <c r="E297" s="18">
        <v>20</v>
      </c>
      <c r="F297" s="106" t="s">
        <v>235</v>
      </c>
      <c r="G297" s="105">
        <v>0</v>
      </c>
      <c r="H297" s="13" t="s">
        <v>36</v>
      </c>
      <c r="I297" s="19" t="s">
        <v>64</v>
      </c>
      <c r="J297" s="4">
        <v>0</v>
      </c>
      <c r="K297" s="13">
        <f t="shared" si="9"/>
        <v>0</v>
      </c>
      <c r="L297" s="19" t="s">
        <v>64</v>
      </c>
      <c r="M297" s="4">
        <v>0</v>
      </c>
      <c r="N297" s="13">
        <f t="shared" si="10"/>
        <v>0</v>
      </c>
    </row>
    <row r="298" spans="1:14" ht="64.5" customHeight="1" x14ac:dyDescent="0.35">
      <c r="A298" s="87" t="s">
        <v>233</v>
      </c>
      <c r="B298" s="16" t="s">
        <v>60</v>
      </c>
      <c r="C298" s="63" t="s">
        <v>65</v>
      </c>
      <c r="D298" s="17" t="s">
        <v>66</v>
      </c>
      <c r="E298" s="18">
        <v>12</v>
      </c>
      <c r="F298" s="106" t="s">
        <v>235</v>
      </c>
      <c r="G298" s="105">
        <v>0</v>
      </c>
      <c r="H298" s="13" t="s">
        <v>36</v>
      </c>
      <c r="I298" s="19" t="s">
        <v>64</v>
      </c>
      <c r="J298" s="4">
        <v>0</v>
      </c>
      <c r="K298" s="13">
        <f t="shared" si="9"/>
        <v>0</v>
      </c>
      <c r="L298" s="19" t="s">
        <v>64</v>
      </c>
      <c r="M298" s="4">
        <v>0</v>
      </c>
      <c r="N298" s="13">
        <f t="shared" si="10"/>
        <v>0</v>
      </c>
    </row>
    <row r="299" spans="1:14" ht="30.75" customHeight="1" x14ac:dyDescent="0.35">
      <c r="A299" s="87" t="s">
        <v>233</v>
      </c>
      <c r="B299" s="16" t="s">
        <v>60</v>
      </c>
      <c r="C299" s="63" t="s">
        <v>67</v>
      </c>
      <c r="D299" s="17" t="s">
        <v>68</v>
      </c>
      <c r="E299" s="18">
        <v>12</v>
      </c>
      <c r="F299" s="106" t="s">
        <v>235</v>
      </c>
      <c r="G299" s="105">
        <v>0</v>
      </c>
      <c r="H299" s="13" t="s">
        <v>36</v>
      </c>
      <c r="I299" s="19" t="s">
        <v>64</v>
      </c>
      <c r="J299" s="4">
        <v>0</v>
      </c>
      <c r="K299" s="13">
        <f t="shared" si="9"/>
        <v>0</v>
      </c>
      <c r="L299" s="19" t="s">
        <v>64</v>
      </c>
      <c r="M299" s="4">
        <v>0</v>
      </c>
      <c r="N299" s="13">
        <f t="shared" si="10"/>
        <v>0</v>
      </c>
    </row>
    <row r="300" spans="1:14" ht="110.25" customHeight="1" x14ac:dyDescent="0.35">
      <c r="A300" s="87" t="s">
        <v>233</v>
      </c>
      <c r="B300" s="16" t="s">
        <v>60</v>
      </c>
      <c r="C300" s="63" t="s">
        <v>69</v>
      </c>
      <c r="D300" s="17" t="s">
        <v>70</v>
      </c>
      <c r="E300" s="18">
        <v>6</v>
      </c>
      <c r="F300" s="106" t="s">
        <v>235</v>
      </c>
      <c r="G300" s="105">
        <v>0</v>
      </c>
      <c r="H300" s="13" t="s">
        <v>36</v>
      </c>
      <c r="I300" s="19" t="s">
        <v>64</v>
      </c>
      <c r="J300" s="4">
        <v>0</v>
      </c>
      <c r="K300" s="13">
        <f t="shared" si="9"/>
        <v>0</v>
      </c>
      <c r="L300" s="19" t="s">
        <v>64</v>
      </c>
      <c r="M300" s="4">
        <v>0</v>
      </c>
      <c r="N300" s="13">
        <f t="shared" si="10"/>
        <v>0</v>
      </c>
    </row>
    <row r="301" spans="1:14" ht="102.75" customHeight="1" x14ac:dyDescent="0.35">
      <c r="A301" s="87" t="s">
        <v>233</v>
      </c>
      <c r="B301" s="59" t="s">
        <v>71</v>
      </c>
      <c r="C301" s="17" t="s">
        <v>351</v>
      </c>
      <c r="D301" s="17" t="s">
        <v>352</v>
      </c>
      <c r="E301" s="18">
        <v>5</v>
      </c>
      <c r="F301" s="106" t="s">
        <v>28</v>
      </c>
      <c r="G301" s="105">
        <v>3</v>
      </c>
      <c r="H301" s="13" t="s">
        <v>97</v>
      </c>
      <c r="I301" s="19" t="s">
        <v>179</v>
      </c>
      <c r="J301" s="4">
        <v>5</v>
      </c>
      <c r="K301" s="13">
        <f t="shared" si="9"/>
        <v>1</v>
      </c>
      <c r="L301" s="19" t="s">
        <v>405</v>
      </c>
      <c r="M301" s="4">
        <v>5</v>
      </c>
      <c r="N301" s="13">
        <f t="shared" si="10"/>
        <v>1</v>
      </c>
    </row>
    <row r="302" spans="1:14" ht="143.25" customHeight="1" x14ac:dyDescent="0.35">
      <c r="A302" s="87" t="s">
        <v>233</v>
      </c>
      <c r="B302" s="59" t="s">
        <v>71</v>
      </c>
      <c r="C302" s="17" t="s">
        <v>353</v>
      </c>
      <c r="D302" s="17" t="s">
        <v>354</v>
      </c>
      <c r="E302" s="18">
        <v>5</v>
      </c>
      <c r="F302" s="106" t="s">
        <v>28</v>
      </c>
      <c r="G302" s="105">
        <v>3</v>
      </c>
      <c r="H302" s="13" t="s">
        <v>97</v>
      </c>
      <c r="I302" s="19" t="s">
        <v>236</v>
      </c>
      <c r="J302" s="4">
        <v>4</v>
      </c>
      <c r="K302" s="13">
        <f t="shared" si="9"/>
        <v>0.8</v>
      </c>
      <c r="L302" s="19" t="s">
        <v>406</v>
      </c>
      <c r="M302" s="4">
        <v>4</v>
      </c>
      <c r="N302" s="13">
        <f t="shared" si="10"/>
        <v>0.8</v>
      </c>
    </row>
    <row r="303" spans="1:14" ht="81" customHeight="1" x14ac:dyDescent="0.35">
      <c r="A303" s="87" t="s">
        <v>233</v>
      </c>
      <c r="B303" s="59" t="s">
        <v>71</v>
      </c>
      <c r="C303" s="17" t="s">
        <v>355</v>
      </c>
      <c r="D303" s="17" t="s">
        <v>356</v>
      </c>
      <c r="E303" s="18">
        <v>5</v>
      </c>
      <c r="F303" s="106"/>
      <c r="G303" s="105"/>
      <c r="H303" s="13"/>
      <c r="I303" s="19" t="s">
        <v>237</v>
      </c>
      <c r="J303" s="4">
        <v>3</v>
      </c>
      <c r="K303" s="13">
        <f t="shared" si="9"/>
        <v>0.6</v>
      </c>
      <c r="L303" s="19" t="s">
        <v>237</v>
      </c>
      <c r="M303" s="4">
        <v>3</v>
      </c>
      <c r="N303" s="13">
        <f t="shared" si="10"/>
        <v>0.6</v>
      </c>
    </row>
    <row r="304" spans="1:14" ht="65.25" customHeight="1" x14ac:dyDescent="0.35">
      <c r="A304" s="87" t="s">
        <v>233</v>
      </c>
      <c r="B304" s="59" t="s">
        <v>71</v>
      </c>
      <c r="C304" s="17" t="s">
        <v>357</v>
      </c>
      <c r="D304" s="17" t="s">
        <v>358</v>
      </c>
      <c r="E304" s="18">
        <v>5</v>
      </c>
      <c r="F304" s="106" t="s">
        <v>238</v>
      </c>
      <c r="G304" s="105">
        <v>1</v>
      </c>
      <c r="H304" s="13" t="s">
        <v>239</v>
      </c>
      <c r="I304" s="19" t="s">
        <v>240</v>
      </c>
      <c r="J304" s="4">
        <v>2</v>
      </c>
      <c r="K304" s="13">
        <f t="shared" si="9"/>
        <v>0.4</v>
      </c>
      <c r="L304" s="19" t="s">
        <v>240</v>
      </c>
      <c r="M304" s="4">
        <v>2</v>
      </c>
      <c r="N304" s="13">
        <f t="shared" si="10"/>
        <v>0.4</v>
      </c>
    </row>
    <row r="305" spans="1:14" ht="40.5" customHeight="1" x14ac:dyDescent="0.35">
      <c r="A305" s="87" t="s">
        <v>233</v>
      </c>
      <c r="B305" s="59" t="s">
        <v>71</v>
      </c>
      <c r="C305" s="17" t="s">
        <v>77</v>
      </c>
      <c r="D305" s="17" t="s">
        <v>359</v>
      </c>
      <c r="E305" s="18">
        <v>5</v>
      </c>
      <c r="F305" s="106"/>
      <c r="G305" s="105"/>
      <c r="H305" s="13"/>
      <c r="I305" s="19" t="s">
        <v>64</v>
      </c>
      <c r="J305" s="4">
        <v>0</v>
      </c>
      <c r="K305" s="13">
        <f t="shared" si="9"/>
        <v>0</v>
      </c>
      <c r="L305" s="19" t="s">
        <v>64</v>
      </c>
      <c r="M305" s="4">
        <v>0</v>
      </c>
      <c r="N305" s="13">
        <f t="shared" si="10"/>
        <v>0</v>
      </c>
    </row>
    <row r="306" spans="1:14" ht="91.5" customHeight="1" x14ac:dyDescent="0.35">
      <c r="A306" s="87" t="s">
        <v>233</v>
      </c>
      <c r="B306" s="59" t="s">
        <v>71</v>
      </c>
      <c r="C306" s="17" t="s">
        <v>360</v>
      </c>
      <c r="D306" s="17" t="s">
        <v>361</v>
      </c>
      <c r="E306" s="18">
        <v>5</v>
      </c>
      <c r="F306" s="106" t="s">
        <v>183</v>
      </c>
      <c r="G306" s="105">
        <v>3</v>
      </c>
      <c r="H306" s="13" t="s">
        <v>105</v>
      </c>
      <c r="I306" s="19" t="s">
        <v>241</v>
      </c>
      <c r="J306" s="4">
        <v>4</v>
      </c>
      <c r="K306" s="13">
        <f t="shared" si="9"/>
        <v>0.8</v>
      </c>
      <c r="L306" s="19" t="s">
        <v>241</v>
      </c>
      <c r="M306" s="4">
        <v>4</v>
      </c>
      <c r="N306" s="13">
        <f t="shared" si="10"/>
        <v>0.8</v>
      </c>
    </row>
    <row r="307" spans="1:14" ht="51.75" customHeight="1" x14ac:dyDescent="0.35">
      <c r="A307" s="87" t="s">
        <v>233</v>
      </c>
      <c r="B307" s="59" t="s">
        <v>71</v>
      </c>
      <c r="C307" s="17" t="s">
        <v>80</v>
      </c>
      <c r="D307" s="17" t="s">
        <v>362</v>
      </c>
      <c r="E307" s="18">
        <v>5</v>
      </c>
      <c r="F307" s="106" t="s">
        <v>185</v>
      </c>
      <c r="G307" s="105">
        <v>3</v>
      </c>
      <c r="H307" s="13" t="s">
        <v>20</v>
      </c>
      <c r="I307" s="19" t="s">
        <v>185</v>
      </c>
      <c r="J307" s="4">
        <v>5</v>
      </c>
      <c r="K307" s="13">
        <f t="shared" si="9"/>
        <v>1</v>
      </c>
      <c r="L307" s="19" t="s">
        <v>185</v>
      </c>
      <c r="M307" s="4">
        <v>5</v>
      </c>
      <c r="N307" s="13">
        <f t="shared" si="10"/>
        <v>1</v>
      </c>
    </row>
    <row r="308" spans="1:14" ht="91.5" customHeight="1" x14ac:dyDescent="0.35">
      <c r="A308" s="87" t="s">
        <v>233</v>
      </c>
      <c r="B308" s="59" t="s">
        <v>71</v>
      </c>
      <c r="C308" s="17" t="s">
        <v>363</v>
      </c>
      <c r="D308" s="17" t="s">
        <v>364</v>
      </c>
      <c r="E308" s="18">
        <v>5</v>
      </c>
      <c r="F308" s="106" t="s">
        <v>186</v>
      </c>
      <c r="G308" s="105">
        <v>2</v>
      </c>
      <c r="H308" s="13" t="s">
        <v>85</v>
      </c>
      <c r="I308" s="19" t="s">
        <v>86</v>
      </c>
      <c r="J308" s="4">
        <v>1</v>
      </c>
      <c r="K308" s="13">
        <f t="shared" si="9"/>
        <v>0.2</v>
      </c>
      <c r="L308" s="19" t="s">
        <v>407</v>
      </c>
      <c r="M308" s="4">
        <v>1</v>
      </c>
      <c r="N308" s="13">
        <f t="shared" si="10"/>
        <v>0.2</v>
      </c>
    </row>
    <row r="309" spans="1:14" ht="66.75" customHeight="1" x14ac:dyDescent="0.35">
      <c r="A309" s="87" t="s">
        <v>233</v>
      </c>
      <c r="B309" s="59" t="s">
        <v>71</v>
      </c>
      <c r="C309" s="17" t="s">
        <v>365</v>
      </c>
      <c r="D309" s="17" t="s">
        <v>366</v>
      </c>
      <c r="E309" s="18">
        <v>5</v>
      </c>
      <c r="F309" s="106" t="s">
        <v>242</v>
      </c>
      <c r="G309" s="105">
        <v>3</v>
      </c>
      <c r="H309" s="13" t="s">
        <v>105</v>
      </c>
      <c r="I309" s="19" t="s">
        <v>35</v>
      </c>
      <c r="J309" s="4">
        <v>0</v>
      </c>
      <c r="K309" s="13">
        <f t="shared" si="9"/>
        <v>0</v>
      </c>
      <c r="L309" s="19" t="s">
        <v>35</v>
      </c>
      <c r="M309" s="4">
        <v>0</v>
      </c>
      <c r="N309" s="13">
        <f t="shared" si="10"/>
        <v>0</v>
      </c>
    </row>
    <row r="310" spans="1:14" ht="39.75" customHeight="1" thickBot="1" x14ac:dyDescent="0.4">
      <c r="A310" s="88" t="s">
        <v>233</v>
      </c>
      <c r="B310" s="107" t="s">
        <v>71</v>
      </c>
      <c r="C310" s="108" t="s">
        <v>88</v>
      </c>
      <c r="D310" s="108" t="s">
        <v>89</v>
      </c>
      <c r="E310" s="109">
        <v>5</v>
      </c>
      <c r="F310" s="110"/>
      <c r="G310" s="111"/>
      <c r="H310" s="20"/>
      <c r="I310" s="21" t="s">
        <v>35</v>
      </c>
      <c r="J310" s="22">
        <v>0</v>
      </c>
      <c r="K310" s="20">
        <f t="shared" si="9"/>
        <v>0</v>
      </c>
      <c r="L310" s="21" t="s">
        <v>35</v>
      </c>
      <c r="M310" s="22">
        <v>0</v>
      </c>
      <c r="N310" s="20">
        <f t="shared" si="10"/>
        <v>0</v>
      </c>
    </row>
    <row r="311" spans="1:14" ht="234.75" customHeight="1" x14ac:dyDescent="0.35">
      <c r="A311" s="86" t="s">
        <v>243</v>
      </c>
      <c r="B311" s="10" t="s">
        <v>16</v>
      </c>
      <c r="C311" s="62" t="s">
        <v>17</v>
      </c>
      <c r="D311" s="11" t="s">
        <v>18</v>
      </c>
      <c r="E311" s="12">
        <v>9</v>
      </c>
      <c r="F311" s="103" t="s">
        <v>108</v>
      </c>
      <c r="G311" s="104">
        <v>0</v>
      </c>
      <c r="H311" s="13" t="s">
        <v>36</v>
      </c>
      <c r="I311" s="14" t="s">
        <v>108</v>
      </c>
      <c r="J311" s="6">
        <v>0</v>
      </c>
      <c r="K311" s="13">
        <f t="shared" si="9"/>
        <v>0</v>
      </c>
      <c r="L311" s="14" t="s">
        <v>368</v>
      </c>
      <c r="M311" s="6">
        <v>4</v>
      </c>
      <c r="N311" s="13">
        <f t="shared" si="10"/>
        <v>0.44444444444444442</v>
      </c>
    </row>
    <row r="312" spans="1:14" ht="357" customHeight="1" x14ac:dyDescent="0.35">
      <c r="A312" s="86" t="s">
        <v>243</v>
      </c>
      <c r="B312" s="10" t="s">
        <v>16</v>
      </c>
      <c r="C312" s="62" t="s">
        <v>22</v>
      </c>
      <c r="D312" s="11" t="s">
        <v>23</v>
      </c>
      <c r="E312" s="12">
        <v>9</v>
      </c>
      <c r="F312" s="103" t="s">
        <v>108</v>
      </c>
      <c r="G312" s="105">
        <v>0</v>
      </c>
      <c r="H312" s="13" t="s">
        <v>36</v>
      </c>
      <c r="I312" s="19" t="s">
        <v>109</v>
      </c>
      <c r="J312" s="25">
        <v>0</v>
      </c>
      <c r="K312" s="13">
        <f t="shared" si="9"/>
        <v>0</v>
      </c>
      <c r="L312" s="19" t="s">
        <v>372</v>
      </c>
      <c r="M312" s="25">
        <v>3</v>
      </c>
      <c r="N312" s="13">
        <f t="shared" si="10"/>
        <v>0.33333333333333331</v>
      </c>
    </row>
    <row r="313" spans="1:14" ht="66" customHeight="1" x14ac:dyDescent="0.35">
      <c r="A313" s="87" t="s">
        <v>243</v>
      </c>
      <c r="B313" s="16" t="s">
        <v>16</v>
      </c>
      <c r="C313" s="63" t="s">
        <v>26</v>
      </c>
      <c r="D313" s="17" t="s">
        <v>27</v>
      </c>
      <c r="E313" s="18">
        <v>3</v>
      </c>
      <c r="F313" s="106" t="s">
        <v>108</v>
      </c>
      <c r="G313" s="105">
        <v>0</v>
      </c>
      <c r="H313" s="13" t="s">
        <v>36</v>
      </c>
      <c r="I313" s="19" t="s">
        <v>35</v>
      </c>
      <c r="J313" s="4">
        <v>0</v>
      </c>
      <c r="K313" s="13">
        <f t="shared" si="9"/>
        <v>0</v>
      </c>
      <c r="L313" s="19" t="s">
        <v>373</v>
      </c>
      <c r="M313" s="4">
        <v>3</v>
      </c>
      <c r="N313" s="13">
        <f t="shared" si="10"/>
        <v>1</v>
      </c>
    </row>
    <row r="314" spans="1:14" ht="39.75" customHeight="1" x14ac:dyDescent="0.35">
      <c r="A314" s="87" t="s">
        <v>243</v>
      </c>
      <c r="B314" s="16" t="s">
        <v>16</v>
      </c>
      <c r="C314" s="63" t="s">
        <v>29</v>
      </c>
      <c r="D314" s="17" t="s">
        <v>30</v>
      </c>
      <c r="E314" s="18">
        <v>3</v>
      </c>
      <c r="F314" s="106" t="s">
        <v>108</v>
      </c>
      <c r="G314" s="105">
        <v>0</v>
      </c>
      <c r="H314" s="13" t="s">
        <v>36</v>
      </c>
      <c r="I314" s="19" t="s">
        <v>109</v>
      </c>
      <c r="J314" s="25">
        <v>0</v>
      </c>
      <c r="K314" s="13">
        <f t="shared" si="9"/>
        <v>0</v>
      </c>
      <c r="L314" s="19" t="s">
        <v>109</v>
      </c>
      <c r="M314" s="25">
        <v>0</v>
      </c>
      <c r="N314" s="13">
        <f t="shared" si="10"/>
        <v>0</v>
      </c>
    </row>
    <row r="315" spans="1:14" ht="107.25" customHeight="1" x14ac:dyDescent="0.35">
      <c r="A315" s="87" t="s">
        <v>243</v>
      </c>
      <c r="B315" s="16" t="s">
        <v>16</v>
      </c>
      <c r="C315" s="63" t="s">
        <v>31</v>
      </c>
      <c r="D315" s="17" t="s">
        <v>32</v>
      </c>
      <c r="E315" s="18">
        <v>3</v>
      </c>
      <c r="F315" s="106" t="s">
        <v>108</v>
      </c>
      <c r="G315" s="105">
        <v>0</v>
      </c>
      <c r="H315" s="13" t="s">
        <v>36</v>
      </c>
      <c r="I315" s="19" t="s">
        <v>109</v>
      </c>
      <c r="J315" s="4">
        <v>0</v>
      </c>
      <c r="K315" s="13">
        <f t="shared" si="9"/>
        <v>0</v>
      </c>
      <c r="L315" s="19" t="s">
        <v>109</v>
      </c>
      <c r="M315" s="4">
        <v>0</v>
      </c>
      <c r="N315" s="13">
        <f t="shared" si="10"/>
        <v>0</v>
      </c>
    </row>
    <row r="316" spans="1:14" ht="155.25" customHeight="1" x14ac:dyDescent="0.35">
      <c r="A316" s="87" t="s">
        <v>243</v>
      </c>
      <c r="B316" s="16" t="s">
        <v>16</v>
      </c>
      <c r="C316" s="63" t="s">
        <v>33</v>
      </c>
      <c r="D316" s="17" t="s">
        <v>34</v>
      </c>
      <c r="E316" s="18">
        <v>9</v>
      </c>
      <c r="F316" s="106" t="s">
        <v>108</v>
      </c>
      <c r="G316" s="105">
        <v>0</v>
      </c>
      <c r="H316" s="13" t="s">
        <v>36</v>
      </c>
      <c r="I316" s="19" t="s">
        <v>35</v>
      </c>
      <c r="J316" s="4">
        <v>0</v>
      </c>
      <c r="K316" s="13">
        <f t="shared" si="9"/>
        <v>0</v>
      </c>
      <c r="L316" s="19" t="s">
        <v>35</v>
      </c>
      <c r="M316" s="4">
        <v>0</v>
      </c>
      <c r="N316" s="13">
        <f t="shared" si="10"/>
        <v>0</v>
      </c>
    </row>
    <row r="317" spans="1:14" ht="41.25" customHeight="1" x14ac:dyDescent="0.35">
      <c r="A317" s="87" t="s">
        <v>243</v>
      </c>
      <c r="B317" s="16" t="s">
        <v>16</v>
      </c>
      <c r="C317" s="63" t="s">
        <v>37</v>
      </c>
      <c r="D317" s="17" t="s">
        <v>38</v>
      </c>
      <c r="E317" s="18">
        <v>6</v>
      </c>
      <c r="F317" s="106" t="s">
        <v>108</v>
      </c>
      <c r="G317" s="105">
        <v>0</v>
      </c>
      <c r="H317" s="13" t="s">
        <v>36</v>
      </c>
      <c r="I317" s="19" t="s">
        <v>35</v>
      </c>
      <c r="J317" s="4">
        <v>0</v>
      </c>
      <c r="K317" s="13">
        <f t="shared" si="9"/>
        <v>0</v>
      </c>
      <c r="L317" s="19" t="s">
        <v>35</v>
      </c>
      <c r="M317" s="4">
        <v>6</v>
      </c>
      <c r="N317" s="13">
        <f t="shared" si="10"/>
        <v>1</v>
      </c>
    </row>
    <row r="318" spans="1:14" ht="27" customHeight="1" x14ac:dyDescent="0.35">
      <c r="A318" s="87" t="s">
        <v>243</v>
      </c>
      <c r="B318" s="16" t="s">
        <v>16</v>
      </c>
      <c r="C318" s="63" t="s">
        <v>40</v>
      </c>
      <c r="D318" s="17" t="s">
        <v>30</v>
      </c>
      <c r="E318" s="18">
        <v>3</v>
      </c>
      <c r="F318" s="106" t="s">
        <v>108</v>
      </c>
      <c r="G318" s="105">
        <v>0</v>
      </c>
      <c r="H318" s="13" t="s">
        <v>36</v>
      </c>
      <c r="I318" s="19" t="s">
        <v>35</v>
      </c>
      <c r="J318" s="4">
        <v>0</v>
      </c>
      <c r="K318" s="13">
        <f t="shared" si="9"/>
        <v>0</v>
      </c>
      <c r="L318" s="19" t="s">
        <v>35</v>
      </c>
      <c r="M318" s="4">
        <v>0</v>
      </c>
      <c r="N318" s="13">
        <f t="shared" si="10"/>
        <v>0</v>
      </c>
    </row>
    <row r="319" spans="1:14" ht="51" customHeight="1" x14ac:dyDescent="0.35">
      <c r="A319" s="87" t="s">
        <v>243</v>
      </c>
      <c r="B319" s="16" t="s">
        <v>16</v>
      </c>
      <c r="C319" s="63" t="s">
        <v>41</v>
      </c>
      <c r="D319" s="17" t="s">
        <v>42</v>
      </c>
      <c r="E319" s="18">
        <v>5</v>
      </c>
      <c r="F319" s="106" t="s">
        <v>108</v>
      </c>
      <c r="G319" s="105">
        <v>0</v>
      </c>
      <c r="H319" s="13" t="s">
        <v>36</v>
      </c>
      <c r="I319" s="19" t="s">
        <v>35</v>
      </c>
      <c r="J319" s="4">
        <v>0</v>
      </c>
      <c r="K319" s="13">
        <f t="shared" si="9"/>
        <v>0</v>
      </c>
      <c r="L319" s="19" t="s">
        <v>35</v>
      </c>
      <c r="M319" s="4">
        <v>0</v>
      </c>
      <c r="N319" s="13">
        <f t="shared" si="10"/>
        <v>0</v>
      </c>
    </row>
    <row r="320" spans="1:14" ht="54.75" customHeight="1" x14ac:dyDescent="0.35">
      <c r="A320" s="87" t="s">
        <v>243</v>
      </c>
      <c r="B320" s="16" t="s">
        <v>43</v>
      </c>
      <c r="C320" s="63" t="s">
        <v>44</v>
      </c>
      <c r="D320" s="17" t="s">
        <v>45</v>
      </c>
      <c r="E320" s="18">
        <v>12</v>
      </c>
      <c r="F320" s="106" t="s">
        <v>244</v>
      </c>
      <c r="G320" s="105">
        <v>0</v>
      </c>
      <c r="H320" s="13" t="s">
        <v>36</v>
      </c>
      <c r="I320" s="19" t="s">
        <v>35</v>
      </c>
      <c r="J320" s="4">
        <v>0</v>
      </c>
      <c r="K320" s="13">
        <f t="shared" si="9"/>
        <v>0</v>
      </c>
      <c r="L320" s="19" t="s">
        <v>35</v>
      </c>
      <c r="M320" s="4">
        <v>0</v>
      </c>
      <c r="N320" s="13">
        <f t="shared" si="10"/>
        <v>0</v>
      </c>
    </row>
    <row r="321" spans="1:14" ht="117" customHeight="1" x14ac:dyDescent="0.35">
      <c r="A321" s="87" t="s">
        <v>243</v>
      </c>
      <c r="B321" s="16" t="s">
        <v>43</v>
      </c>
      <c r="C321" s="63" t="s">
        <v>48</v>
      </c>
      <c r="D321" s="17" t="s">
        <v>49</v>
      </c>
      <c r="E321" s="18">
        <v>15</v>
      </c>
      <c r="F321" s="106" t="s">
        <v>244</v>
      </c>
      <c r="G321" s="105">
        <v>0</v>
      </c>
      <c r="H321" s="13" t="s">
        <v>36</v>
      </c>
      <c r="I321" s="19" t="s">
        <v>132</v>
      </c>
      <c r="J321" s="4">
        <v>0</v>
      </c>
      <c r="K321" s="13">
        <f t="shared" si="9"/>
        <v>0</v>
      </c>
      <c r="L321" s="19" t="s">
        <v>132</v>
      </c>
      <c r="M321" s="4">
        <v>0</v>
      </c>
      <c r="N321" s="13">
        <f t="shared" si="10"/>
        <v>0</v>
      </c>
    </row>
    <row r="322" spans="1:14" ht="104.25" customHeight="1" x14ac:dyDescent="0.35">
      <c r="A322" s="87" t="s">
        <v>243</v>
      </c>
      <c r="B322" s="16" t="s">
        <v>43</v>
      </c>
      <c r="C322" s="17" t="s">
        <v>51</v>
      </c>
      <c r="D322" s="17" t="s">
        <v>52</v>
      </c>
      <c r="E322" s="18">
        <v>7</v>
      </c>
      <c r="F322" s="106" t="s">
        <v>244</v>
      </c>
      <c r="G322" s="105">
        <v>0</v>
      </c>
      <c r="H322" s="13" t="s">
        <v>36</v>
      </c>
      <c r="I322" s="19" t="s">
        <v>35</v>
      </c>
      <c r="J322" s="4">
        <v>0</v>
      </c>
      <c r="K322" s="13">
        <f t="shared" si="9"/>
        <v>0</v>
      </c>
      <c r="L322" s="19" t="s">
        <v>35</v>
      </c>
      <c r="M322" s="4">
        <v>0</v>
      </c>
      <c r="N322" s="13">
        <f t="shared" si="10"/>
        <v>0</v>
      </c>
    </row>
    <row r="323" spans="1:14" ht="93.75" customHeight="1" x14ac:dyDescent="0.35">
      <c r="A323" s="87" t="s">
        <v>243</v>
      </c>
      <c r="B323" s="16" t="s">
        <v>43</v>
      </c>
      <c r="C323" s="63" t="s">
        <v>54</v>
      </c>
      <c r="D323" s="17" t="s">
        <v>55</v>
      </c>
      <c r="E323" s="18">
        <v>9</v>
      </c>
      <c r="F323" s="106" t="s">
        <v>244</v>
      </c>
      <c r="G323" s="105">
        <v>0</v>
      </c>
      <c r="H323" s="13" t="s">
        <v>36</v>
      </c>
      <c r="I323" s="19" t="s">
        <v>109</v>
      </c>
      <c r="J323" s="4">
        <v>0</v>
      </c>
      <c r="K323" s="13">
        <f t="shared" si="9"/>
        <v>0</v>
      </c>
      <c r="L323" s="19" t="s">
        <v>109</v>
      </c>
      <c r="M323" s="4">
        <v>0</v>
      </c>
      <c r="N323" s="13">
        <f t="shared" si="10"/>
        <v>0</v>
      </c>
    </row>
    <row r="324" spans="1:14" ht="39.75" customHeight="1" x14ac:dyDescent="0.35">
      <c r="A324" s="87" t="s">
        <v>243</v>
      </c>
      <c r="B324" s="16" t="s">
        <v>43</v>
      </c>
      <c r="C324" s="63" t="s">
        <v>57</v>
      </c>
      <c r="D324" s="17" t="s">
        <v>58</v>
      </c>
      <c r="E324" s="18">
        <v>7</v>
      </c>
      <c r="F324" s="106" t="s">
        <v>244</v>
      </c>
      <c r="G324" s="105">
        <v>0</v>
      </c>
      <c r="H324" s="13" t="s">
        <v>36</v>
      </c>
      <c r="I324" s="19" t="s">
        <v>95</v>
      </c>
      <c r="J324" s="4">
        <v>0</v>
      </c>
      <c r="K324" s="13">
        <f t="shared" si="9"/>
        <v>0</v>
      </c>
      <c r="L324" s="19" t="s">
        <v>95</v>
      </c>
      <c r="M324" s="4">
        <v>0</v>
      </c>
      <c r="N324" s="13">
        <f t="shared" si="10"/>
        <v>0</v>
      </c>
    </row>
    <row r="325" spans="1:14" ht="158.25" customHeight="1" x14ac:dyDescent="0.35">
      <c r="A325" s="87" t="s">
        <v>243</v>
      </c>
      <c r="B325" s="16" t="s">
        <v>60</v>
      </c>
      <c r="C325" s="63" t="s">
        <v>61</v>
      </c>
      <c r="D325" s="17" t="s">
        <v>62</v>
      </c>
      <c r="E325" s="18">
        <v>20</v>
      </c>
      <c r="F325" s="106" t="s">
        <v>245</v>
      </c>
      <c r="G325" s="105">
        <v>0</v>
      </c>
      <c r="H325" s="13" t="s">
        <v>36</v>
      </c>
      <c r="I325" s="19" t="s">
        <v>64</v>
      </c>
      <c r="J325" s="4">
        <v>0</v>
      </c>
      <c r="K325" s="13">
        <f t="shared" si="9"/>
        <v>0</v>
      </c>
      <c r="L325" s="19" t="s">
        <v>64</v>
      </c>
      <c r="M325" s="4">
        <v>0</v>
      </c>
      <c r="N325" s="13">
        <f t="shared" si="10"/>
        <v>0</v>
      </c>
    </row>
    <row r="326" spans="1:14" ht="64.5" customHeight="1" x14ac:dyDescent="0.35">
      <c r="A326" s="87" t="s">
        <v>243</v>
      </c>
      <c r="B326" s="16" t="s">
        <v>60</v>
      </c>
      <c r="C326" s="63" t="s">
        <v>65</v>
      </c>
      <c r="D326" s="17" t="s">
        <v>66</v>
      </c>
      <c r="E326" s="18">
        <v>12</v>
      </c>
      <c r="F326" s="106" t="s">
        <v>245</v>
      </c>
      <c r="G326" s="105">
        <v>0</v>
      </c>
      <c r="H326" s="13" t="s">
        <v>36</v>
      </c>
      <c r="I326" s="19" t="s">
        <v>64</v>
      </c>
      <c r="J326" s="4">
        <v>0</v>
      </c>
      <c r="K326" s="13">
        <f t="shared" si="9"/>
        <v>0</v>
      </c>
      <c r="L326" s="19" t="s">
        <v>64</v>
      </c>
      <c r="M326" s="4">
        <v>0</v>
      </c>
      <c r="N326" s="13">
        <f t="shared" si="10"/>
        <v>0</v>
      </c>
    </row>
    <row r="327" spans="1:14" ht="40.5" customHeight="1" x14ac:dyDescent="0.35">
      <c r="A327" s="87" t="s">
        <v>243</v>
      </c>
      <c r="B327" s="16" t="s">
        <v>60</v>
      </c>
      <c r="C327" s="63" t="s">
        <v>67</v>
      </c>
      <c r="D327" s="17" t="s">
        <v>68</v>
      </c>
      <c r="E327" s="18">
        <v>12</v>
      </c>
      <c r="F327" s="106" t="s">
        <v>245</v>
      </c>
      <c r="G327" s="105">
        <v>0</v>
      </c>
      <c r="H327" s="13" t="s">
        <v>36</v>
      </c>
      <c r="I327" s="19" t="s">
        <v>64</v>
      </c>
      <c r="J327" s="4">
        <v>0</v>
      </c>
      <c r="K327" s="13">
        <f t="shared" si="9"/>
        <v>0</v>
      </c>
      <c r="L327" s="19" t="s">
        <v>64</v>
      </c>
      <c r="M327" s="4">
        <v>0</v>
      </c>
      <c r="N327" s="13">
        <f t="shared" si="10"/>
        <v>0</v>
      </c>
    </row>
    <row r="328" spans="1:14" ht="110.25" customHeight="1" x14ac:dyDescent="0.35">
      <c r="A328" s="87" t="s">
        <v>243</v>
      </c>
      <c r="B328" s="16" t="s">
        <v>60</v>
      </c>
      <c r="C328" s="63" t="s">
        <v>69</v>
      </c>
      <c r="D328" s="17" t="s">
        <v>70</v>
      </c>
      <c r="E328" s="18">
        <v>6</v>
      </c>
      <c r="F328" s="106" t="s">
        <v>245</v>
      </c>
      <c r="G328" s="105">
        <v>0</v>
      </c>
      <c r="H328" s="13" t="s">
        <v>36</v>
      </c>
      <c r="I328" s="19" t="s">
        <v>64</v>
      </c>
      <c r="J328" s="4">
        <v>0</v>
      </c>
      <c r="K328" s="13">
        <f t="shared" si="9"/>
        <v>0</v>
      </c>
      <c r="L328" s="19" t="s">
        <v>64</v>
      </c>
      <c r="M328" s="4">
        <v>0</v>
      </c>
      <c r="N328" s="13">
        <f t="shared" si="10"/>
        <v>0</v>
      </c>
    </row>
    <row r="329" spans="1:14" ht="102.75" customHeight="1" x14ac:dyDescent="0.35">
      <c r="A329" s="87" t="s">
        <v>243</v>
      </c>
      <c r="B329" s="59" t="s">
        <v>71</v>
      </c>
      <c r="C329" s="17" t="s">
        <v>351</v>
      </c>
      <c r="D329" s="17" t="s">
        <v>352</v>
      </c>
      <c r="E329" s="18">
        <v>5</v>
      </c>
      <c r="F329" s="106" t="s">
        <v>28</v>
      </c>
      <c r="G329" s="105">
        <v>4</v>
      </c>
      <c r="H329" s="13" t="s">
        <v>20</v>
      </c>
      <c r="I329" s="19" t="s">
        <v>28</v>
      </c>
      <c r="J329" s="4">
        <v>5</v>
      </c>
      <c r="K329" s="13">
        <f t="shared" si="9"/>
        <v>1</v>
      </c>
      <c r="L329" s="19" t="s">
        <v>28</v>
      </c>
      <c r="M329" s="4">
        <v>4</v>
      </c>
      <c r="N329" s="13">
        <f t="shared" si="10"/>
        <v>0.8</v>
      </c>
    </row>
    <row r="330" spans="1:14" ht="143.25" customHeight="1" x14ac:dyDescent="0.35">
      <c r="A330" s="87" t="s">
        <v>243</v>
      </c>
      <c r="B330" s="59" t="s">
        <v>71</v>
      </c>
      <c r="C330" s="17" t="s">
        <v>353</v>
      </c>
      <c r="D330" s="17" t="s">
        <v>354</v>
      </c>
      <c r="E330" s="18">
        <v>5</v>
      </c>
      <c r="F330" s="106" t="s">
        <v>28</v>
      </c>
      <c r="G330" s="105">
        <v>3</v>
      </c>
      <c r="H330" s="13" t="s">
        <v>97</v>
      </c>
      <c r="I330" s="19" t="s">
        <v>246</v>
      </c>
      <c r="J330" s="4">
        <v>4</v>
      </c>
      <c r="K330" s="13">
        <f t="shared" si="9"/>
        <v>0.8</v>
      </c>
      <c r="L330" s="19" t="s">
        <v>246</v>
      </c>
      <c r="M330" s="4">
        <v>4</v>
      </c>
      <c r="N330" s="13">
        <f t="shared" si="10"/>
        <v>0.8</v>
      </c>
    </row>
    <row r="331" spans="1:14" ht="81" customHeight="1" x14ac:dyDescent="0.35">
      <c r="A331" s="87" t="s">
        <v>243</v>
      </c>
      <c r="B331" s="59" t="s">
        <v>71</v>
      </c>
      <c r="C331" s="17" t="s">
        <v>355</v>
      </c>
      <c r="D331" s="17" t="s">
        <v>356</v>
      </c>
      <c r="E331" s="18">
        <v>5</v>
      </c>
      <c r="F331" s="106"/>
      <c r="G331" s="105"/>
      <c r="H331" s="13"/>
      <c r="I331" s="19" t="s">
        <v>247</v>
      </c>
      <c r="J331" s="4">
        <v>3</v>
      </c>
      <c r="K331" s="13">
        <f t="shared" si="9"/>
        <v>0.6</v>
      </c>
      <c r="L331" s="19" t="s">
        <v>427</v>
      </c>
      <c r="M331" s="4">
        <v>5</v>
      </c>
      <c r="N331" s="13">
        <f t="shared" si="10"/>
        <v>1</v>
      </c>
    </row>
    <row r="332" spans="1:14" ht="65.25" customHeight="1" x14ac:dyDescent="0.35">
      <c r="A332" s="87" t="s">
        <v>243</v>
      </c>
      <c r="B332" s="59" t="s">
        <v>71</v>
      </c>
      <c r="C332" s="17" t="s">
        <v>357</v>
      </c>
      <c r="D332" s="17" t="s">
        <v>358</v>
      </c>
      <c r="E332" s="18">
        <v>5</v>
      </c>
      <c r="F332" s="106" t="s">
        <v>248</v>
      </c>
      <c r="G332" s="105">
        <v>4</v>
      </c>
      <c r="H332" s="13" t="s">
        <v>20</v>
      </c>
      <c r="I332" s="19" t="s">
        <v>249</v>
      </c>
      <c r="J332" s="4">
        <v>4</v>
      </c>
      <c r="K332" s="13">
        <f t="shared" ref="K332:K395" si="11">J332/$E332</f>
        <v>0.8</v>
      </c>
      <c r="L332" s="19" t="s">
        <v>249</v>
      </c>
      <c r="M332" s="4">
        <v>5</v>
      </c>
      <c r="N332" s="13">
        <f t="shared" ref="N332:N338" si="12">M332/$E332</f>
        <v>1</v>
      </c>
    </row>
    <row r="333" spans="1:14" ht="40.5" customHeight="1" x14ac:dyDescent="0.35">
      <c r="A333" s="87" t="s">
        <v>243</v>
      </c>
      <c r="B333" s="59" t="s">
        <v>71</v>
      </c>
      <c r="C333" s="17" t="s">
        <v>77</v>
      </c>
      <c r="D333" s="17" t="s">
        <v>359</v>
      </c>
      <c r="E333" s="18">
        <v>5</v>
      </c>
      <c r="F333" s="106"/>
      <c r="G333" s="105"/>
      <c r="H333" s="13"/>
      <c r="I333" s="19" t="s">
        <v>64</v>
      </c>
      <c r="J333" s="4">
        <v>0</v>
      </c>
      <c r="K333" s="13">
        <f t="shared" si="11"/>
        <v>0</v>
      </c>
      <c r="L333" s="19" t="s">
        <v>64</v>
      </c>
      <c r="M333" s="4">
        <v>0</v>
      </c>
      <c r="N333" s="13">
        <f t="shared" si="12"/>
        <v>0</v>
      </c>
    </row>
    <row r="334" spans="1:14" ht="91.5" customHeight="1" x14ac:dyDescent="0.35">
      <c r="A334" s="87" t="s">
        <v>243</v>
      </c>
      <c r="B334" s="59" t="s">
        <v>71</v>
      </c>
      <c r="C334" s="17" t="s">
        <v>360</v>
      </c>
      <c r="D334" s="17" t="s">
        <v>361</v>
      </c>
      <c r="E334" s="18">
        <v>5</v>
      </c>
      <c r="F334" s="106" t="s">
        <v>183</v>
      </c>
      <c r="G334" s="105">
        <v>3</v>
      </c>
      <c r="H334" s="13" t="s">
        <v>105</v>
      </c>
      <c r="I334" s="19" t="s">
        <v>250</v>
      </c>
      <c r="J334" s="4">
        <v>4</v>
      </c>
      <c r="K334" s="13">
        <f t="shared" si="11"/>
        <v>0.8</v>
      </c>
      <c r="L334" s="19" t="s">
        <v>250</v>
      </c>
      <c r="M334" s="4">
        <v>4</v>
      </c>
      <c r="N334" s="13">
        <f t="shared" si="12"/>
        <v>0.8</v>
      </c>
    </row>
    <row r="335" spans="1:14" ht="51.75" customHeight="1" x14ac:dyDescent="0.35">
      <c r="A335" s="87" t="s">
        <v>243</v>
      </c>
      <c r="B335" s="59" t="s">
        <v>71</v>
      </c>
      <c r="C335" s="17" t="s">
        <v>80</v>
      </c>
      <c r="D335" s="17" t="s">
        <v>362</v>
      </c>
      <c r="E335" s="18">
        <v>5</v>
      </c>
      <c r="F335" s="106" t="s">
        <v>229</v>
      </c>
      <c r="G335" s="105">
        <v>3</v>
      </c>
      <c r="H335" s="13" t="s">
        <v>20</v>
      </c>
      <c r="I335" s="19" t="s">
        <v>229</v>
      </c>
      <c r="J335" s="4">
        <v>5</v>
      </c>
      <c r="K335" s="13">
        <f t="shared" si="11"/>
        <v>1</v>
      </c>
      <c r="L335" s="19" t="s">
        <v>229</v>
      </c>
      <c r="M335" s="4">
        <v>5</v>
      </c>
      <c r="N335" s="13">
        <f t="shared" si="12"/>
        <v>1</v>
      </c>
    </row>
    <row r="336" spans="1:14" ht="91.5" customHeight="1" x14ac:dyDescent="0.35">
      <c r="A336" s="87" t="s">
        <v>243</v>
      </c>
      <c r="B336" s="59" t="s">
        <v>71</v>
      </c>
      <c r="C336" s="17" t="s">
        <v>363</v>
      </c>
      <c r="D336" s="17" t="s">
        <v>364</v>
      </c>
      <c r="E336" s="18">
        <v>5</v>
      </c>
      <c r="F336" s="106" t="s">
        <v>125</v>
      </c>
      <c r="G336" s="105">
        <v>3</v>
      </c>
      <c r="H336" s="13" t="s">
        <v>105</v>
      </c>
      <c r="I336" s="19" t="s">
        <v>205</v>
      </c>
      <c r="J336" s="4">
        <v>3</v>
      </c>
      <c r="K336" s="13">
        <f t="shared" si="11"/>
        <v>0.6</v>
      </c>
      <c r="L336" s="19" t="s">
        <v>205</v>
      </c>
      <c r="M336" s="4">
        <v>3</v>
      </c>
      <c r="N336" s="13">
        <f t="shared" si="12"/>
        <v>0.6</v>
      </c>
    </row>
    <row r="337" spans="1:14" ht="66.75" customHeight="1" x14ac:dyDescent="0.35">
      <c r="A337" s="87" t="s">
        <v>243</v>
      </c>
      <c r="B337" s="59" t="s">
        <v>71</v>
      </c>
      <c r="C337" s="17" t="s">
        <v>365</v>
      </c>
      <c r="D337" s="17" t="s">
        <v>366</v>
      </c>
      <c r="E337" s="18">
        <v>5</v>
      </c>
      <c r="F337" s="106" t="s">
        <v>251</v>
      </c>
      <c r="G337" s="105">
        <v>3</v>
      </c>
      <c r="H337" s="13" t="s">
        <v>105</v>
      </c>
      <c r="I337" s="19" t="s">
        <v>35</v>
      </c>
      <c r="J337" s="4">
        <v>0</v>
      </c>
      <c r="K337" s="13">
        <f t="shared" si="11"/>
        <v>0</v>
      </c>
      <c r="L337" s="19" t="s">
        <v>35</v>
      </c>
      <c r="M337" s="4">
        <v>0</v>
      </c>
      <c r="N337" s="13">
        <f t="shared" si="12"/>
        <v>0</v>
      </c>
    </row>
    <row r="338" spans="1:14" ht="39.75" customHeight="1" thickBot="1" x14ac:dyDescent="0.4">
      <c r="A338" s="88" t="s">
        <v>243</v>
      </c>
      <c r="B338" s="107" t="s">
        <v>71</v>
      </c>
      <c r="C338" s="108" t="s">
        <v>88</v>
      </c>
      <c r="D338" s="108" t="s">
        <v>89</v>
      </c>
      <c r="E338" s="109">
        <v>5</v>
      </c>
      <c r="F338" s="110"/>
      <c r="G338" s="111"/>
      <c r="H338" s="20"/>
      <c r="I338" s="21" t="s">
        <v>35</v>
      </c>
      <c r="J338" s="22">
        <v>0</v>
      </c>
      <c r="K338" s="20">
        <f t="shared" si="11"/>
        <v>0</v>
      </c>
      <c r="L338" s="21" t="s">
        <v>35</v>
      </c>
      <c r="M338" s="22">
        <v>0</v>
      </c>
      <c r="N338" s="20">
        <f t="shared" si="12"/>
        <v>0</v>
      </c>
    </row>
    <row r="339" spans="1:14" ht="234.75" customHeight="1" x14ac:dyDescent="0.35">
      <c r="A339" s="86" t="s">
        <v>252</v>
      </c>
      <c r="B339" s="10" t="s">
        <v>16</v>
      </c>
      <c r="C339" s="62" t="s">
        <v>17</v>
      </c>
      <c r="D339" s="11" t="s">
        <v>18</v>
      </c>
      <c r="E339" s="12">
        <v>9</v>
      </c>
      <c r="F339" s="103" t="s">
        <v>108</v>
      </c>
      <c r="G339" s="104">
        <v>0</v>
      </c>
      <c r="H339" s="13" t="s">
        <v>36</v>
      </c>
      <c r="I339" s="14" t="s">
        <v>108</v>
      </c>
      <c r="J339" s="6">
        <v>0</v>
      </c>
      <c r="K339" s="13">
        <f t="shared" si="11"/>
        <v>0</v>
      </c>
      <c r="L339" s="14" t="s">
        <v>108</v>
      </c>
      <c r="M339" s="6">
        <v>0</v>
      </c>
      <c r="N339" s="13">
        <f t="shared" ref="N339:N395" si="13">M339/$E339</f>
        <v>0</v>
      </c>
    </row>
    <row r="340" spans="1:14" ht="357" customHeight="1" x14ac:dyDescent="0.35">
      <c r="A340" s="86" t="s">
        <v>252</v>
      </c>
      <c r="B340" s="10" t="s">
        <v>16</v>
      </c>
      <c r="C340" s="62" t="s">
        <v>22</v>
      </c>
      <c r="D340" s="11" t="s">
        <v>23</v>
      </c>
      <c r="E340" s="12">
        <v>9</v>
      </c>
      <c r="F340" s="103" t="s">
        <v>108</v>
      </c>
      <c r="G340" s="105">
        <v>0</v>
      </c>
      <c r="H340" s="13" t="s">
        <v>36</v>
      </c>
      <c r="I340" s="19" t="s">
        <v>109</v>
      </c>
      <c r="J340" s="25">
        <v>0</v>
      </c>
      <c r="K340" s="13">
        <f t="shared" si="11"/>
        <v>0</v>
      </c>
      <c r="L340" s="19" t="s">
        <v>109</v>
      </c>
      <c r="M340" s="25">
        <v>0</v>
      </c>
      <c r="N340" s="13">
        <f t="shared" si="13"/>
        <v>0</v>
      </c>
    </row>
    <row r="341" spans="1:14" ht="66" customHeight="1" x14ac:dyDescent="0.35">
      <c r="A341" s="87" t="s">
        <v>252</v>
      </c>
      <c r="B341" s="16" t="s">
        <v>16</v>
      </c>
      <c r="C341" s="63" t="s">
        <v>26</v>
      </c>
      <c r="D341" s="17" t="s">
        <v>27</v>
      </c>
      <c r="E341" s="18">
        <v>3</v>
      </c>
      <c r="F341" s="106" t="s">
        <v>108</v>
      </c>
      <c r="G341" s="105">
        <v>0</v>
      </c>
      <c r="H341" s="13" t="s">
        <v>36</v>
      </c>
      <c r="I341" s="19" t="s">
        <v>35</v>
      </c>
      <c r="J341" s="4">
        <v>0</v>
      </c>
      <c r="K341" s="13">
        <f t="shared" si="11"/>
        <v>0</v>
      </c>
      <c r="L341" s="19" t="s">
        <v>35</v>
      </c>
      <c r="M341" s="4">
        <v>0</v>
      </c>
      <c r="N341" s="13">
        <f t="shared" si="13"/>
        <v>0</v>
      </c>
    </row>
    <row r="342" spans="1:14" ht="39.75" customHeight="1" x14ac:dyDescent="0.35">
      <c r="A342" s="87" t="s">
        <v>252</v>
      </c>
      <c r="B342" s="16" t="s">
        <v>16</v>
      </c>
      <c r="C342" s="63" t="s">
        <v>29</v>
      </c>
      <c r="D342" s="17" t="s">
        <v>30</v>
      </c>
      <c r="E342" s="18">
        <v>3</v>
      </c>
      <c r="F342" s="106" t="s">
        <v>108</v>
      </c>
      <c r="G342" s="105">
        <v>0</v>
      </c>
      <c r="H342" s="13" t="s">
        <v>36</v>
      </c>
      <c r="I342" s="19" t="s">
        <v>109</v>
      </c>
      <c r="J342" s="25">
        <v>0</v>
      </c>
      <c r="K342" s="13">
        <f t="shared" si="11"/>
        <v>0</v>
      </c>
      <c r="L342" s="19" t="s">
        <v>109</v>
      </c>
      <c r="M342" s="25">
        <v>0</v>
      </c>
      <c r="N342" s="13">
        <f t="shared" si="13"/>
        <v>0</v>
      </c>
    </row>
    <row r="343" spans="1:14" ht="107.25" customHeight="1" x14ac:dyDescent="0.35">
      <c r="A343" s="87" t="s">
        <v>252</v>
      </c>
      <c r="B343" s="16" t="s">
        <v>16</v>
      </c>
      <c r="C343" s="63" t="s">
        <v>31</v>
      </c>
      <c r="D343" s="17" t="s">
        <v>32</v>
      </c>
      <c r="E343" s="18">
        <v>3</v>
      </c>
      <c r="F343" s="106" t="s">
        <v>108</v>
      </c>
      <c r="G343" s="105">
        <v>0</v>
      </c>
      <c r="H343" s="13" t="s">
        <v>36</v>
      </c>
      <c r="I343" s="19" t="s">
        <v>109</v>
      </c>
      <c r="J343" s="4">
        <v>0</v>
      </c>
      <c r="K343" s="13">
        <f t="shared" si="11"/>
        <v>0</v>
      </c>
      <c r="L343" s="19" t="s">
        <v>109</v>
      </c>
      <c r="M343" s="4">
        <v>0</v>
      </c>
      <c r="N343" s="13">
        <f t="shared" si="13"/>
        <v>0</v>
      </c>
    </row>
    <row r="344" spans="1:14" ht="155.25" customHeight="1" x14ac:dyDescent="0.35">
      <c r="A344" s="87" t="s">
        <v>252</v>
      </c>
      <c r="B344" s="16" t="s">
        <v>16</v>
      </c>
      <c r="C344" s="63" t="s">
        <v>33</v>
      </c>
      <c r="D344" s="17" t="s">
        <v>34</v>
      </c>
      <c r="E344" s="18">
        <v>9</v>
      </c>
      <c r="F344" s="106" t="s">
        <v>108</v>
      </c>
      <c r="G344" s="105">
        <v>0</v>
      </c>
      <c r="H344" s="13" t="s">
        <v>36</v>
      </c>
      <c r="I344" s="19" t="s">
        <v>35</v>
      </c>
      <c r="J344" s="4">
        <v>0</v>
      </c>
      <c r="K344" s="13">
        <f t="shared" si="11"/>
        <v>0</v>
      </c>
      <c r="L344" s="19" t="s">
        <v>35</v>
      </c>
      <c r="M344" s="4">
        <v>0</v>
      </c>
      <c r="N344" s="13">
        <f t="shared" si="13"/>
        <v>0</v>
      </c>
    </row>
    <row r="345" spans="1:14" ht="41.25" customHeight="1" x14ac:dyDescent="0.35">
      <c r="A345" s="87" t="s">
        <v>252</v>
      </c>
      <c r="B345" s="16" t="s">
        <v>16</v>
      </c>
      <c r="C345" s="63" t="s">
        <v>37</v>
      </c>
      <c r="D345" s="17" t="s">
        <v>38</v>
      </c>
      <c r="E345" s="18">
        <v>6</v>
      </c>
      <c r="F345" s="106" t="s">
        <v>108</v>
      </c>
      <c r="G345" s="105">
        <v>0</v>
      </c>
      <c r="H345" s="13" t="s">
        <v>36</v>
      </c>
      <c r="I345" s="19" t="s">
        <v>35</v>
      </c>
      <c r="J345" s="4">
        <v>0</v>
      </c>
      <c r="K345" s="13">
        <f t="shared" si="11"/>
        <v>0</v>
      </c>
      <c r="L345" s="19" t="s">
        <v>35</v>
      </c>
      <c r="M345" s="4">
        <v>0</v>
      </c>
      <c r="N345" s="13">
        <f t="shared" si="13"/>
        <v>0</v>
      </c>
    </row>
    <row r="346" spans="1:14" ht="27" customHeight="1" x14ac:dyDescent="0.35">
      <c r="A346" s="87" t="s">
        <v>252</v>
      </c>
      <c r="B346" s="16" t="s">
        <v>16</v>
      </c>
      <c r="C346" s="63" t="s">
        <v>40</v>
      </c>
      <c r="D346" s="17" t="s">
        <v>30</v>
      </c>
      <c r="E346" s="18">
        <v>3</v>
      </c>
      <c r="F346" s="106" t="s">
        <v>108</v>
      </c>
      <c r="G346" s="105">
        <v>0</v>
      </c>
      <c r="H346" s="13" t="s">
        <v>36</v>
      </c>
      <c r="I346" s="19" t="s">
        <v>35</v>
      </c>
      <c r="J346" s="4">
        <v>0</v>
      </c>
      <c r="K346" s="13">
        <f t="shared" si="11"/>
        <v>0</v>
      </c>
      <c r="L346" s="19" t="s">
        <v>35</v>
      </c>
      <c r="M346" s="4">
        <v>0</v>
      </c>
      <c r="N346" s="13">
        <f t="shared" si="13"/>
        <v>0</v>
      </c>
    </row>
    <row r="347" spans="1:14" ht="51" customHeight="1" x14ac:dyDescent="0.35">
      <c r="A347" s="87" t="s">
        <v>252</v>
      </c>
      <c r="B347" s="16" t="s">
        <v>16</v>
      </c>
      <c r="C347" s="63" t="s">
        <v>41</v>
      </c>
      <c r="D347" s="17" t="s">
        <v>42</v>
      </c>
      <c r="E347" s="18">
        <v>5</v>
      </c>
      <c r="F347" s="106" t="s">
        <v>108</v>
      </c>
      <c r="G347" s="105">
        <v>0</v>
      </c>
      <c r="H347" s="13" t="s">
        <v>36</v>
      </c>
      <c r="I347" s="19" t="s">
        <v>35</v>
      </c>
      <c r="J347" s="4">
        <v>0</v>
      </c>
      <c r="K347" s="13">
        <f t="shared" si="11"/>
        <v>0</v>
      </c>
      <c r="L347" s="19" t="s">
        <v>35</v>
      </c>
      <c r="M347" s="4">
        <v>0</v>
      </c>
      <c r="N347" s="13">
        <f t="shared" si="13"/>
        <v>0</v>
      </c>
    </row>
    <row r="348" spans="1:14" ht="54.75" customHeight="1" x14ac:dyDescent="0.35">
      <c r="A348" s="87" t="s">
        <v>252</v>
      </c>
      <c r="B348" s="16" t="s">
        <v>43</v>
      </c>
      <c r="C348" s="63" t="s">
        <v>44</v>
      </c>
      <c r="D348" s="17" t="s">
        <v>45</v>
      </c>
      <c r="E348" s="18">
        <v>12</v>
      </c>
      <c r="F348" s="106" t="s">
        <v>253</v>
      </c>
      <c r="G348" s="105">
        <v>0</v>
      </c>
      <c r="H348" s="13" t="s">
        <v>36</v>
      </c>
      <c r="I348" s="19" t="s">
        <v>35</v>
      </c>
      <c r="J348" s="4">
        <v>0</v>
      </c>
      <c r="K348" s="13">
        <f t="shared" si="11"/>
        <v>0</v>
      </c>
      <c r="L348" s="19" t="s">
        <v>35</v>
      </c>
      <c r="M348" s="4">
        <v>0</v>
      </c>
      <c r="N348" s="13">
        <f t="shared" si="13"/>
        <v>0</v>
      </c>
    </row>
    <row r="349" spans="1:14" ht="117" customHeight="1" x14ac:dyDescent="0.35">
      <c r="A349" s="87" t="s">
        <v>252</v>
      </c>
      <c r="B349" s="16" t="s">
        <v>43</v>
      </c>
      <c r="C349" s="63" t="s">
        <v>48</v>
      </c>
      <c r="D349" s="17" t="s">
        <v>49</v>
      </c>
      <c r="E349" s="18">
        <v>15</v>
      </c>
      <c r="F349" s="106" t="s">
        <v>253</v>
      </c>
      <c r="G349" s="105">
        <v>0</v>
      </c>
      <c r="H349" s="13" t="s">
        <v>36</v>
      </c>
      <c r="I349" s="19" t="s">
        <v>132</v>
      </c>
      <c r="J349" s="4">
        <v>0</v>
      </c>
      <c r="K349" s="13">
        <f t="shared" si="11"/>
        <v>0</v>
      </c>
      <c r="L349" s="19" t="s">
        <v>132</v>
      </c>
      <c r="M349" s="4">
        <v>0</v>
      </c>
      <c r="N349" s="13">
        <f t="shared" si="13"/>
        <v>0</v>
      </c>
    </row>
    <row r="350" spans="1:14" ht="104.25" customHeight="1" x14ac:dyDescent="0.35">
      <c r="A350" s="87" t="s">
        <v>252</v>
      </c>
      <c r="B350" s="16" t="s">
        <v>43</v>
      </c>
      <c r="C350" s="17" t="s">
        <v>51</v>
      </c>
      <c r="D350" s="17" t="s">
        <v>52</v>
      </c>
      <c r="E350" s="18">
        <v>7</v>
      </c>
      <c r="F350" s="106" t="s">
        <v>253</v>
      </c>
      <c r="G350" s="105">
        <v>0</v>
      </c>
      <c r="H350" s="13" t="s">
        <v>36</v>
      </c>
      <c r="I350" s="19" t="s">
        <v>35</v>
      </c>
      <c r="J350" s="4">
        <v>0</v>
      </c>
      <c r="K350" s="13">
        <f t="shared" si="11"/>
        <v>0</v>
      </c>
      <c r="L350" s="19" t="s">
        <v>35</v>
      </c>
      <c r="M350" s="4">
        <v>0</v>
      </c>
      <c r="N350" s="13">
        <f t="shared" si="13"/>
        <v>0</v>
      </c>
    </row>
    <row r="351" spans="1:14" ht="93.75" customHeight="1" x14ac:dyDescent="0.35">
      <c r="A351" s="87" t="s">
        <v>252</v>
      </c>
      <c r="B351" s="16" t="s">
        <v>43</v>
      </c>
      <c r="C351" s="63" t="s">
        <v>54</v>
      </c>
      <c r="D351" s="17" t="s">
        <v>55</v>
      </c>
      <c r="E351" s="18">
        <v>9</v>
      </c>
      <c r="F351" s="106" t="s">
        <v>253</v>
      </c>
      <c r="G351" s="105">
        <v>0</v>
      </c>
      <c r="H351" s="13" t="s">
        <v>36</v>
      </c>
      <c r="I351" s="19" t="s">
        <v>109</v>
      </c>
      <c r="J351" s="4">
        <v>0</v>
      </c>
      <c r="K351" s="13">
        <f t="shared" si="11"/>
        <v>0</v>
      </c>
      <c r="L351" s="19" t="s">
        <v>109</v>
      </c>
      <c r="M351" s="4">
        <v>0</v>
      </c>
      <c r="N351" s="13">
        <f t="shared" si="13"/>
        <v>0</v>
      </c>
    </row>
    <row r="352" spans="1:14" ht="39.75" customHeight="1" x14ac:dyDescent="0.35">
      <c r="A352" s="87" t="s">
        <v>252</v>
      </c>
      <c r="B352" s="16" t="s">
        <v>43</v>
      </c>
      <c r="C352" s="63" t="s">
        <v>57</v>
      </c>
      <c r="D352" s="17" t="s">
        <v>58</v>
      </c>
      <c r="E352" s="18">
        <v>7</v>
      </c>
      <c r="F352" s="106" t="s">
        <v>253</v>
      </c>
      <c r="G352" s="105">
        <v>0</v>
      </c>
      <c r="H352" s="13" t="s">
        <v>36</v>
      </c>
      <c r="I352" s="19" t="s">
        <v>95</v>
      </c>
      <c r="J352" s="4">
        <v>0</v>
      </c>
      <c r="K352" s="13">
        <f t="shared" si="11"/>
        <v>0</v>
      </c>
      <c r="L352" s="19" t="s">
        <v>95</v>
      </c>
      <c r="M352" s="4">
        <v>0</v>
      </c>
      <c r="N352" s="13">
        <f t="shared" si="13"/>
        <v>0</v>
      </c>
    </row>
    <row r="353" spans="1:14" ht="158.25" customHeight="1" x14ac:dyDescent="0.35">
      <c r="A353" s="87" t="s">
        <v>252</v>
      </c>
      <c r="B353" s="16" t="s">
        <v>60</v>
      </c>
      <c r="C353" s="63" t="s">
        <v>61</v>
      </c>
      <c r="D353" s="17" t="s">
        <v>62</v>
      </c>
      <c r="E353" s="18">
        <v>20</v>
      </c>
      <c r="F353" s="106" t="s">
        <v>254</v>
      </c>
      <c r="G353" s="105">
        <v>0</v>
      </c>
      <c r="H353" s="13" t="s">
        <v>36</v>
      </c>
      <c r="I353" s="19" t="s">
        <v>64</v>
      </c>
      <c r="J353" s="4">
        <v>0</v>
      </c>
      <c r="K353" s="13">
        <f t="shared" si="11"/>
        <v>0</v>
      </c>
      <c r="L353" s="19" t="s">
        <v>217</v>
      </c>
      <c r="M353" s="4">
        <v>10</v>
      </c>
      <c r="N353" s="13">
        <f t="shared" si="13"/>
        <v>0.5</v>
      </c>
    </row>
    <row r="354" spans="1:14" ht="64.5" customHeight="1" x14ac:dyDescent="0.35">
      <c r="A354" s="87" t="s">
        <v>252</v>
      </c>
      <c r="B354" s="16" t="s">
        <v>60</v>
      </c>
      <c r="C354" s="63" t="s">
        <v>65</v>
      </c>
      <c r="D354" s="17" t="s">
        <v>66</v>
      </c>
      <c r="E354" s="18">
        <v>12</v>
      </c>
      <c r="F354" s="106" t="s">
        <v>254</v>
      </c>
      <c r="G354" s="105">
        <v>0</v>
      </c>
      <c r="H354" s="13" t="s">
        <v>36</v>
      </c>
      <c r="I354" s="19" t="s">
        <v>64</v>
      </c>
      <c r="J354" s="4">
        <v>0</v>
      </c>
      <c r="K354" s="13">
        <f t="shared" si="11"/>
        <v>0</v>
      </c>
      <c r="L354" s="19" t="s">
        <v>425</v>
      </c>
      <c r="M354" s="4">
        <v>12</v>
      </c>
      <c r="N354" s="13">
        <f t="shared" si="13"/>
        <v>1</v>
      </c>
    </row>
    <row r="355" spans="1:14" ht="39" x14ac:dyDescent="0.35">
      <c r="A355" s="87" t="s">
        <v>252</v>
      </c>
      <c r="B355" s="16" t="s">
        <v>60</v>
      </c>
      <c r="C355" s="63" t="s">
        <v>67</v>
      </c>
      <c r="D355" s="17" t="s">
        <v>68</v>
      </c>
      <c r="E355" s="18">
        <v>12</v>
      </c>
      <c r="F355" s="106" t="s">
        <v>254</v>
      </c>
      <c r="G355" s="105">
        <v>0</v>
      </c>
      <c r="H355" s="13" t="s">
        <v>36</v>
      </c>
      <c r="I355" s="19" t="s">
        <v>64</v>
      </c>
      <c r="J355" s="4">
        <v>0</v>
      </c>
      <c r="K355" s="13">
        <f t="shared" si="11"/>
        <v>0</v>
      </c>
      <c r="L355" s="19" t="s">
        <v>64</v>
      </c>
      <c r="M355" s="4">
        <v>0</v>
      </c>
      <c r="N355" s="13">
        <f t="shared" si="13"/>
        <v>0</v>
      </c>
    </row>
    <row r="356" spans="1:14" ht="110.25" customHeight="1" x14ac:dyDescent="0.35">
      <c r="A356" s="87" t="s">
        <v>252</v>
      </c>
      <c r="B356" s="16" t="s">
        <v>60</v>
      </c>
      <c r="C356" s="63" t="s">
        <v>69</v>
      </c>
      <c r="D356" s="17" t="s">
        <v>70</v>
      </c>
      <c r="E356" s="18">
        <v>6</v>
      </c>
      <c r="F356" s="106" t="s">
        <v>254</v>
      </c>
      <c r="G356" s="105">
        <v>0</v>
      </c>
      <c r="H356" s="13" t="s">
        <v>36</v>
      </c>
      <c r="I356" s="19" t="s">
        <v>64</v>
      </c>
      <c r="J356" s="4">
        <v>0</v>
      </c>
      <c r="K356" s="13">
        <f t="shared" si="11"/>
        <v>0</v>
      </c>
      <c r="L356" s="19" t="s">
        <v>100</v>
      </c>
      <c r="M356" s="4">
        <v>6</v>
      </c>
      <c r="N356" s="13">
        <f t="shared" si="13"/>
        <v>1</v>
      </c>
    </row>
    <row r="357" spans="1:14" ht="102.75" customHeight="1" x14ac:dyDescent="0.35">
      <c r="A357" s="87" t="s">
        <v>252</v>
      </c>
      <c r="B357" s="59" t="s">
        <v>71</v>
      </c>
      <c r="C357" s="17" t="s">
        <v>351</v>
      </c>
      <c r="D357" s="17" t="s">
        <v>352</v>
      </c>
      <c r="E357" s="18">
        <v>5</v>
      </c>
      <c r="F357" s="106" t="s">
        <v>35</v>
      </c>
      <c r="G357" s="105">
        <v>0</v>
      </c>
      <c r="H357" s="13" t="s">
        <v>36</v>
      </c>
      <c r="I357" s="19" t="s">
        <v>255</v>
      </c>
      <c r="J357" s="4">
        <v>1</v>
      </c>
      <c r="K357" s="13">
        <f t="shared" si="11"/>
        <v>0.2</v>
      </c>
      <c r="L357" s="19" t="s">
        <v>255</v>
      </c>
      <c r="M357" s="4">
        <v>1</v>
      </c>
      <c r="N357" s="13">
        <f t="shared" si="13"/>
        <v>0.2</v>
      </c>
    </row>
    <row r="358" spans="1:14" ht="143.25" customHeight="1" x14ac:dyDescent="0.35">
      <c r="A358" s="87" t="s">
        <v>252</v>
      </c>
      <c r="B358" s="59" t="s">
        <v>71</v>
      </c>
      <c r="C358" s="17" t="s">
        <v>353</v>
      </c>
      <c r="D358" s="17" t="s">
        <v>354</v>
      </c>
      <c r="E358" s="18">
        <v>5</v>
      </c>
      <c r="F358" s="106" t="s">
        <v>28</v>
      </c>
      <c r="G358" s="105">
        <v>3</v>
      </c>
      <c r="H358" s="13" t="s">
        <v>97</v>
      </c>
      <c r="I358" s="19" t="s">
        <v>256</v>
      </c>
      <c r="J358" s="4">
        <v>4</v>
      </c>
      <c r="K358" s="13">
        <f t="shared" si="11"/>
        <v>0.8</v>
      </c>
      <c r="L358" s="19" t="s">
        <v>256</v>
      </c>
      <c r="M358" s="4">
        <v>4</v>
      </c>
      <c r="N358" s="13">
        <f t="shared" si="13"/>
        <v>0.8</v>
      </c>
    </row>
    <row r="359" spans="1:14" ht="81" customHeight="1" x14ac:dyDescent="0.35">
      <c r="A359" s="87" t="s">
        <v>252</v>
      </c>
      <c r="B359" s="59" t="s">
        <v>71</v>
      </c>
      <c r="C359" s="17" t="s">
        <v>355</v>
      </c>
      <c r="D359" s="17" t="s">
        <v>356</v>
      </c>
      <c r="E359" s="18">
        <v>5</v>
      </c>
      <c r="F359" s="106"/>
      <c r="G359" s="105"/>
      <c r="H359" s="13"/>
      <c r="I359" s="19" t="s">
        <v>257</v>
      </c>
      <c r="J359" s="4">
        <v>3</v>
      </c>
      <c r="K359" s="13">
        <f t="shared" si="11"/>
        <v>0.6</v>
      </c>
      <c r="L359" s="19" t="s">
        <v>257</v>
      </c>
      <c r="M359" s="4">
        <v>3</v>
      </c>
      <c r="N359" s="13">
        <f t="shared" si="13"/>
        <v>0.6</v>
      </c>
    </row>
    <row r="360" spans="1:14" ht="65.25" customHeight="1" x14ac:dyDescent="0.35">
      <c r="A360" s="87" t="s">
        <v>252</v>
      </c>
      <c r="B360" s="59" t="s">
        <v>71</v>
      </c>
      <c r="C360" s="17" t="s">
        <v>357</v>
      </c>
      <c r="D360" s="17" t="s">
        <v>358</v>
      </c>
      <c r="E360" s="18">
        <v>5</v>
      </c>
      <c r="F360" s="106" t="s">
        <v>258</v>
      </c>
      <c r="G360" s="105">
        <v>4</v>
      </c>
      <c r="H360" s="13" t="s">
        <v>20</v>
      </c>
      <c r="I360" s="19" t="s">
        <v>259</v>
      </c>
      <c r="J360" s="4">
        <v>4</v>
      </c>
      <c r="K360" s="13">
        <f t="shared" si="11"/>
        <v>0.8</v>
      </c>
      <c r="L360" s="19" t="s">
        <v>259</v>
      </c>
      <c r="M360" s="4">
        <v>4</v>
      </c>
      <c r="N360" s="13">
        <f t="shared" si="13"/>
        <v>0.8</v>
      </c>
    </row>
    <row r="361" spans="1:14" ht="40.5" customHeight="1" x14ac:dyDescent="0.35">
      <c r="A361" s="87" t="s">
        <v>252</v>
      </c>
      <c r="B361" s="59" t="s">
        <v>71</v>
      </c>
      <c r="C361" s="17" t="s">
        <v>77</v>
      </c>
      <c r="D361" s="17" t="s">
        <v>359</v>
      </c>
      <c r="E361" s="18">
        <v>5</v>
      </c>
      <c r="F361" s="106"/>
      <c r="G361" s="105"/>
      <c r="H361" s="13"/>
      <c r="I361" s="19" t="s">
        <v>64</v>
      </c>
      <c r="J361" s="4">
        <v>0</v>
      </c>
      <c r="K361" s="13">
        <f t="shared" si="11"/>
        <v>0</v>
      </c>
      <c r="L361" s="19" t="s">
        <v>64</v>
      </c>
      <c r="M361" s="4">
        <v>0</v>
      </c>
      <c r="N361" s="13">
        <f t="shared" si="13"/>
        <v>0</v>
      </c>
    </row>
    <row r="362" spans="1:14" ht="91.5" customHeight="1" x14ac:dyDescent="0.35">
      <c r="A362" s="87" t="s">
        <v>252</v>
      </c>
      <c r="B362" s="59" t="s">
        <v>71</v>
      </c>
      <c r="C362" s="17" t="s">
        <v>360</v>
      </c>
      <c r="D362" s="17" t="s">
        <v>361</v>
      </c>
      <c r="E362" s="18">
        <v>5</v>
      </c>
      <c r="F362" s="106" t="s">
        <v>260</v>
      </c>
      <c r="G362" s="105">
        <v>2</v>
      </c>
      <c r="H362" s="13" t="s">
        <v>85</v>
      </c>
      <c r="I362" s="19" t="s">
        <v>261</v>
      </c>
      <c r="J362" s="4">
        <v>2</v>
      </c>
      <c r="K362" s="13">
        <f t="shared" si="11"/>
        <v>0.4</v>
      </c>
      <c r="L362" s="19" t="s">
        <v>261</v>
      </c>
      <c r="M362" s="4">
        <v>2</v>
      </c>
      <c r="N362" s="13">
        <f t="shared" si="13"/>
        <v>0.4</v>
      </c>
    </row>
    <row r="363" spans="1:14" ht="51.75" customHeight="1" x14ac:dyDescent="0.35">
      <c r="A363" s="87" t="s">
        <v>252</v>
      </c>
      <c r="B363" s="59" t="s">
        <v>71</v>
      </c>
      <c r="C363" s="17" t="s">
        <v>80</v>
      </c>
      <c r="D363" s="17" t="s">
        <v>362</v>
      </c>
      <c r="E363" s="18">
        <v>5</v>
      </c>
      <c r="F363" s="106" t="s">
        <v>229</v>
      </c>
      <c r="G363" s="105">
        <v>3</v>
      </c>
      <c r="H363" s="13" t="s">
        <v>20</v>
      </c>
      <c r="I363" s="19" t="s">
        <v>229</v>
      </c>
      <c r="J363" s="4">
        <v>3</v>
      </c>
      <c r="K363" s="13">
        <f t="shared" si="11"/>
        <v>0.6</v>
      </c>
      <c r="L363" s="19" t="s">
        <v>229</v>
      </c>
      <c r="M363" s="4">
        <v>3</v>
      </c>
      <c r="N363" s="13">
        <f t="shared" si="13"/>
        <v>0.6</v>
      </c>
    </row>
    <row r="364" spans="1:14" ht="91.5" customHeight="1" x14ac:dyDescent="0.35">
      <c r="A364" s="87" t="s">
        <v>252</v>
      </c>
      <c r="B364" s="59" t="s">
        <v>71</v>
      </c>
      <c r="C364" s="17" t="s">
        <v>363</v>
      </c>
      <c r="D364" s="17" t="s">
        <v>364</v>
      </c>
      <c r="E364" s="18">
        <v>5</v>
      </c>
      <c r="F364" s="106" t="s">
        <v>262</v>
      </c>
      <c r="G364" s="105">
        <v>5</v>
      </c>
      <c r="H364" s="13" t="s">
        <v>20</v>
      </c>
      <c r="I364" s="19" t="s">
        <v>263</v>
      </c>
      <c r="J364" s="4">
        <v>5</v>
      </c>
      <c r="K364" s="13">
        <f t="shared" si="11"/>
        <v>1</v>
      </c>
      <c r="L364" s="19" t="s">
        <v>408</v>
      </c>
      <c r="M364" s="4">
        <v>2</v>
      </c>
      <c r="N364" s="13">
        <f t="shared" si="13"/>
        <v>0.4</v>
      </c>
    </row>
    <row r="365" spans="1:14" ht="66.75" customHeight="1" x14ac:dyDescent="0.35">
      <c r="A365" s="87" t="s">
        <v>252</v>
      </c>
      <c r="B365" s="59" t="s">
        <v>71</v>
      </c>
      <c r="C365" s="17" t="s">
        <v>365</v>
      </c>
      <c r="D365" s="17" t="s">
        <v>366</v>
      </c>
      <c r="E365" s="18">
        <v>5</v>
      </c>
      <c r="F365" s="106" t="s">
        <v>188</v>
      </c>
      <c r="G365" s="105">
        <v>3</v>
      </c>
      <c r="H365" s="13" t="s">
        <v>105</v>
      </c>
      <c r="I365" s="19" t="s">
        <v>157</v>
      </c>
      <c r="J365" s="4">
        <v>0</v>
      </c>
      <c r="K365" s="13">
        <f t="shared" si="11"/>
        <v>0</v>
      </c>
      <c r="L365" s="19" t="s">
        <v>157</v>
      </c>
      <c r="M365" s="4">
        <v>0</v>
      </c>
      <c r="N365" s="13">
        <f t="shared" si="13"/>
        <v>0</v>
      </c>
    </row>
    <row r="366" spans="1:14" ht="39.75" customHeight="1" thickBot="1" x14ac:dyDescent="0.4">
      <c r="A366" s="88" t="s">
        <v>252</v>
      </c>
      <c r="B366" s="107" t="s">
        <v>71</v>
      </c>
      <c r="C366" s="108" t="s">
        <v>88</v>
      </c>
      <c r="D366" s="108" t="s">
        <v>89</v>
      </c>
      <c r="E366" s="109">
        <v>5</v>
      </c>
      <c r="F366" s="110"/>
      <c r="G366" s="111"/>
      <c r="H366" s="20"/>
      <c r="I366" s="21" t="s">
        <v>157</v>
      </c>
      <c r="J366" s="22">
        <v>0</v>
      </c>
      <c r="K366" s="20">
        <f t="shared" si="11"/>
        <v>0</v>
      </c>
      <c r="L366" s="21" t="s">
        <v>157</v>
      </c>
      <c r="M366" s="22">
        <v>0</v>
      </c>
      <c r="N366" s="20">
        <f t="shared" si="13"/>
        <v>0</v>
      </c>
    </row>
    <row r="367" spans="1:14" ht="234.75" customHeight="1" x14ac:dyDescent="0.35">
      <c r="A367" s="86" t="s">
        <v>264</v>
      </c>
      <c r="B367" s="10" t="s">
        <v>16</v>
      </c>
      <c r="C367" s="62" t="s">
        <v>17</v>
      </c>
      <c r="D367" s="11" t="s">
        <v>18</v>
      </c>
      <c r="E367" s="12">
        <v>9</v>
      </c>
      <c r="F367" s="103" t="s">
        <v>128</v>
      </c>
      <c r="G367" s="104">
        <v>3</v>
      </c>
      <c r="H367" s="13" t="s">
        <v>20</v>
      </c>
      <c r="I367" s="23" t="s">
        <v>128</v>
      </c>
      <c r="J367" s="24">
        <v>4</v>
      </c>
      <c r="K367" s="13">
        <f t="shared" si="11"/>
        <v>0.44444444444444442</v>
      </c>
      <c r="L367" s="23" t="s">
        <v>128</v>
      </c>
      <c r="M367" s="24">
        <v>4</v>
      </c>
      <c r="N367" s="13">
        <f t="shared" si="13"/>
        <v>0.44444444444444442</v>
      </c>
    </row>
    <row r="368" spans="1:14" ht="357" customHeight="1" x14ac:dyDescent="0.35">
      <c r="A368" s="86" t="s">
        <v>264</v>
      </c>
      <c r="B368" s="10" t="s">
        <v>16</v>
      </c>
      <c r="C368" s="62" t="s">
        <v>22</v>
      </c>
      <c r="D368" s="11" t="s">
        <v>23</v>
      </c>
      <c r="E368" s="12">
        <v>9</v>
      </c>
      <c r="F368" s="103" t="s">
        <v>109</v>
      </c>
      <c r="G368" s="105">
        <v>0</v>
      </c>
      <c r="H368" s="13" t="s">
        <v>36</v>
      </c>
      <c r="I368" s="19" t="s">
        <v>109</v>
      </c>
      <c r="J368" s="25">
        <v>0</v>
      </c>
      <c r="K368" s="13">
        <f t="shared" si="11"/>
        <v>0</v>
      </c>
      <c r="L368" s="19" t="s">
        <v>109</v>
      </c>
      <c r="M368" s="25">
        <v>0</v>
      </c>
      <c r="N368" s="13">
        <f t="shared" si="13"/>
        <v>0</v>
      </c>
    </row>
    <row r="369" spans="1:14" ht="66" customHeight="1" x14ac:dyDescent="0.35">
      <c r="A369" s="87" t="s">
        <v>264</v>
      </c>
      <c r="B369" s="16" t="s">
        <v>16</v>
      </c>
      <c r="C369" s="63" t="s">
        <v>26</v>
      </c>
      <c r="D369" s="17" t="s">
        <v>27</v>
      </c>
      <c r="E369" s="18">
        <v>3</v>
      </c>
      <c r="F369" s="106" t="s">
        <v>129</v>
      </c>
      <c r="G369" s="105">
        <v>1</v>
      </c>
      <c r="H369" s="13" t="s">
        <v>20</v>
      </c>
      <c r="I369" s="19" t="s">
        <v>28</v>
      </c>
      <c r="J369" s="4">
        <v>3</v>
      </c>
      <c r="K369" s="13">
        <f t="shared" si="11"/>
        <v>1</v>
      </c>
      <c r="L369" s="19" t="s">
        <v>28</v>
      </c>
      <c r="M369" s="4">
        <v>3</v>
      </c>
      <c r="N369" s="13">
        <f t="shared" si="13"/>
        <v>1</v>
      </c>
    </row>
    <row r="370" spans="1:14" ht="39.75" customHeight="1" x14ac:dyDescent="0.35">
      <c r="A370" s="87" t="s">
        <v>264</v>
      </c>
      <c r="B370" s="16" t="s">
        <v>16</v>
      </c>
      <c r="C370" s="63" t="s">
        <v>29</v>
      </c>
      <c r="D370" s="17" t="s">
        <v>30</v>
      </c>
      <c r="E370" s="18">
        <v>3</v>
      </c>
      <c r="F370" s="106" t="s">
        <v>109</v>
      </c>
      <c r="G370" s="105">
        <v>0</v>
      </c>
      <c r="H370" s="13" t="s">
        <v>36</v>
      </c>
      <c r="I370" s="19" t="s">
        <v>109</v>
      </c>
      <c r="J370" s="25">
        <v>0</v>
      </c>
      <c r="K370" s="13">
        <f t="shared" si="11"/>
        <v>0</v>
      </c>
      <c r="L370" s="19" t="s">
        <v>109</v>
      </c>
      <c r="M370" s="25">
        <v>0</v>
      </c>
      <c r="N370" s="13">
        <f t="shared" si="13"/>
        <v>0</v>
      </c>
    </row>
    <row r="371" spans="1:14" ht="107.25" customHeight="1" x14ac:dyDescent="0.35">
      <c r="A371" s="87" t="s">
        <v>264</v>
      </c>
      <c r="B371" s="16" t="s">
        <v>16</v>
      </c>
      <c r="C371" s="63" t="s">
        <v>31</v>
      </c>
      <c r="D371" s="17" t="s">
        <v>32</v>
      </c>
      <c r="E371" s="18">
        <v>3</v>
      </c>
      <c r="F371" s="106" t="s">
        <v>109</v>
      </c>
      <c r="G371" s="105">
        <v>0</v>
      </c>
      <c r="H371" s="13" t="s">
        <v>36</v>
      </c>
      <c r="I371" s="19" t="s">
        <v>109</v>
      </c>
      <c r="J371" s="4">
        <v>0</v>
      </c>
      <c r="K371" s="13">
        <f t="shared" si="11"/>
        <v>0</v>
      </c>
      <c r="L371" s="19" t="s">
        <v>109</v>
      </c>
      <c r="M371" s="4">
        <v>0</v>
      </c>
      <c r="N371" s="13">
        <f t="shared" si="13"/>
        <v>0</v>
      </c>
    </row>
    <row r="372" spans="1:14" ht="155.25" customHeight="1" x14ac:dyDescent="0.35">
      <c r="A372" s="87" t="s">
        <v>264</v>
      </c>
      <c r="B372" s="16" t="s">
        <v>16</v>
      </c>
      <c r="C372" s="63" t="s">
        <v>33</v>
      </c>
      <c r="D372" s="17" t="s">
        <v>34</v>
      </c>
      <c r="E372" s="18">
        <v>9</v>
      </c>
      <c r="F372" s="106" t="s">
        <v>109</v>
      </c>
      <c r="G372" s="105">
        <v>0</v>
      </c>
      <c r="H372" s="13" t="s">
        <v>36</v>
      </c>
      <c r="I372" s="19" t="s">
        <v>35</v>
      </c>
      <c r="J372" s="4">
        <v>0</v>
      </c>
      <c r="K372" s="13">
        <f t="shared" si="11"/>
        <v>0</v>
      </c>
      <c r="L372" s="19" t="s">
        <v>35</v>
      </c>
      <c r="M372" s="4">
        <v>0</v>
      </c>
      <c r="N372" s="13">
        <f t="shared" si="13"/>
        <v>0</v>
      </c>
    </row>
    <row r="373" spans="1:14" ht="41.25" customHeight="1" x14ac:dyDescent="0.35">
      <c r="A373" s="87" t="s">
        <v>264</v>
      </c>
      <c r="B373" s="16" t="s">
        <v>16</v>
      </c>
      <c r="C373" s="63" t="s">
        <v>37</v>
      </c>
      <c r="D373" s="17" t="s">
        <v>38</v>
      </c>
      <c r="E373" s="18">
        <v>6</v>
      </c>
      <c r="F373" s="106" t="s">
        <v>130</v>
      </c>
      <c r="G373" s="105">
        <v>2</v>
      </c>
      <c r="H373" s="13" t="s">
        <v>20</v>
      </c>
      <c r="I373" s="19" t="s">
        <v>130</v>
      </c>
      <c r="J373" s="25">
        <v>6</v>
      </c>
      <c r="K373" s="13">
        <f t="shared" si="11"/>
        <v>1</v>
      </c>
      <c r="L373" s="19" t="s">
        <v>130</v>
      </c>
      <c r="M373" s="25">
        <v>6</v>
      </c>
      <c r="N373" s="13">
        <f t="shared" si="13"/>
        <v>1</v>
      </c>
    </row>
    <row r="374" spans="1:14" ht="27" customHeight="1" x14ac:dyDescent="0.35">
      <c r="A374" s="87" t="s">
        <v>264</v>
      </c>
      <c r="B374" s="16" t="s">
        <v>16</v>
      </c>
      <c r="C374" s="63" t="s">
        <v>40</v>
      </c>
      <c r="D374" s="17" t="s">
        <v>30</v>
      </c>
      <c r="E374" s="18">
        <v>3</v>
      </c>
      <c r="F374" s="106" t="s">
        <v>109</v>
      </c>
      <c r="G374" s="105">
        <v>0</v>
      </c>
      <c r="H374" s="13" t="s">
        <v>36</v>
      </c>
      <c r="I374" s="19" t="s">
        <v>35</v>
      </c>
      <c r="J374" s="4">
        <v>0</v>
      </c>
      <c r="K374" s="13">
        <f t="shared" si="11"/>
        <v>0</v>
      </c>
      <c r="L374" s="19" t="s">
        <v>35</v>
      </c>
      <c r="M374" s="4">
        <v>0</v>
      </c>
      <c r="N374" s="13">
        <f t="shared" si="13"/>
        <v>0</v>
      </c>
    </row>
    <row r="375" spans="1:14" ht="51" customHeight="1" x14ac:dyDescent="0.35">
      <c r="A375" s="87" t="s">
        <v>264</v>
      </c>
      <c r="B375" s="16" t="s">
        <v>16</v>
      </c>
      <c r="C375" s="63" t="s">
        <v>41</v>
      </c>
      <c r="D375" s="17" t="s">
        <v>42</v>
      </c>
      <c r="E375" s="18">
        <v>5</v>
      </c>
      <c r="F375" s="106" t="s">
        <v>109</v>
      </c>
      <c r="G375" s="105">
        <v>0</v>
      </c>
      <c r="H375" s="13" t="s">
        <v>36</v>
      </c>
      <c r="I375" s="19" t="s">
        <v>35</v>
      </c>
      <c r="J375" s="4">
        <v>0</v>
      </c>
      <c r="K375" s="13">
        <f t="shared" si="11"/>
        <v>0</v>
      </c>
      <c r="L375" s="19" t="s">
        <v>35</v>
      </c>
      <c r="M375" s="4">
        <v>0</v>
      </c>
      <c r="N375" s="13">
        <f t="shared" si="13"/>
        <v>0</v>
      </c>
    </row>
    <row r="376" spans="1:14" ht="54.75" customHeight="1" x14ac:dyDescent="0.35">
      <c r="A376" s="87" t="s">
        <v>264</v>
      </c>
      <c r="B376" s="16" t="s">
        <v>43</v>
      </c>
      <c r="C376" s="63" t="s">
        <v>44</v>
      </c>
      <c r="D376" s="17" t="s">
        <v>45</v>
      </c>
      <c r="E376" s="18">
        <v>12</v>
      </c>
      <c r="F376" s="106" t="s">
        <v>265</v>
      </c>
      <c r="G376" s="105">
        <v>0</v>
      </c>
      <c r="H376" s="13" t="s">
        <v>36</v>
      </c>
      <c r="I376" s="19" t="s">
        <v>35</v>
      </c>
      <c r="J376" s="4">
        <v>0</v>
      </c>
      <c r="K376" s="13">
        <f t="shared" si="11"/>
        <v>0</v>
      </c>
      <c r="L376" s="19" t="s">
        <v>35</v>
      </c>
      <c r="M376" s="4">
        <v>0</v>
      </c>
      <c r="N376" s="13">
        <f t="shared" si="13"/>
        <v>0</v>
      </c>
    </row>
    <row r="377" spans="1:14" ht="117" customHeight="1" x14ac:dyDescent="0.35">
      <c r="A377" s="87" t="s">
        <v>264</v>
      </c>
      <c r="B377" s="16" t="s">
        <v>43</v>
      </c>
      <c r="C377" s="63" t="s">
        <v>48</v>
      </c>
      <c r="D377" s="17" t="s">
        <v>49</v>
      </c>
      <c r="E377" s="18">
        <v>15</v>
      </c>
      <c r="F377" s="106" t="s">
        <v>265</v>
      </c>
      <c r="G377" s="105">
        <v>0</v>
      </c>
      <c r="H377" s="13" t="s">
        <v>36</v>
      </c>
      <c r="I377" s="19" t="s">
        <v>132</v>
      </c>
      <c r="J377" s="4">
        <v>0</v>
      </c>
      <c r="K377" s="13">
        <f t="shared" si="11"/>
        <v>0</v>
      </c>
      <c r="L377" s="19" t="s">
        <v>132</v>
      </c>
      <c r="M377" s="4">
        <v>0</v>
      </c>
      <c r="N377" s="13">
        <f t="shared" si="13"/>
        <v>0</v>
      </c>
    </row>
    <row r="378" spans="1:14" ht="104.25" customHeight="1" x14ac:dyDescent="0.35">
      <c r="A378" s="87" t="s">
        <v>264</v>
      </c>
      <c r="B378" s="16" t="s">
        <v>43</v>
      </c>
      <c r="C378" s="17" t="s">
        <v>51</v>
      </c>
      <c r="D378" s="17" t="s">
        <v>52</v>
      </c>
      <c r="E378" s="18">
        <v>7</v>
      </c>
      <c r="F378" s="106" t="s">
        <v>265</v>
      </c>
      <c r="G378" s="105">
        <v>0</v>
      </c>
      <c r="H378" s="13" t="s">
        <v>36</v>
      </c>
      <c r="I378" s="19" t="s">
        <v>35</v>
      </c>
      <c r="J378" s="4">
        <v>0</v>
      </c>
      <c r="K378" s="13">
        <f t="shared" si="11"/>
        <v>0</v>
      </c>
      <c r="L378" s="19" t="s">
        <v>35</v>
      </c>
      <c r="M378" s="4">
        <v>0</v>
      </c>
      <c r="N378" s="13">
        <f t="shared" si="13"/>
        <v>0</v>
      </c>
    </row>
    <row r="379" spans="1:14" ht="93.75" customHeight="1" x14ac:dyDescent="0.35">
      <c r="A379" s="87" t="s">
        <v>264</v>
      </c>
      <c r="B379" s="16" t="s">
        <v>43</v>
      </c>
      <c r="C379" s="63" t="s">
        <v>54</v>
      </c>
      <c r="D379" s="17" t="s">
        <v>55</v>
      </c>
      <c r="E379" s="18">
        <v>9</v>
      </c>
      <c r="F379" s="106" t="s">
        <v>265</v>
      </c>
      <c r="G379" s="105">
        <v>0</v>
      </c>
      <c r="H379" s="13" t="s">
        <v>36</v>
      </c>
      <c r="I379" s="19" t="s">
        <v>109</v>
      </c>
      <c r="J379" s="4">
        <v>0</v>
      </c>
      <c r="K379" s="13">
        <f t="shared" si="11"/>
        <v>0</v>
      </c>
      <c r="L379" s="19" t="s">
        <v>109</v>
      </c>
      <c r="M379" s="4">
        <v>0</v>
      </c>
      <c r="N379" s="13">
        <f t="shared" si="13"/>
        <v>0</v>
      </c>
    </row>
    <row r="380" spans="1:14" ht="39.75" customHeight="1" x14ac:dyDescent="0.35">
      <c r="A380" s="87" t="s">
        <v>264</v>
      </c>
      <c r="B380" s="16" t="s">
        <v>43</v>
      </c>
      <c r="C380" s="63" t="s">
        <v>57</v>
      </c>
      <c r="D380" s="17" t="s">
        <v>58</v>
      </c>
      <c r="E380" s="18">
        <v>7</v>
      </c>
      <c r="F380" s="106" t="s">
        <v>265</v>
      </c>
      <c r="G380" s="105">
        <v>0</v>
      </c>
      <c r="H380" s="13" t="s">
        <v>36</v>
      </c>
      <c r="I380" s="19" t="s">
        <v>95</v>
      </c>
      <c r="J380" s="4">
        <v>0</v>
      </c>
      <c r="K380" s="13">
        <f t="shared" si="11"/>
        <v>0</v>
      </c>
      <c r="L380" s="19" t="s">
        <v>95</v>
      </c>
      <c r="M380" s="4">
        <v>0</v>
      </c>
      <c r="N380" s="13">
        <f t="shared" si="13"/>
        <v>0</v>
      </c>
    </row>
    <row r="381" spans="1:14" ht="158.25" customHeight="1" x14ac:dyDescent="0.35">
      <c r="A381" s="87" t="s">
        <v>264</v>
      </c>
      <c r="B381" s="16" t="s">
        <v>60</v>
      </c>
      <c r="C381" s="63" t="s">
        <v>61</v>
      </c>
      <c r="D381" s="17" t="s">
        <v>62</v>
      </c>
      <c r="E381" s="18">
        <v>20</v>
      </c>
      <c r="F381" s="106" t="s">
        <v>266</v>
      </c>
      <c r="G381" s="105">
        <v>0</v>
      </c>
      <c r="H381" s="13" t="s">
        <v>36</v>
      </c>
      <c r="I381" s="19" t="s">
        <v>64</v>
      </c>
      <c r="J381" s="4">
        <v>0</v>
      </c>
      <c r="K381" s="13">
        <f t="shared" si="11"/>
        <v>0</v>
      </c>
      <c r="L381" s="19" t="s">
        <v>64</v>
      </c>
      <c r="M381" s="4">
        <v>0</v>
      </c>
      <c r="N381" s="13">
        <f t="shared" si="13"/>
        <v>0</v>
      </c>
    </row>
    <row r="382" spans="1:14" ht="64.5" customHeight="1" x14ac:dyDescent="0.35">
      <c r="A382" s="87" t="s">
        <v>264</v>
      </c>
      <c r="B382" s="16" t="s">
        <v>60</v>
      </c>
      <c r="C382" s="63" t="s">
        <v>65</v>
      </c>
      <c r="D382" s="17" t="s">
        <v>66</v>
      </c>
      <c r="E382" s="18">
        <v>12</v>
      </c>
      <c r="F382" s="106" t="s">
        <v>266</v>
      </c>
      <c r="G382" s="105">
        <v>0</v>
      </c>
      <c r="H382" s="13" t="s">
        <v>36</v>
      </c>
      <c r="I382" s="19" t="s">
        <v>64</v>
      </c>
      <c r="J382" s="4">
        <v>0</v>
      </c>
      <c r="K382" s="13">
        <f t="shared" si="11"/>
        <v>0</v>
      </c>
      <c r="L382" s="19" t="s">
        <v>64</v>
      </c>
      <c r="M382" s="4">
        <v>0</v>
      </c>
      <c r="N382" s="13">
        <f t="shared" si="13"/>
        <v>0</v>
      </c>
    </row>
    <row r="383" spans="1:14" ht="39" x14ac:dyDescent="0.35">
      <c r="A383" s="87" t="s">
        <v>264</v>
      </c>
      <c r="B383" s="16" t="s">
        <v>60</v>
      </c>
      <c r="C383" s="63" t="s">
        <v>67</v>
      </c>
      <c r="D383" s="17" t="s">
        <v>68</v>
      </c>
      <c r="E383" s="18">
        <v>12</v>
      </c>
      <c r="F383" s="106" t="s">
        <v>266</v>
      </c>
      <c r="G383" s="105">
        <v>0</v>
      </c>
      <c r="H383" s="13" t="s">
        <v>36</v>
      </c>
      <c r="I383" s="19" t="s">
        <v>64</v>
      </c>
      <c r="J383" s="4">
        <v>0</v>
      </c>
      <c r="K383" s="13">
        <f t="shared" si="11"/>
        <v>0</v>
      </c>
      <c r="L383" s="19" t="s">
        <v>64</v>
      </c>
      <c r="M383" s="4">
        <v>0</v>
      </c>
      <c r="N383" s="13">
        <f t="shared" si="13"/>
        <v>0</v>
      </c>
    </row>
    <row r="384" spans="1:14" ht="110.25" customHeight="1" x14ac:dyDescent="0.35">
      <c r="A384" s="87" t="s">
        <v>264</v>
      </c>
      <c r="B384" s="16" t="s">
        <v>60</v>
      </c>
      <c r="C384" s="63" t="s">
        <v>69</v>
      </c>
      <c r="D384" s="17" t="s">
        <v>70</v>
      </c>
      <c r="E384" s="18">
        <v>6</v>
      </c>
      <c r="F384" s="106" t="s">
        <v>266</v>
      </c>
      <c r="G384" s="105">
        <v>0</v>
      </c>
      <c r="H384" s="13" t="s">
        <v>36</v>
      </c>
      <c r="I384" s="19" t="s">
        <v>64</v>
      </c>
      <c r="J384" s="4">
        <v>0</v>
      </c>
      <c r="K384" s="13">
        <f t="shared" si="11"/>
        <v>0</v>
      </c>
      <c r="L384" s="19" t="s">
        <v>64</v>
      </c>
      <c r="M384" s="4">
        <v>0</v>
      </c>
      <c r="N384" s="13">
        <f t="shared" si="13"/>
        <v>0</v>
      </c>
    </row>
    <row r="385" spans="1:14" ht="102.75" customHeight="1" x14ac:dyDescent="0.35">
      <c r="A385" s="87" t="s">
        <v>264</v>
      </c>
      <c r="B385" s="59" t="s">
        <v>71</v>
      </c>
      <c r="C385" s="17" t="s">
        <v>351</v>
      </c>
      <c r="D385" s="17" t="s">
        <v>352</v>
      </c>
      <c r="E385" s="18">
        <v>5</v>
      </c>
      <c r="F385" s="106" t="s">
        <v>223</v>
      </c>
      <c r="G385" s="105">
        <v>3</v>
      </c>
      <c r="H385" s="13" t="s">
        <v>97</v>
      </c>
      <c r="I385" s="19" t="s">
        <v>223</v>
      </c>
      <c r="J385" s="4">
        <v>3</v>
      </c>
      <c r="K385" s="13">
        <f t="shared" si="11"/>
        <v>0.6</v>
      </c>
      <c r="L385" s="19" t="s">
        <v>223</v>
      </c>
      <c r="M385" s="4">
        <v>3</v>
      </c>
      <c r="N385" s="13">
        <f t="shared" si="13"/>
        <v>0.6</v>
      </c>
    </row>
    <row r="386" spans="1:14" ht="143.25" customHeight="1" x14ac:dyDescent="0.35">
      <c r="A386" s="87" t="s">
        <v>264</v>
      </c>
      <c r="B386" s="59" t="s">
        <v>71</v>
      </c>
      <c r="C386" s="17" t="s">
        <v>353</v>
      </c>
      <c r="D386" s="17" t="s">
        <v>354</v>
      </c>
      <c r="E386" s="18">
        <v>5</v>
      </c>
      <c r="F386" s="106" t="s">
        <v>28</v>
      </c>
      <c r="G386" s="105">
        <v>3</v>
      </c>
      <c r="H386" s="13" t="s">
        <v>97</v>
      </c>
      <c r="I386" s="19" t="s">
        <v>267</v>
      </c>
      <c r="J386" s="4">
        <v>4</v>
      </c>
      <c r="K386" s="13">
        <f t="shared" si="11"/>
        <v>0.8</v>
      </c>
      <c r="L386" s="19" t="s">
        <v>409</v>
      </c>
      <c r="M386" s="4">
        <v>4</v>
      </c>
      <c r="N386" s="13">
        <f t="shared" si="13"/>
        <v>0.8</v>
      </c>
    </row>
    <row r="387" spans="1:14" ht="81" customHeight="1" x14ac:dyDescent="0.35">
      <c r="A387" s="87" t="s">
        <v>264</v>
      </c>
      <c r="B387" s="59" t="s">
        <v>71</v>
      </c>
      <c r="C387" s="17" t="s">
        <v>355</v>
      </c>
      <c r="D387" s="17" t="s">
        <v>356</v>
      </c>
      <c r="E387" s="18">
        <v>5</v>
      </c>
      <c r="F387" s="106"/>
      <c r="G387" s="105"/>
      <c r="H387" s="13"/>
      <c r="I387" s="19" t="s">
        <v>268</v>
      </c>
      <c r="J387" s="4">
        <v>2</v>
      </c>
      <c r="K387" s="13">
        <f t="shared" si="11"/>
        <v>0.4</v>
      </c>
      <c r="L387" s="19" t="s">
        <v>268</v>
      </c>
      <c r="M387" s="4">
        <v>2</v>
      </c>
      <c r="N387" s="13">
        <f t="shared" si="13"/>
        <v>0.4</v>
      </c>
    </row>
    <row r="388" spans="1:14" ht="65.25" customHeight="1" x14ac:dyDescent="0.35">
      <c r="A388" s="87" t="s">
        <v>264</v>
      </c>
      <c r="B388" s="59" t="s">
        <v>71</v>
      </c>
      <c r="C388" s="17" t="s">
        <v>357</v>
      </c>
      <c r="D388" s="17" t="s">
        <v>358</v>
      </c>
      <c r="E388" s="18">
        <v>5</v>
      </c>
      <c r="F388" s="106" t="s">
        <v>248</v>
      </c>
      <c r="G388" s="105">
        <v>2</v>
      </c>
      <c r="H388" s="13" t="s">
        <v>73</v>
      </c>
      <c r="I388" s="19" t="s">
        <v>269</v>
      </c>
      <c r="J388" s="4">
        <v>2</v>
      </c>
      <c r="K388" s="13">
        <f t="shared" si="11"/>
        <v>0.4</v>
      </c>
      <c r="L388" s="19" t="s">
        <v>269</v>
      </c>
      <c r="M388" s="4">
        <v>2</v>
      </c>
      <c r="N388" s="13">
        <f t="shared" si="13"/>
        <v>0.4</v>
      </c>
    </row>
    <row r="389" spans="1:14" ht="40.5" customHeight="1" x14ac:dyDescent="0.35">
      <c r="A389" s="87" t="s">
        <v>264</v>
      </c>
      <c r="B389" s="59" t="s">
        <v>71</v>
      </c>
      <c r="C389" s="17" t="s">
        <v>77</v>
      </c>
      <c r="D389" s="17" t="s">
        <v>359</v>
      </c>
      <c r="E389" s="18">
        <v>5</v>
      </c>
      <c r="F389" s="106"/>
      <c r="G389" s="105"/>
      <c r="H389" s="13"/>
      <c r="I389" s="19" t="s">
        <v>64</v>
      </c>
      <c r="J389" s="4">
        <v>0</v>
      </c>
      <c r="K389" s="13">
        <f t="shared" si="11"/>
        <v>0</v>
      </c>
      <c r="L389" s="19" t="s">
        <v>64</v>
      </c>
      <c r="M389" s="4">
        <v>0</v>
      </c>
      <c r="N389" s="13">
        <f t="shared" si="13"/>
        <v>0</v>
      </c>
    </row>
    <row r="390" spans="1:14" ht="91.5" customHeight="1" x14ac:dyDescent="0.35">
      <c r="A390" s="87" t="s">
        <v>264</v>
      </c>
      <c r="B390" s="59" t="s">
        <v>71</v>
      </c>
      <c r="C390" s="17" t="s">
        <v>360</v>
      </c>
      <c r="D390" s="17" t="s">
        <v>361</v>
      </c>
      <c r="E390" s="18">
        <v>5</v>
      </c>
      <c r="F390" s="106" t="s">
        <v>183</v>
      </c>
      <c r="G390" s="105">
        <v>3</v>
      </c>
      <c r="H390" s="13" t="s">
        <v>105</v>
      </c>
      <c r="I390" s="19" t="s">
        <v>270</v>
      </c>
      <c r="J390" s="4">
        <v>4</v>
      </c>
      <c r="K390" s="13">
        <f t="shared" si="11"/>
        <v>0.8</v>
      </c>
      <c r="L390" s="19" t="s">
        <v>270</v>
      </c>
      <c r="M390" s="4">
        <v>4</v>
      </c>
      <c r="N390" s="13">
        <f t="shared" si="13"/>
        <v>0.8</v>
      </c>
    </row>
    <row r="391" spans="1:14" ht="51.75" customHeight="1" x14ac:dyDescent="0.35">
      <c r="A391" s="87" t="s">
        <v>264</v>
      </c>
      <c r="B391" s="59" t="s">
        <v>71</v>
      </c>
      <c r="C391" s="17" t="s">
        <v>80</v>
      </c>
      <c r="D391" s="17" t="s">
        <v>362</v>
      </c>
      <c r="E391" s="18">
        <v>5</v>
      </c>
      <c r="F391" s="106" t="s">
        <v>229</v>
      </c>
      <c r="G391" s="105">
        <v>3</v>
      </c>
      <c r="H391" s="13" t="s">
        <v>20</v>
      </c>
      <c r="I391" s="19" t="s">
        <v>229</v>
      </c>
      <c r="J391" s="4">
        <v>5</v>
      </c>
      <c r="K391" s="13">
        <f t="shared" si="11"/>
        <v>1</v>
      </c>
      <c r="L391" s="19" t="s">
        <v>229</v>
      </c>
      <c r="M391" s="4">
        <v>5</v>
      </c>
      <c r="N391" s="13">
        <f t="shared" si="13"/>
        <v>1</v>
      </c>
    </row>
    <row r="392" spans="1:14" ht="91.5" customHeight="1" x14ac:dyDescent="0.35">
      <c r="A392" s="87" t="s">
        <v>264</v>
      </c>
      <c r="B392" s="59" t="s">
        <v>71</v>
      </c>
      <c r="C392" s="17" t="s">
        <v>363</v>
      </c>
      <c r="D392" s="17" t="s">
        <v>364</v>
      </c>
      <c r="E392" s="18">
        <v>5</v>
      </c>
      <c r="F392" s="106" t="s">
        <v>125</v>
      </c>
      <c r="G392" s="105">
        <v>3</v>
      </c>
      <c r="H392" s="13" t="s">
        <v>105</v>
      </c>
      <c r="I392" s="19" t="s">
        <v>205</v>
      </c>
      <c r="J392" s="4">
        <v>3</v>
      </c>
      <c r="K392" s="13">
        <f t="shared" si="11"/>
        <v>0.6</v>
      </c>
      <c r="L392" s="19" t="s">
        <v>205</v>
      </c>
      <c r="M392" s="4">
        <v>3</v>
      </c>
      <c r="N392" s="13">
        <f t="shared" si="13"/>
        <v>0.6</v>
      </c>
    </row>
    <row r="393" spans="1:14" ht="66.75" customHeight="1" x14ac:dyDescent="0.35">
      <c r="A393" s="87" t="s">
        <v>264</v>
      </c>
      <c r="B393" s="59" t="s">
        <v>71</v>
      </c>
      <c r="C393" s="17" t="s">
        <v>365</v>
      </c>
      <c r="D393" s="17" t="s">
        <v>366</v>
      </c>
      <c r="E393" s="18">
        <v>5</v>
      </c>
      <c r="F393" s="106" t="s">
        <v>271</v>
      </c>
      <c r="G393" s="105">
        <v>2</v>
      </c>
      <c r="H393" s="13" t="s">
        <v>85</v>
      </c>
      <c r="I393" s="19" t="s">
        <v>35</v>
      </c>
      <c r="J393" s="4">
        <v>0</v>
      </c>
      <c r="K393" s="13">
        <f t="shared" si="11"/>
        <v>0</v>
      </c>
      <c r="L393" s="19" t="s">
        <v>35</v>
      </c>
      <c r="M393" s="4">
        <v>0</v>
      </c>
      <c r="N393" s="13">
        <f t="shared" si="13"/>
        <v>0</v>
      </c>
    </row>
    <row r="394" spans="1:14" ht="39.75" customHeight="1" thickBot="1" x14ac:dyDescent="0.4">
      <c r="A394" s="88" t="s">
        <v>264</v>
      </c>
      <c r="B394" s="107" t="s">
        <v>71</v>
      </c>
      <c r="C394" s="108" t="s">
        <v>88</v>
      </c>
      <c r="D394" s="108" t="s">
        <v>89</v>
      </c>
      <c r="E394" s="109">
        <v>5</v>
      </c>
      <c r="F394" s="110"/>
      <c r="G394" s="111"/>
      <c r="H394" s="20"/>
      <c r="I394" s="21" t="s">
        <v>35</v>
      </c>
      <c r="J394" s="22">
        <v>0</v>
      </c>
      <c r="K394" s="20">
        <f t="shared" si="11"/>
        <v>0</v>
      </c>
      <c r="L394" s="21" t="s">
        <v>35</v>
      </c>
      <c r="M394" s="22">
        <v>0</v>
      </c>
      <c r="N394" s="20">
        <f t="shared" si="13"/>
        <v>0</v>
      </c>
    </row>
    <row r="395" spans="1:14" ht="234.75" customHeight="1" x14ac:dyDescent="0.35">
      <c r="A395" s="86" t="s">
        <v>272</v>
      </c>
      <c r="B395" s="10" t="s">
        <v>16</v>
      </c>
      <c r="C395" s="62" t="s">
        <v>17</v>
      </c>
      <c r="D395" s="11" t="s">
        <v>18</v>
      </c>
      <c r="E395" s="12">
        <v>9</v>
      </c>
      <c r="F395" s="103" t="s">
        <v>108</v>
      </c>
      <c r="G395" s="104">
        <v>0</v>
      </c>
      <c r="H395" s="13" t="s">
        <v>36</v>
      </c>
      <c r="I395" s="14" t="s">
        <v>108</v>
      </c>
      <c r="J395" s="6">
        <v>0</v>
      </c>
      <c r="K395" s="13">
        <f t="shared" si="11"/>
        <v>0</v>
      </c>
      <c r="L395" s="14" t="s">
        <v>108</v>
      </c>
      <c r="M395" s="6">
        <v>0</v>
      </c>
      <c r="N395" s="13">
        <f t="shared" si="13"/>
        <v>0</v>
      </c>
    </row>
    <row r="396" spans="1:14" ht="357" customHeight="1" x14ac:dyDescent="0.35">
      <c r="A396" s="86" t="s">
        <v>272</v>
      </c>
      <c r="B396" s="10" t="s">
        <v>16</v>
      </c>
      <c r="C396" s="62" t="s">
        <v>22</v>
      </c>
      <c r="D396" s="11" t="s">
        <v>23</v>
      </c>
      <c r="E396" s="12">
        <v>9</v>
      </c>
      <c r="F396" s="103" t="s">
        <v>108</v>
      </c>
      <c r="G396" s="105">
        <v>0</v>
      </c>
      <c r="H396" s="13" t="s">
        <v>36</v>
      </c>
      <c r="I396" s="19" t="s">
        <v>109</v>
      </c>
      <c r="J396" s="25">
        <v>0</v>
      </c>
      <c r="K396" s="13">
        <f t="shared" ref="K396:K446" si="14">J396/$E396</f>
        <v>0</v>
      </c>
      <c r="L396" s="19" t="s">
        <v>109</v>
      </c>
      <c r="M396" s="25">
        <v>0</v>
      </c>
      <c r="N396" s="13">
        <f t="shared" ref="N396:N445" si="15">M396/$E396</f>
        <v>0</v>
      </c>
    </row>
    <row r="397" spans="1:14" ht="66" customHeight="1" x14ac:dyDescent="0.35">
      <c r="A397" s="87" t="s">
        <v>272</v>
      </c>
      <c r="B397" s="16" t="s">
        <v>16</v>
      </c>
      <c r="C397" s="63" t="s">
        <v>26</v>
      </c>
      <c r="D397" s="17" t="s">
        <v>27</v>
      </c>
      <c r="E397" s="18">
        <v>3</v>
      </c>
      <c r="F397" s="106" t="s">
        <v>108</v>
      </c>
      <c r="G397" s="105">
        <v>0</v>
      </c>
      <c r="H397" s="13" t="s">
        <v>36</v>
      </c>
      <c r="I397" s="19" t="s">
        <v>35</v>
      </c>
      <c r="J397" s="4">
        <v>0</v>
      </c>
      <c r="K397" s="13">
        <f t="shared" si="14"/>
        <v>0</v>
      </c>
      <c r="L397" s="19" t="s">
        <v>35</v>
      </c>
      <c r="M397" s="4">
        <v>0</v>
      </c>
      <c r="N397" s="13">
        <f t="shared" si="15"/>
        <v>0</v>
      </c>
    </row>
    <row r="398" spans="1:14" ht="39.75" customHeight="1" x14ac:dyDescent="0.35">
      <c r="A398" s="87" t="s">
        <v>272</v>
      </c>
      <c r="B398" s="16" t="s">
        <v>16</v>
      </c>
      <c r="C398" s="63" t="s">
        <v>29</v>
      </c>
      <c r="D398" s="17" t="s">
        <v>30</v>
      </c>
      <c r="E398" s="18">
        <v>3</v>
      </c>
      <c r="F398" s="106" t="s">
        <v>108</v>
      </c>
      <c r="G398" s="105">
        <v>0</v>
      </c>
      <c r="H398" s="13" t="s">
        <v>36</v>
      </c>
      <c r="I398" s="19" t="s">
        <v>109</v>
      </c>
      <c r="J398" s="25">
        <v>0</v>
      </c>
      <c r="K398" s="13">
        <f t="shared" si="14"/>
        <v>0</v>
      </c>
      <c r="L398" s="19" t="s">
        <v>109</v>
      </c>
      <c r="M398" s="25">
        <v>0</v>
      </c>
      <c r="N398" s="13">
        <f t="shared" si="15"/>
        <v>0</v>
      </c>
    </row>
    <row r="399" spans="1:14" ht="107.25" customHeight="1" x14ac:dyDescent="0.35">
      <c r="A399" s="87" t="s">
        <v>272</v>
      </c>
      <c r="B399" s="16" t="s">
        <v>16</v>
      </c>
      <c r="C399" s="63" t="s">
        <v>31</v>
      </c>
      <c r="D399" s="17" t="s">
        <v>32</v>
      </c>
      <c r="E399" s="18">
        <v>3</v>
      </c>
      <c r="F399" s="106" t="s">
        <v>108</v>
      </c>
      <c r="G399" s="105">
        <v>0</v>
      </c>
      <c r="H399" s="13" t="s">
        <v>36</v>
      </c>
      <c r="I399" s="19" t="s">
        <v>109</v>
      </c>
      <c r="J399" s="4">
        <v>0</v>
      </c>
      <c r="K399" s="13">
        <f t="shared" si="14"/>
        <v>0</v>
      </c>
      <c r="L399" s="19" t="s">
        <v>109</v>
      </c>
      <c r="M399" s="4">
        <v>0</v>
      </c>
      <c r="N399" s="13">
        <f t="shared" si="15"/>
        <v>0</v>
      </c>
    </row>
    <row r="400" spans="1:14" ht="155.25" customHeight="1" x14ac:dyDescent="0.35">
      <c r="A400" s="87" t="s">
        <v>272</v>
      </c>
      <c r="B400" s="16" t="s">
        <v>16</v>
      </c>
      <c r="C400" s="63" t="s">
        <v>33</v>
      </c>
      <c r="D400" s="17" t="s">
        <v>34</v>
      </c>
      <c r="E400" s="18">
        <v>9</v>
      </c>
      <c r="F400" s="106" t="s">
        <v>108</v>
      </c>
      <c r="G400" s="105">
        <v>0</v>
      </c>
      <c r="H400" s="13" t="s">
        <v>36</v>
      </c>
      <c r="I400" s="19" t="s">
        <v>35</v>
      </c>
      <c r="J400" s="4">
        <v>0</v>
      </c>
      <c r="K400" s="13">
        <f t="shared" si="14"/>
        <v>0</v>
      </c>
      <c r="L400" s="19" t="s">
        <v>35</v>
      </c>
      <c r="M400" s="4">
        <v>0</v>
      </c>
      <c r="N400" s="13">
        <f t="shared" si="15"/>
        <v>0</v>
      </c>
    </row>
    <row r="401" spans="1:14" ht="41.25" customHeight="1" x14ac:dyDescent="0.35">
      <c r="A401" s="87" t="s">
        <v>272</v>
      </c>
      <c r="B401" s="16" t="s">
        <v>16</v>
      </c>
      <c r="C401" s="63" t="s">
        <v>37</v>
      </c>
      <c r="D401" s="17" t="s">
        <v>38</v>
      </c>
      <c r="E401" s="18">
        <v>6</v>
      </c>
      <c r="F401" s="106" t="s">
        <v>108</v>
      </c>
      <c r="G401" s="105">
        <v>0</v>
      </c>
      <c r="H401" s="13" t="s">
        <v>36</v>
      </c>
      <c r="I401" s="19" t="s">
        <v>35</v>
      </c>
      <c r="J401" s="4">
        <v>0</v>
      </c>
      <c r="K401" s="13">
        <f t="shared" si="14"/>
        <v>0</v>
      </c>
      <c r="L401" s="19" t="s">
        <v>35</v>
      </c>
      <c r="M401" s="4">
        <v>0</v>
      </c>
      <c r="N401" s="13">
        <f t="shared" si="15"/>
        <v>0</v>
      </c>
    </row>
    <row r="402" spans="1:14" ht="27" customHeight="1" x14ac:dyDescent="0.35">
      <c r="A402" s="87" t="s">
        <v>272</v>
      </c>
      <c r="B402" s="16" t="s">
        <v>16</v>
      </c>
      <c r="C402" s="63" t="s">
        <v>40</v>
      </c>
      <c r="D402" s="17" t="s">
        <v>30</v>
      </c>
      <c r="E402" s="18">
        <v>3</v>
      </c>
      <c r="F402" s="106" t="s">
        <v>108</v>
      </c>
      <c r="G402" s="105">
        <v>0</v>
      </c>
      <c r="H402" s="13" t="s">
        <v>36</v>
      </c>
      <c r="I402" s="19" t="s">
        <v>35</v>
      </c>
      <c r="J402" s="4">
        <v>0</v>
      </c>
      <c r="K402" s="13">
        <f t="shared" si="14"/>
        <v>0</v>
      </c>
      <c r="L402" s="19" t="s">
        <v>35</v>
      </c>
      <c r="M402" s="4">
        <v>0</v>
      </c>
      <c r="N402" s="13">
        <f t="shared" si="15"/>
        <v>0</v>
      </c>
    </row>
    <row r="403" spans="1:14" ht="51" customHeight="1" x14ac:dyDescent="0.35">
      <c r="A403" s="87" t="s">
        <v>272</v>
      </c>
      <c r="B403" s="16" t="s">
        <v>16</v>
      </c>
      <c r="C403" s="63" t="s">
        <v>41</v>
      </c>
      <c r="D403" s="17" t="s">
        <v>42</v>
      </c>
      <c r="E403" s="18">
        <v>5</v>
      </c>
      <c r="F403" s="106" t="s">
        <v>108</v>
      </c>
      <c r="G403" s="105">
        <v>0</v>
      </c>
      <c r="H403" s="13" t="s">
        <v>36</v>
      </c>
      <c r="I403" s="19" t="s">
        <v>35</v>
      </c>
      <c r="J403" s="4">
        <v>0</v>
      </c>
      <c r="K403" s="13">
        <f t="shared" si="14"/>
        <v>0</v>
      </c>
      <c r="L403" s="19" t="s">
        <v>35</v>
      </c>
      <c r="M403" s="4">
        <v>0</v>
      </c>
      <c r="N403" s="13">
        <f t="shared" si="15"/>
        <v>0</v>
      </c>
    </row>
    <row r="404" spans="1:14" ht="54.75" customHeight="1" x14ac:dyDescent="0.35">
      <c r="A404" s="87" t="s">
        <v>272</v>
      </c>
      <c r="B404" s="16" t="s">
        <v>43</v>
      </c>
      <c r="C404" s="63" t="s">
        <v>44</v>
      </c>
      <c r="D404" s="17" t="s">
        <v>45</v>
      </c>
      <c r="E404" s="18">
        <v>12</v>
      </c>
      <c r="F404" s="106" t="s">
        <v>273</v>
      </c>
      <c r="G404" s="105">
        <v>0</v>
      </c>
      <c r="H404" s="13" t="s">
        <v>36</v>
      </c>
      <c r="I404" s="14" t="s">
        <v>191</v>
      </c>
      <c r="J404" s="25">
        <v>4</v>
      </c>
      <c r="K404" s="13">
        <f t="shared" si="14"/>
        <v>0.33333333333333331</v>
      </c>
      <c r="L404" s="14" t="s">
        <v>191</v>
      </c>
      <c r="M404" s="25">
        <v>4</v>
      </c>
      <c r="N404" s="13">
        <f t="shared" si="15"/>
        <v>0.33333333333333331</v>
      </c>
    </row>
    <row r="405" spans="1:14" ht="117" customHeight="1" x14ac:dyDescent="0.35">
      <c r="A405" s="87" t="s">
        <v>272</v>
      </c>
      <c r="B405" s="16" t="s">
        <v>43</v>
      </c>
      <c r="C405" s="63" t="s">
        <v>48</v>
      </c>
      <c r="D405" s="17" t="s">
        <v>49</v>
      </c>
      <c r="E405" s="18">
        <v>15</v>
      </c>
      <c r="F405" s="106" t="s">
        <v>273</v>
      </c>
      <c r="G405" s="105">
        <v>0</v>
      </c>
      <c r="H405" s="13" t="s">
        <v>36</v>
      </c>
      <c r="I405" s="14" t="s">
        <v>192</v>
      </c>
      <c r="J405" s="25">
        <v>3</v>
      </c>
      <c r="K405" s="13">
        <f t="shared" si="14"/>
        <v>0.2</v>
      </c>
      <c r="L405" s="14" t="s">
        <v>192</v>
      </c>
      <c r="M405" s="25">
        <v>3</v>
      </c>
      <c r="N405" s="13">
        <f t="shared" si="15"/>
        <v>0.2</v>
      </c>
    </row>
    <row r="406" spans="1:14" ht="104.25" customHeight="1" x14ac:dyDescent="0.35">
      <c r="A406" s="87" t="s">
        <v>272</v>
      </c>
      <c r="B406" s="16" t="s">
        <v>43</v>
      </c>
      <c r="C406" s="17" t="s">
        <v>51</v>
      </c>
      <c r="D406" s="17" t="s">
        <v>52</v>
      </c>
      <c r="E406" s="18">
        <v>7</v>
      </c>
      <c r="F406" s="106" t="s">
        <v>273</v>
      </c>
      <c r="G406" s="105">
        <v>0</v>
      </c>
      <c r="H406" s="13" t="s">
        <v>36</v>
      </c>
      <c r="I406" s="19" t="s">
        <v>35</v>
      </c>
      <c r="J406" s="4">
        <v>0</v>
      </c>
      <c r="K406" s="13">
        <f t="shared" si="14"/>
        <v>0</v>
      </c>
      <c r="L406" s="19" t="s">
        <v>35</v>
      </c>
      <c r="M406" s="4">
        <v>0</v>
      </c>
      <c r="N406" s="13">
        <f t="shared" si="15"/>
        <v>0</v>
      </c>
    </row>
    <row r="407" spans="1:14" ht="93.75" customHeight="1" x14ac:dyDescent="0.35">
      <c r="A407" s="87" t="s">
        <v>272</v>
      </c>
      <c r="B407" s="16" t="s">
        <v>43</v>
      </c>
      <c r="C407" s="63" t="s">
        <v>54</v>
      </c>
      <c r="D407" s="17" t="s">
        <v>55</v>
      </c>
      <c r="E407" s="18">
        <v>9</v>
      </c>
      <c r="F407" s="106" t="s">
        <v>273</v>
      </c>
      <c r="G407" s="105">
        <v>0</v>
      </c>
      <c r="H407" s="13" t="s">
        <v>36</v>
      </c>
      <c r="I407" s="19" t="s">
        <v>109</v>
      </c>
      <c r="J407" s="4">
        <v>0</v>
      </c>
      <c r="K407" s="13">
        <f t="shared" si="14"/>
        <v>0</v>
      </c>
      <c r="L407" s="19" t="s">
        <v>109</v>
      </c>
      <c r="M407" s="4">
        <v>0</v>
      </c>
      <c r="N407" s="13">
        <f t="shared" si="15"/>
        <v>0</v>
      </c>
    </row>
    <row r="408" spans="1:14" ht="39.75" customHeight="1" x14ac:dyDescent="0.35">
      <c r="A408" s="87" t="s">
        <v>272</v>
      </c>
      <c r="B408" s="16" t="s">
        <v>43</v>
      </c>
      <c r="C408" s="63" t="s">
        <v>57</v>
      </c>
      <c r="D408" s="17" t="s">
        <v>58</v>
      </c>
      <c r="E408" s="18">
        <v>7</v>
      </c>
      <c r="F408" s="106" t="s">
        <v>273</v>
      </c>
      <c r="G408" s="105">
        <v>0</v>
      </c>
      <c r="H408" s="13" t="s">
        <v>36</v>
      </c>
      <c r="I408" s="19" t="s">
        <v>95</v>
      </c>
      <c r="J408" s="4">
        <v>0</v>
      </c>
      <c r="K408" s="13">
        <f t="shared" si="14"/>
        <v>0</v>
      </c>
      <c r="L408" s="19" t="s">
        <v>95</v>
      </c>
      <c r="M408" s="4">
        <v>0</v>
      </c>
      <c r="N408" s="13">
        <f t="shared" si="15"/>
        <v>0</v>
      </c>
    </row>
    <row r="409" spans="1:14" ht="158.25" customHeight="1" x14ac:dyDescent="0.35">
      <c r="A409" s="87" t="s">
        <v>272</v>
      </c>
      <c r="B409" s="16" t="s">
        <v>60</v>
      </c>
      <c r="C409" s="63" t="s">
        <v>61</v>
      </c>
      <c r="D409" s="17" t="s">
        <v>62</v>
      </c>
      <c r="E409" s="18">
        <v>20</v>
      </c>
      <c r="F409" s="106" t="s">
        <v>274</v>
      </c>
      <c r="G409" s="105">
        <v>6</v>
      </c>
      <c r="H409" s="13" t="s">
        <v>82</v>
      </c>
      <c r="I409" s="14" t="s">
        <v>274</v>
      </c>
      <c r="J409" s="25">
        <v>15</v>
      </c>
      <c r="K409" s="13">
        <f t="shared" si="14"/>
        <v>0.75</v>
      </c>
      <c r="L409" s="14" t="s">
        <v>274</v>
      </c>
      <c r="M409" s="25">
        <v>15</v>
      </c>
      <c r="N409" s="13">
        <f t="shared" si="15"/>
        <v>0.75</v>
      </c>
    </row>
    <row r="410" spans="1:14" ht="120" customHeight="1" x14ac:dyDescent="0.35">
      <c r="A410" s="87" t="s">
        <v>272</v>
      </c>
      <c r="B410" s="16" t="s">
        <v>60</v>
      </c>
      <c r="C410" s="63" t="s">
        <v>65</v>
      </c>
      <c r="D410" s="17" t="s">
        <v>66</v>
      </c>
      <c r="E410" s="18">
        <v>12</v>
      </c>
      <c r="F410" s="106" t="s">
        <v>275</v>
      </c>
      <c r="G410" s="105">
        <v>4</v>
      </c>
      <c r="H410" s="13" t="s">
        <v>82</v>
      </c>
      <c r="I410" s="14" t="s">
        <v>276</v>
      </c>
      <c r="J410" s="25">
        <v>12</v>
      </c>
      <c r="K410" s="13">
        <f t="shared" si="14"/>
        <v>1</v>
      </c>
      <c r="L410" s="14" t="s">
        <v>276</v>
      </c>
      <c r="M410" s="25">
        <v>12</v>
      </c>
      <c r="N410" s="13">
        <f t="shared" si="15"/>
        <v>1</v>
      </c>
    </row>
    <row r="411" spans="1:14" ht="120" customHeight="1" x14ac:dyDescent="0.35">
      <c r="A411" s="87" t="s">
        <v>272</v>
      </c>
      <c r="B411" s="16" t="s">
        <v>60</v>
      </c>
      <c r="C411" s="63" t="s">
        <v>67</v>
      </c>
      <c r="D411" s="17" t="s">
        <v>68</v>
      </c>
      <c r="E411" s="18">
        <v>12</v>
      </c>
      <c r="F411" s="106" t="s">
        <v>277</v>
      </c>
      <c r="G411" s="105">
        <v>0</v>
      </c>
      <c r="H411" s="13" t="s">
        <v>36</v>
      </c>
      <c r="I411" s="19" t="s">
        <v>64</v>
      </c>
      <c r="J411" s="4">
        <v>0</v>
      </c>
      <c r="K411" s="13">
        <f t="shared" si="14"/>
        <v>0</v>
      </c>
      <c r="L411" s="19" t="s">
        <v>64</v>
      </c>
      <c r="M411" s="4">
        <v>0</v>
      </c>
      <c r="N411" s="13">
        <f t="shared" si="15"/>
        <v>0</v>
      </c>
    </row>
    <row r="412" spans="1:14" ht="186.75" customHeight="1" x14ac:dyDescent="0.35">
      <c r="A412" s="87" t="s">
        <v>272</v>
      </c>
      <c r="B412" s="16" t="s">
        <v>60</v>
      </c>
      <c r="C412" s="63" t="s">
        <v>69</v>
      </c>
      <c r="D412" s="17" t="s">
        <v>70</v>
      </c>
      <c r="E412" s="18">
        <v>6</v>
      </c>
      <c r="F412" s="106" t="s">
        <v>278</v>
      </c>
      <c r="G412" s="105">
        <v>2</v>
      </c>
      <c r="H412" s="13" t="s">
        <v>82</v>
      </c>
      <c r="I412" s="14" t="s">
        <v>278</v>
      </c>
      <c r="J412" s="25">
        <v>3</v>
      </c>
      <c r="K412" s="13">
        <f t="shared" si="14"/>
        <v>0.5</v>
      </c>
      <c r="L412" s="14" t="s">
        <v>278</v>
      </c>
      <c r="M412" s="25">
        <v>3</v>
      </c>
      <c r="N412" s="13">
        <f t="shared" si="15"/>
        <v>0.5</v>
      </c>
    </row>
    <row r="413" spans="1:14" ht="102.75" customHeight="1" x14ac:dyDescent="0.35">
      <c r="A413" s="87" t="s">
        <v>272</v>
      </c>
      <c r="B413" s="59" t="s">
        <v>71</v>
      </c>
      <c r="C413" s="17" t="s">
        <v>351</v>
      </c>
      <c r="D413" s="17" t="s">
        <v>352</v>
      </c>
      <c r="E413" s="18">
        <v>5</v>
      </c>
      <c r="F413" s="106" t="s">
        <v>28</v>
      </c>
      <c r="G413" s="105">
        <v>4</v>
      </c>
      <c r="H413" s="13" t="s">
        <v>20</v>
      </c>
      <c r="I413" s="19" t="s">
        <v>179</v>
      </c>
      <c r="J413" s="4">
        <v>5</v>
      </c>
      <c r="K413" s="13">
        <f t="shared" si="14"/>
        <v>1</v>
      </c>
      <c r="L413" s="19" t="s">
        <v>410</v>
      </c>
      <c r="M413" s="4">
        <v>5</v>
      </c>
      <c r="N413" s="13">
        <f t="shared" si="15"/>
        <v>1</v>
      </c>
    </row>
    <row r="414" spans="1:14" ht="143.25" customHeight="1" x14ac:dyDescent="0.35">
      <c r="A414" s="87" t="s">
        <v>272</v>
      </c>
      <c r="B414" s="59" t="s">
        <v>71</v>
      </c>
      <c r="C414" s="17" t="s">
        <v>353</v>
      </c>
      <c r="D414" s="17" t="s">
        <v>354</v>
      </c>
      <c r="E414" s="18">
        <v>5</v>
      </c>
      <c r="F414" s="106" t="s">
        <v>28</v>
      </c>
      <c r="G414" s="105">
        <v>3</v>
      </c>
      <c r="H414" s="13" t="s">
        <v>97</v>
      </c>
      <c r="I414" s="19" t="s">
        <v>279</v>
      </c>
      <c r="J414" s="4">
        <v>4</v>
      </c>
      <c r="K414" s="13">
        <f t="shared" si="14"/>
        <v>0.8</v>
      </c>
      <c r="L414" s="19" t="s">
        <v>411</v>
      </c>
      <c r="M414" s="4">
        <v>5</v>
      </c>
      <c r="N414" s="13">
        <f t="shared" si="15"/>
        <v>1</v>
      </c>
    </row>
    <row r="415" spans="1:14" ht="119.25" customHeight="1" x14ac:dyDescent="0.35">
      <c r="A415" s="87" t="s">
        <v>272</v>
      </c>
      <c r="B415" s="59" t="s">
        <v>71</v>
      </c>
      <c r="C415" s="17" t="s">
        <v>355</v>
      </c>
      <c r="D415" s="17" t="s">
        <v>356</v>
      </c>
      <c r="E415" s="18">
        <v>5</v>
      </c>
      <c r="F415" s="106"/>
      <c r="G415" s="105"/>
      <c r="H415" s="13"/>
      <c r="I415" s="19" t="s">
        <v>280</v>
      </c>
      <c r="J415" s="4">
        <v>2</v>
      </c>
      <c r="K415" s="13">
        <f t="shared" si="14"/>
        <v>0.4</v>
      </c>
      <c r="L415" s="19" t="s">
        <v>412</v>
      </c>
      <c r="M415" s="4">
        <v>3</v>
      </c>
      <c r="N415" s="13">
        <f t="shared" si="15"/>
        <v>0.6</v>
      </c>
    </row>
    <row r="416" spans="1:14" ht="65.25" customHeight="1" x14ac:dyDescent="0.35">
      <c r="A416" s="87" t="s">
        <v>272</v>
      </c>
      <c r="B416" s="59" t="s">
        <v>71</v>
      </c>
      <c r="C416" s="17" t="s">
        <v>357</v>
      </c>
      <c r="D416" s="17" t="s">
        <v>358</v>
      </c>
      <c r="E416" s="18">
        <v>5</v>
      </c>
      <c r="F416" s="106" t="s">
        <v>248</v>
      </c>
      <c r="G416" s="105">
        <v>4</v>
      </c>
      <c r="H416" s="13" t="s">
        <v>20</v>
      </c>
      <c r="I416" s="19" t="s">
        <v>281</v>
      </c>
      <c r="J416" s="4">
        <v>4</v>
      </c>
      <c r="K416" s="13">
        <f t="shared" si="14"/>
        <v>0.8</v>
      </c>
      <c r="L416" s="19" t="s">
        <v>281</v>
      </c>
      <c r="M416" s="4">
        <v>4</v>
      </c>
      <c r="N416" s="13">
        <f t="shared" si="15"/>
        <v>0.8</v>
      </c>
    </row>
    <row r="417" spans="1:14" ht="40.5" customHeight="1" x14ac:dyDescent="0.35">
      <c r="A417" s="87" t="s">
        <v>272</v>
      </c>
      <c r="B417" s="59" t="s">
        <v>71</v>
      </c>
      <c r="C417" s="17" t="s">
        <v>77</v>
      </c>
      <c r="D417" s="17" t="s">
        <v>359</v>
      </c>
      <c r="E417" s="18">
        <v>5</v>
      </c>
      <c r="F417" s="106"/>
      <c r="G417" s="105"/>
      <c r="H417" s="13"/>
      <c r="I417" s="19" t="s">
        <v>64</v>
      </c>
      <c r="J417" s="4">
        <v>0</v>
      </c>
      <c r="K417" s="13">
        <f t="shared" si="14"/>
        <v>0</v>
      </c>
      <c r="L417" s="19" t="s">
        <v>413</v>
      </c>
      <c r="M417" s="4">
        <v>3</v>
      </c>
      <c r="N417" s="13">
        <f t="shared" si="15"/>
        <v>0.6</v>
      </c>
    </row>
    <row r="418" spans="1:14" ht="91.5" customHeight="1" x14ac:dyDescent="0.35">
      <c r="A418" s="87" t="s">
        <v>272</v>
      </c>
      <c r="B418" s="59" t="s">
        <v>71</v>
      </c>
      <c r="C418" s="17" t="s">
        <v>360</v>
      </c>
      <c r="D418" s="17" t="s">
        <v>361</v>
      </c>
      <c r="E418" s="18">
        <v>5</v>
      </c>
      <c r="F418" s="106" t="s">
        <v>183</v>
      </c>
      <c r="G418" s="105">
        <v>3</v>
      </c>
      <c r="H418" s="13" t="s">
        <v>105</v>
      </c>
      <c r="I418" s="19" t="s">
        <v>282</v>
      </c>
      <c r="J418" s="4">
        <v>4</v>
      </c>
      <c r="K418" s="13">
        <f t="shared" si="14"/>
        <v>0.8</v>
      </c>
      <c r="L418" s="19" t="s">
        <v>282</v>
      </c>
      <c r="M418" s="4">
        <v>5</v>
      </c>
      <c r="N418" s="13">
        <f t="shared" si="15"/>
        <v>1</v>
      </c>
    </row>
    <row r="419" spans="1:14" ht="51.75" customHeight="1" x14ac:dyDescent="0.35">
      <c r="A419" s="87" t="s">
        <v>272</v>
      </c>
      <c r="B419" s="59" t="s">
        <v>71</v>
      </c>
      <c r="C419" s="17" t="s">
        <v>80</v>
      </c>
      <c r="D419" s="17" t="s">
        <v>362</v>
      </c>
      <c r="E419" s="18">
        <v>5</v>
      </c>
      <c r="F419" s="106" t="s">
        <v>283</v>
      </c>
      <c r="G419" s="105">
        <v>3</v>
      </c>
      <c r="H419" s="13" t="s">
        <v>20</v>
      </c>
      <c r="I419" s="19" t="s">
        <v>284</v>
      </c>
      <c r="J419" s="4">
        <v>5</v>
      </c>
      <c r="K419" s="13">
        <f t="shared" si="14"/>
        <v>1</v>
      </c>
      <c r="L419" s="19" t="s">
        <v>414</v>
      </c>
      <c r="M419" s="4">
        <v>5</v>
      </c>
      <c r="N419" s="13">
        <f t="shared" si="15"/>
        <v>1</v>
      </c>
    </row>
    <row r="420" spans="1:14" ht="91.5" customHeight="1" x14ac:dyDescent="0.35">
      <c r="A420" s="87" t="s">
        <v>272</v>
      </c>
      <c r="B420" s="59" t="s">
        <v>71</v>
      </c>
      <c r="C420" s="17" t="s">
        <v>363</v>
      </c>
      <c r="D420" s="17" t="s">
        <v>364</v>
      </c>
      <c r="E420" s="18">
        <v>5</v>
      </c>
      <c r="F420" s="106" t="s">
        <v>125</v>
      </c>
      <c r="G420" s="105">
        <v>3</v>
      </c>
      <c r="H420" s="13" t="s">
        <v>105</v>
      </c>
      <c r="I420" s="19" t="s">
        <v>205</v>
      </c>
      <c r="J420" s="4">
        <v>3</v>
      </c>
      <c r="K420" s="13">
        <f t="shared" si="14"/>
        <v>0.6</v>
      </c>
      <c r="L420" s="19" t="s">
        <v>205</v>
      </c>
      <c r="M420" s="4">
        <v>3</v>
      </c>
      <c r="N420" s="13">
        <f t="shared" si="15"/>
        <v>0.6</v>
      </c>
    </row>
    <row r="421" spans="1:14" ht="66.75" customHeight="1" x14ac:dyDescent="0.35">
      <c r="A421" s="87" t="s">
        <v>272</v>
      </c>
      <c r="B421" s="59" t="s">
        <v>71</v>
      </c>
      <c r="C421" s="17" t="s">
        <v>365</v>
      </c>
      <c r="D421" s="17" t="s">
        <v>366</v>
      </c>
      <c r="E421" s="18">
        <v>5</v>
      </c>
      <c r="F421" s="106" t="s">
        <v>285</v>
      </c>
      <c r="G421" s="105">
        <v>2</v>
      </c>
      <c r="H421" s="13" t="s">
        <v>85</v>
      </c>
      <c r="I421" s="19" t="s">
        <v>35</v>
      </c>
      <c r="J421" s="4">
        <v>0</v>
      </c>
      <c r="K421" s="13">
        <f t="shared" si="14"/>
        <v>0</v>
      </c>
      <c r="L421" s="19" t="s">
        <v>415</v>
      </c>
      <c r="M421" s="4">
        <v>5</v>
      </c>
      <c r="N421" s="13">
        <f t="shared" si="15"/>
        <v>1</v>
      </c>
    </row>
    <row r="422" spans="1:14" ht="39.75" customHeight="1" thickBot="1" x14ac:dyDescent="0.4">
      <c r="A422" s="88" t="s">
        <v>272</v>
      </c>
      <c r="B422" s="107" t="s">
        <v>71</v>
      </c>
      <c r="C422" s="108" t="s">
        <v>88</v>
      </c>
      <c r="D422" s="108" t="s">
        <v>89</v>
      </c>
      <c r="E422" s="109">
        <v>5</v>
      </c>
      <c r="F422" s="110"/>
      <c r="G422" s="111"/>
      <c r="H422" s="20"/>
      <c r="I422" s="21" t="s">
        <v>35</v>
      </c>
      <c r="J422" s="22">
        <v>0</v>
      </c>
      <c r="K422" s="20">
        <f t="shared" si="14"/>
        <v>0</v>
      </c>
      <c r="L422" s="21" t="s">
        <v>35</v>
      </c>
      <c r="M422" s="22">
        <v>0</v>
      </c>
      <c r="N422" s="20">
        <f t="shared" si="15"/>
        <v>0</v>
      </c>
    </row>
    <row r="423" spans="1:14" ht="234.75" customHeight="1" x14ac:dyDescent="0.35">
      <c r="A423" s="86" t="s">
        <v>286</v>
      </c>
      <c r="B423" s="10" t="s">
        <v>16</v>
      </c>
      <c r="C423" s="62" t="s">
        <v>17</v>
      </c>
      <c r="D423" s="11" t="s">
        <v>18</v>
      </c>
      <c r="E423" s="12">
        <v>9</v>
      </c>
      <c r="F423" s="103" t="s">
        <v>108</v>
      </c>
      <c r="G423" s="104">
        <v>0</v>
      </c>
      <c r="H423" s="13" t="s">
        <v>36</v>
      </c>
      <c r="I423" s="14" t="s">
        <v>287</v>
      </c>
      <c r="J423" s="6">
        <v>0</v>
      </c>
      <c r="K423" s="13">
        <f t="shared" si="14"/>
        <v>0</v>
      </c>
      <c r="L423" s="14" t="s">
        <v>374</v>
      </c>
      <c r="M423" s="6">
        <v>4</v>
      </c>
      <c r="N423" s="13">
        <f t="shared" si="15"/>
        <v>0.44444444444444442</v>
      </c>
    </row>
    <row r="424" spans="1:14" ht="357" customHeight="1" x14ac:dyDescent="0.35">
      <c r="A424" s="86" t="s">
        <v>286</v>
      </c>
      <c r="B424" s="10" t="s">
        <v>16</v>
      </c>
      <c r="C424" s="62" t="s">
        <v>22</v>
      </c>
      <c r="D424" s="11" t="s">
        <v>23</v>
      </c>
      <c r="E424" s="12">
        <v>9</v>
      </c>
      <c r="F424" s="103" t="s">
        <v>108</v>
      </c>
      <c r="G424" s="105">
        <v>0</v>
      </c>
      <c r="H424" s="13" t="s">
        <v>36</v>
      </c>
      <c r="I424" s="19" t="s">
        <v>109</v>
      </c>
      <c r="J424" s="25">
        <v>0</v>
      </c>
      <c r="K424" s="13">
        <f t="shared" si="14"/>
        <v>0</v>
      </c>
      <c r="L424" s="19" t="s">
        <v>375</v>
      </c>
      <c r="M424" s="25">
        <v>7</v>
      </c>
      <c r="N424" s="13">
        <f t="shared" si="15"/>
        <v>0.77777777777777779</v>
      </c>
    </row>
    <row r="425" spans="1:14" ht="66" customHeight="1" x14ac:dyDescent="0.35">
      <c r="A425" s="87" t="s">
        <v>286</v>
      </c>
      <c r="B425" s="16" t="s">
        <v>16</v>
      </c>
      <c r="C425" s="63" t="s">
        <v>26</v>
      </c>
      <c r="D425" s="17" t="s">
        <v>27</v>
      </c>
      <c r="E425" s="18">
        <v>3</v>
      </c>
      <c r="F425" s="106" t="s">
        <v>108</v>
      </c>
      <c r="G425" s="105">
        <v>0</v>
      </c>
      <c r="H425" s="13" t="s">
        <v>36</v>
      </c>
      <c r="I425" s="19" t="s">
        <v>35</v>
      </c>
      <c r="J425" s="4">
        <v>0</v>
      </c>
      <c r="K425" s="13">
        <f t="shared" si="14"/>
        <v>0</v>
      </c>
      <c r="L425" s="19" t="s">
        <v>129</v>
      </c>
      <c r="M425" s="4">
        <v>3</v>
      </c>
      <c r="N425" s="13">
        <f t="shared" si="15"/>
        <v>1</v>
      </c>
    </row>
    <row r="426" spans="1:14" ht="39.75" customHeight="1" x14ac:dyDescent="0.35">
      <c r="A426" s="87" t="s">
        <v>286</v>
      </c>
      <c r="B426" s="16" t="s">
        <v>16</v>
      </c>
      <c r="C426" s="63" t="s">
        <v>29</v>
      </c>
      <c r="D426" s="17" t="s">
        <v>30</v>
      </c>
      <c r="E426" s="18">
        <v>3</v>
      </c>
      <c r="F426" s="106" t="s">
        <v>108</v>
      </c>
      <c r="G426" s="105">
        <v>1</v>
      </c>
      <c r="H426" s="13" t="s">
        <v>20</v>
      </c>
      <c r="I426" s="19" t="s">
        <v>288</v>
      </c>
      <c r="J426" s="25">
        <v>3</v>
      </c>
      <c r="K426" s="13">
        <f t="shared" si="14"/>
        <v>1</v>
      </c>
      <c r="L426" s="19" t="s">
        <v>129</v>
      </c>
      <c r="M426" s="25">
        <v>3</v>
      </c>
      <c r="N426" s="13">
        <f t="shared" si="15"/>
        <v>1</v>
      </c>
    </row>
    <row r="427" spans="1:14" ht="107.25" customHeight="1" x14ac:dyDescent="0.35">
      <c r="A427" s="87" t="s">
        <v>286</v>
      </c>
      <c r="B427" s="16" t="s">
        <v>16</v>
      </c>
      <c r="C427" s="63" t="s">
        <v>31</v>
      </c>
      <c r="D427" s="17" t="s">
        <v>32</v>
      </c>
      <c r="E427" s="18">
        <v>3</v>
      </c>
      <c r="F427" s="106" t="s">
        <v>108</v>
      </c>
      <c r="G427" s="105">
        <v>0</v>
      </c>
      <c r="H427" s="13" t="s">
        <v>36</v>
      </c>
      <c r="I427" s="19" t="s">
        <v>109</v>
      </c>
      <c r="J427" s="4">
        <v>0</v>
      </c>
      <c r="K427" s="13">
        <f t="shared" si="14"/>
        <v>0</v>
      </c>
      <c r="L427" s="19" t="s">
        <v>376</v>
      </c>
      <c r="M427" s="4">
        <v>2</v>
      </c>
      <c r="N427" s="13">
        <f t="shared" si="15"/>
        <v>0.66666666666666663</v>
      </c>
    </row>
    <row r="428" spans="1:14" ht="155.25" customHeight="1" x14ac:dyDescent="0.35">
      <c r="A428" s="87" t="s">
        <v>286</v>
      </c>
      <c r="B428" s="16" t="s">
        <v>16</v>
      </c>
      <c r="C428" s="63" t="s">
        <v>33</v>
      </c>
      <c r="D428" s="17" t="s">
        <v>34</v>
      </c>
      <c r="E428" s="18">
        <v>9</v>
      </c>
      <c r="F428" s="106" t="s">
        <v>108</v>
      </c>
      <c r="G428" s="105">
        <v>0</v>
      </c>
      <c r="H428" s="13" t="s">
        <v>36</v>
      </c>
      <c r="I428" s="19" t="s">
        <v>35</v>
      </c>
      <c r="J428" s="4">
        <v>0</v>
      </c>
      <c r="K428" s="13">
        <f t="shared" si="14"/>
        <v>0</v>
      </c>
      <c r="L428" s="19" t="s">
        <v>35</v>
      </c>
      <c r="M428" s="4">
        <v>0</v>
      </c>
      <c r="N428" s="13">
        <f t="shared" si="15"/>
        <v>0</v>
      </c>
    </row>
    <row r="429" spans="1:14" ht="41.25" customHeight="1" x14ac:dyDescent="0.35">
      <c r="A429" s="87" t="s">
        <v>286</v>
      </c>
      <c r="B429" s="16" t="s">
        <v>16</v>
      </c>
      <c r="C429" s="63" t="s">
        <v>37</v>
      </c>
      <c r="D429" s="17" t="s">
        <v>38</v>
      </c>
      <c r="E429" s="18">
        <v>6</v>
      </c>
      <c r="F429" s="106" t="s">
        <v>108</v>
      </c>
      <c r="G429" s="105">
        <v>2</v>
      </c>
      <c r="H429" s="13" t="s">
        <v>20</v>
      </c>
      <c r="I429" s="19" t="s">
        <v>288</v>
      </c>
      <c r="J429" s="4">
        <v>6</v>
      </c>
      <c r="K429" s="13">
        <f t="shared" si="14"/>
        <v>1</v>
      </c>
      <c r="L429" s="19" t="s">
        <v>288</v>
      </c>
      <c r="M429" s="4">
        <v>6</v>
      </c>
      <c r="N429" s="13">
        <f t="shared" si="15"/>
        <v>1</v>
      </c>
    </row>
    <row r="430" spans="1:14" ht="27" customHeight="1" x14ac:dyDescent="0.35">
      <c r="A430" s="87" t="s">
        <v>286</v>
      </c>
      <c r="B430" s="16" t="s">
        <v>16</v>
      </c>
      <c r="C430" s="63" t="s">
        <v>40</v>
      </c>
      <c r="D430" s="17" t="s">
        <v>30</v>
      </c>
      <c r="E430" s="18">
        <v>3</v>
      </c>
      <c r="F430" s="106" t="s">
        <v>108</v>
      </c>
      <c r="G430" s="105">
        <v>0</v>
      </c>
      <c r="H430" s="13" t="s">
        <v>36</v>
      </c>
      <c r="I430" s="19" t="s">
        <v>35</v>
      </c>
      <c r="J430" s="4">
        <v>0</v>
      </c>
      <c r="K430" s="13">
        <f t="shared" si="14"/>
        <v>0</v>
      </c>
      <c r="L430" s="19" t="s">
        <v>35</v>
      </c>
      <c r="M430" s="4">
        <v>0</v>
      </c>
      <c r="N430" s="13">
        <f t="shared" si="15"/>
        <v>0</v>
      </c>
    </row>
    <row r="431" spans="1:14" ht="51" customHeight="1" x14ac:dyDescent="0.35">
      <c r="A431" s="87" t="s">
        <v>286</v>
      </c>
      <c r="B431" s="16" t="s">
        <v>16</v>
      </c>
      <c r="C431" s="63" t="s">
        <v>41</v>
      </c>
      <c r="D431" s="17" t="s">
        <v>42</v>
      </c>
      <c r="E431" s="18">
        <v>5</v>
      </c>
      <c r="F431" s="106" t="s">
        <v>108</v>
      </c>
      <c r="G431" s="105">
        <v>0</v>
      </c>
      <c r="H431" s="13" t="s">
        <v>36</v>
      </c>
      <c r="I431" s="19" t="s">
        <v>35</v>
      </c>
      <c r="J431" s="4">
        <v>0</v>
      </c>
      <c r="K431" s="13">
        <f t="shared" si="14"/>
        <v>0</v>
      </c>
      <c r="L431" s="19" t="s">
        <v>35</v>
      </c>
      <c r="M431" s="4">
        <v>0</v>
      </c>
      <c r="N431" s="13">
        <f t="shared" si="15"/>
        <v>0</v>
      </c>
    </row>
    <row r="432" spans="1:14" ht="54.75" customHeight="1" x14ac:dyDescent="0.35">
      <c r="A432" s="87" t="s">
        <v>286</v>
      </c>
      <c r="B432" s="16" t="s">
        <v>43</v>
      </c>
      <c r="C432" s="63" t="s">
        <v>44</v>
      </c>
      <c r="D432" s="17" t="s">
        <v>45</v>
      </c>
      <c r="E432" s="18">
        <v>12</v>
      </c>
      <c r="F432" s="106" t="s">
        <v>289</v>
      </c>
      <c r="G432" s="105">
        <v>3</v>
      </c>
      <c r="H432" s="13" t="s">
        <v>20</v>
      </c>
      <c r="I432" s="14" t="s">
        <v>289</v>
      </c>
      <c r="J432" s="25">
        <v>12</v>
      </c>
      <c r="K432" s="13">
        <f t="shared" si="14"/>
        <v>1</v>
      </c>
      <c r="L432" s="14" t="s">
        <v>289</v>
      </c>
      <c r="M432" s="25">
        <v>12</v>
      </c>
      <c r="N432" s="13">
        <f t="shared" si="15"/>
        <v>1</v>
      </c>
    </row>
    <row r="433" spans="1:14" ht="117" customHeight="1" x14ac:dyDescent="0.35">
      <c r="A433" s="87" t="s">
        <v>286</v>
      </c>
      <c r="B433" s="16" t="s">
        <v>43</v>
      </c>
      <c r="C433" s="63" t="s">
        <v>48</v>
      </c>
      <c r="D433" s="17" t="s">
        <v>49</v>
      </c>
      <c r="E433" s="18">
        <v>15</v>
      </c>
      <c r="F433" s="106" t="s">
        <v>35</v>
      </c>
      <c r="G433" s="105">
        <v>3</v>
      </c>
      <c r="H433" s="13" t="s">
        <v>105</v>
      </c>
      <c r="I433" s="14" t="s">
        <v>290</v>
      </c>
      <c r="J433" s="25">
        <v>15</v>
      </c>
      <c r="K433" s="13">
        <f t="shared" si="14"/>
        <v>1</v>
      </c>
      <c r="L433" s="14" t="s">
        <v>290</v>
      </c>
      <c r="M433" s="25">
        <v>15</v>
      </c>
      <c r="N433" s="13">
        <f t="shared" si="15"/>
        <v>1</v>
      </c>
    </row>
    <row r="434" spans="1:14" ht="104.25" customHeight="1" x14ac:dyDescent="0.35">
      <c r="A434" s="87" t="s">
        <v>286</v>
      </c>
      <c r="B434" s="16" t="s">
        <v>43</v>
      </c>
      <c r="C434" s="17" t="s">
        <v>51</v>
      </c>
      <c r="D434" s="17" t="s">
        <v>52</v>
      </c>
      <c r="E434" s="18">
        <v>7</v>
      </c>
      <c r="F434" s="106" t="s">
        <v>35</v>
      </c>
      <c r="G434" s="105">
        <v>0</v>
      </c>
      <c r="H434" s="13" t="s">
        <v>36</v>
      </c>
      <c r="I434" s="19" t="s">
        <v>35</v>
      </c>
      <c r="J434" s="4">
        <v>0</v>
      </c>
      <c r="K434" s="13">
        <f t="shared" si="14"/>
        <v>0</v>
      </c>
      <c r="L434" s="19" t="s">
        <v>35</v>
      </c>
      <c r="M434" s="4">
        <v>0</v>
      </c>
      <c r="N434" s="13">
        <f t="shared" si="15"/>
        <v>0</v>
      </c>
    </row>
    <row r="435" spans="1:14" ht="93.75" customHeight="1" x14ac:dyDescent="0.35">
      <c r="A435" s="87" t="s">
        <v>286</v>
      </c>
      <c r="B435" s="16" t="s">
        <v>43</v>
      </c>
      <c r="C435" s="63" t="s">
        <v>54</v>
      </c>
      <c r="D435" s="17" t="s">
        <v>55</v>
      </c>
      <c r="E435" s="18">
        <v>9</v>
      </c>
      <c r="F435" s="106" t="s">
        <v>291</v>
      </c>
      <c r="G435" s="105">
        <v>3</v>
      </c>
      <c r="H435" s="13" t="s">
        <v>20</v>
      </c>
      <c r="I435" s="14" t="s">
        <v>292</v>
      </c>
      <c r="J435" s="25">
        <v>6</v>
      </c>
      <c r="K435" s="13">
        <f t="shared" si="14"/>
        <v>0.66666666666666663</v>
      </c>
      <c r="L435" s="14" t="s">
        <v>129</v>
      </c>
      <c r="M435" s="25">
        <v>9</v>
      </c>
      <c r="N435" s="13">
        <f t="shared" si="15"/>
        <v>1</v>
      </c>
    </row>
    <row r="436" spans="1:14" ht="39.75" customHeight="1" x14ac:dyDescent="0.35">
      <c r="A436" s="87" t="s">
        <v>286</v>
      </c>
      <c r="B436" s="16" t="s">
        <v>43</v>
      </c>
      <c r="C436" s="63" t="s">
        <v>57</v>
      </c>
      <c r="D436" s="17" t="s">
        <v>58</v>
      </c>
      <c r="E436" s="18">
        <v>7</v>
      </c>
      <c r="F436" s="106" t="s">
        <v>35</v>
      </c>
      <c r="G436" s="105">
        <v>0</v>
      </c>
      <c r="H436" s="13" t="s">
        <v>36</v>
      </c>
      <c r="I436" s="19" t="s">
        <v>95</v>
      </c>
      <c r="J436" s="4">
        <v>0</v>
      </c>
      <c r="K436" s="13">
        <f t="shared" si="14"/>
        <v>0</v>
      </c>
      <c r="L436" s="19" t="s">
        <v>129</v>
      </c>
      <c r="M436" s="4">
        <v>7</v>
      </c>
      <c r="N436" s="13">
        <f t="shared" si="15"/>
        <v>1</v>
      </c>
    </row>
    <row r="437" spans="1:14" ht="158.25" customHeight="1" x14ac:dyDescent="0.35">
      <c r="A437" s="87" t="s">
        <v>286</v>
      </c>
      <c r="B437" s="16" t="s">
        <v>60</v>
      </c>
      <c r="C437" s="63" t="s">
        <v>61</v>
      </c>
      <c r="D437" s="17" t="s">
        <v>62</v>
      </c>
      <c r="E437" s="18">
        <v>20</v>
      </c>
      <c r="F437" s="106" t="s">
        <v>173</v>
      </c>
      <c r="G437" s="105">
        <v>6</v>
      </c>
      <c r="H437" s="13" t="s">
        <v>82</v>
      </c>
      <c r="I437" s="14" t="s">
        <v>293</v>
      </c>
      <c r="J437" s="25">
        <v>15</v>
      </c>
      <c r="K437" s="13">
        <f t="shared" si="14"/>
        <v>0.75</v>
      </c>
      <c r="L437" s="14" t="s">
        <v>426</v>
      </c>
      <c r="M437" s="25">
        <v>15</v>
      </c>
      <c r="N437" s="13">
        <f t="shared" si="15"/>
        <v>0.75</v>
      </c>
    </row>
    <row r="438" spans="1:14" ht="143.25" customHeight="1" x14ac:dyDescent="0.35">
      <c r="A438" s="87" t="s">
        <v>286</v>
      </c>
      <c r="B438" s="16" t="s">
        <v>60</v>
      </c>
      <c r="C438" s="63" t="s">
        <v>65</v>
      </c>
      <c r="D438" s="17" t="s">
        <v>66</v>
      </c>
      <c r="E438" s="18">
        <v>12</v>
      </c>
      <c r="F438" s="106" t="s">
        <v>294</v>
      </c>
      <c r="G438" s="105">
        <v>4</v>
      </c>
      <c r="H438" s="13" t="s">
        <v>82</v>
      </c>
      <c r="I438" s="14" t="s">
        <v>295</v>
      </c>
      <c r="J438" s="25">
        <v>12</v>
      </c>
      <c r="K438" s="13">
        <f t="shared" si="14"/>
        <v>1</v>
      </c>
      <c r="L438" s="14" t="s">
        <v>295</v>
      </c>
      <c r="M438" s="25">
        <v>12</v>
      </c>
      <c r="N438" s="13">
        <f t="shared" si="15"/>
        <v>1</v>
      </c>
    </row>
    <row r="439" spans="1:14" ht="237" customHeight="1" x14ac:dyDescent="0.35">
      <c r="A439" s="87" t="s">
        <v>286</v>
      </c>
      <c r="B439" s="16" t="s">
        <v>60</v>
      </c>
      <c r="C439" s="63" t="s">
        <v>67</v>
      </c>
      <c r="D439" s="17" t="s">
        <v>68</v>
      </c>
      <c r="E439" s="18">
        <v>12</v>
      </c>
      <c r="F439" s="106" t="s">
        <v>134</v>
      </c>
      <c r="G439" s="105">
        <v>0</v>
      </c>
      <c r="H439" s="13" t="s">
        <v>36</v>
      </c>
      <c r="I439" s="14" t="s">
        <v>296</v>
      </c>
      <c r="J439" s="25">
        <v>12</v>
      </c>
      <c r="K439" s="13">
        <f t="shared" si="14"/>
        <v>1</v>
      </c>
      <c r="L439" s="14" t="s">
        <v>296</v>
      </c>
      <c r="M439" s="25">
        <v>12</v>
      </c>
      <c r="N439" s="13">
        <f t="shared" si="15"/>
        <v>1</v>
      </c>
    </row>
    <row r="440" spans="1:14" ht="175.5" customHeight="1" x14ac:dyDescent="0.35">
      <c r="A440" s="87" t="s">
        <v>286</v>
      </c>
      <c r="B440" s="16" t="s">
        <v>60</v>
      </c>
      <c r="C440" s="63" t="s">
        <v>69</v>
      </c>
      <c r="D440" s="17" t="s">
        <v>70</v>
      </c>
      <c r="E440" s="18">
        <v>6</v>
      </c>
      <c r="F440" s="106" t="s">
        <v>297</v>
      </c>
      <c r="G440" s="105">
        <v>3</v>
      </c>
      <c r="H440" s="13" t="s">
        <v>20</v>
      </c>
      <c r="I440" s="14" t="s">
        <v>298</v>
      </c>
      <c r="J440" s="25">
        <v>6</v>
      </c>
      <c r="K440" s="13">
        <f t="shared" si="14"/>
        <v>1</v>
      </c>
      <c r="L440" s="14" t="s">
        <v>298</v>
      </c>
      <c r="M440" s="25">
        <v>6</v>
      </c>
      <c r="N440" s="13">
        <f t="shared" si="15"/>
        <v>1</v>
      </c>
    </row>
    <row r="441" spans="1:14" ht="102.75" customHeight="1" x14ac:dyDescent="0.35">
      <c r="A441" s="87" t="s">
        <v>286</v>
      </c>
      <c r="B441" s="59" t="s">
        <v>71</v>
      </c>
      <c r="C441" s="17" t="s">
        <v>351</v>
      </c>
      <c r="D441" s="17" t="s">
        <v>352</v>
      </c>
      <c r="E441" s="18">
        <v>5</v>
      </c>
      <c r="F441" s="106" t="s">
        <v>299</v>
      </c>
      <c r="G441" s="105">
        <v>2</v>
      </c>
      <c r="H441" s="13" t="s">
        <v>73</v>
      </c>
      <c r="I441" s="19" t="s">
        <v>300</v>
      </c>
      <c r="J441" s="4">
        <v>3</v>
      </c>
      <c r="K441" s="13">
        <f t="shared" si="14"/>
        <v>0.6</v>
      </c>
      <c r="L441" s="19" t="s">
        <v>416</v>
      </c>
      <c r="M441" s="4">
        <v>3</v>
      </c>
      <c r="N441" s="13">
        <f t="shared" si="15"/>
        <v>0.6</v>
      </c>
    </row>
    <row r="442" spans="1:14" ht="143.25" customHeight="1" x14ac:dyDescent="0.35">
      <c r="A442" s="87" t="s">
        <v>286</v>
      </c>
      <c r="B442" s="59" t="s">
        <v>71</v>
      </c>
      <c r="C442" s="17" t="s">
        <v>353</v>
      </c>
      <c r="D442" s="17" t="s">
        <v>354</v>
      </c>
      <c r="E442" s="18">
        <v>5</v>
      </c>
      <c r="F442" s="106" t="s">
        <v>28</v>
      </c>
      <c r="G442" s="105">
        <v>3</v>
      </c>
      <c r="H442" s="13" t="s">
        <v>97</v>
      </c>
      <c r="I442" s="19" t="s">
        <v>279</v>
      </c>
      <c r="J442" s="4">
        <v>4</v>
      </c>
      <c r="K442" s="13">
        <f t="shared" si="14"/>
        <v>0.8</v>
      </c>
      <c r="L442" s="19" t="s">
        <v>417</v>
      </c>
      <c r="M442" s="4">
        <v>4</v>
      </c>
      <c r="N442" s="13">
        <f t="shared" si="15"/>
        <v>0.8</v>
      </c>
    </row>
    <row r="443" spans="1:14" ht="81" customHeight="1" x14ac:dyDescent="0.35">
      <c r="A443" s="87" t="s">
        <v>286</v>
      </c>
      <c r="B443" s="59" t="s">
        <v>71</v>
      </c>
      <c r="C443" s="17" t="s">
        <v>355</v>
      </c>
      <c r="D443" s="17" t="s">
        <v>356</v>
      </c>
      <c r="E443" s="18">
        <v>5</v>
      </c>
      <c r="F443" s="106"/>
      <c r="G443" s="105"/>
      <c r="H443" s="13"/>
      <c r="I443" s="19" t="s">
        <v>180</v>
      </c>
      <c r="J443" s="4">
        <v>3</v>
      </c>
      <c r="K443" s="13">
        <f t="shared" si="14"/>
        <v>0.6</v>
      </c>
      <c r="L443" s="19" t="s">
        <v>180</v>
      </c>
      <c r="M443" s="4">
        <v>3</v>
      </c>
      <c r="N443" s="13">
        <f t="shared" si="15"/>
        <v>0.6</v>
      </c>
    </row>
    <row r="444" spans="1:14" ht="65.25" customHeight="1" x14ac:dyDescent="0.35">
      <c r="A444" s="87" t="s">
        <v>286</v>
      </c>
      <c r="B444" s="59" t="s">
        <v>71</v>
      </c>
      <c r="C444" s="17" t="s">
        <v>357</v>
      </c>
      <c r="D444" s="17" t="s">
        <v>358</v>
      </c>
      <c r="E444" s="18">
        <v>5</v>
      </c>
      <c r="F444" s="106" t="s">
        <v>301</v>
      </c>
      <c r="G444" s="105">
        <v>4</v>
      </c>
      <c r="H444" s="13" t="s">
        <v>20</v>
      </c>
      <c r="I444" s="19" t="s">
        <v>302</v>
      </c>
      <c r="J444" s="4">
        <v>4</v>
      </c>
      <c r="K444" s="13">
        <f t="shared" si="14"/>
        <v>0.8</v>
      </c>
      <c r="L444" s="19" t="s">
        <v>418</v>
      </c>
      <c r="M444" s="4">
        <v>4</v>
      </c>
      <c r="N444" s="13">
        <f t="shared" si="15"/>
        <v>0.8</v>
      </c>
    </row>
    <row r="445" spans="1:14" ht="40.5" customHeight="1" x14ac:dyDescent="0.35">
      <c r="A445" s="87" t="s">
        <v>286</v>
      </c>
      <c r="B445" s="59" t="s">
        <v>71</v>
      </c>
      <c r="C445" s="17" t="s">
        <v>77</v>
      </c>
      <c r="D445" s="17" t="s">
        <v>359</v>
      </c>
      <c r="E445" s="18">
        <v>5</v>
      </c>
      <c r="F445" s="106"/>
      <c r="G445" s="105"/>
      <c r="H445" s="13"/>
      <c r="I445" s="19" t="s">
        <v>64</v>
      </c>
      <c r="J445" s="4">
        <v>0</v>
      </c>
      <c r="K445" s="13">
        <f t="shared" si="14"/>
        <v>0</v>
      </c>
      <c r="L445" s="19" t="s">
        <v>64</v>
      </c>
      <c r="M445" s="4">
        <v>0</v>
      </c>
      <c r="N445" s="13">
        <f t="shared" si="15"/>
        <v>0</v>
      </c>
    </row>
    <row r="446" spans="1:14" ht="91.5" customHeight="1" x14ac:dyDescent="0.35">
      <c r="A446" s="87" t="s">
        <v>286</v>
      </c>
      <c r="B446" s="59" t="s">
        <v>71</v>
      </c>
      <c r="C446" s="17" t="s">
        <v>360</v>
      </c>
      <c r="D446" s="17" t="s">
        <v>361</v>
      </c>
      <c r="E446" s="18">
        <v>5</v>
      </c>
      <c r="F446" s="106" t="s">
        <v>303</v>
      </c>
      <c r="G446" s="105">
        <v>3</v>
      </c>
      <c r="H446" s="13" t="s">
        <v>105</v>
      </c>
      <c r="I446" s="19" t="s">
        <v>304</v>
      </c>
      <c r="J446" s="4">
        <v>4</v>
      </c>
      <c r="K446" s="13">
        <f t="shared" si="14"/>
        <v>0.8</v>
      </c>
      <c r="L446" s="19" t="s">
        <v>304</v>
      </c>
      <c r="M446" s="4">
        <v>5</v>
      </c>
      <c r="N446" s="13">
        <f>M446/$E446</f>
        <v>1</v>
      </c>
    </row>
    <row r="447" spans="1:14" ht="51.75" customHeight="1" x14ac:dyDescent="0.35">
      <c r="A447" s="87" t="s">
        <v>286</v>
      </c>
      <c r="B447" s="59" t="s">
        <v>71</v>
      </c>
      <c r="C447" s="17" t="s">
        <v>80</v>
      </c>
      <c r="D447" s="17" t="s">
        <v>362</v>
      </c>
      <c r="E447" s="18">
        <v>5</v>
      </c>
      <c r="F447" s="106" t="s">
        <v>305</v>
      </c>
      <c r="G447" s="105">
        <v>3</v>
      </c>
      <c r="H447" s="13" t="s">
        <v>20</v>
      </c>
      <c r="I447" s="19" t="s">
        <v>306</v>
      </c>
      <c r="J447" s="4">
        <v>5</v>
      </c>
      <c r="K447" s="13"/>
      <c r="L447" s="19" t="s">
        <v>306</v>
      </c>
      <c r="M447" s="4">
        <v>5</v>
      </c>
      <c r="N447" s="13">
        <f>M447/$E447</f>
        <v>1</v>
      </c>
    </row>
    <row r="448" spans="1:14" ht="91.5" customHeight="1" x14ac:dyDescent="0.35">
      <c r="A448" s="87" t="s">
        <v>286</v>
      </c>
      <c r="B448" s="59" t="s">
        <v>71</v>
      </c>
      <c r="C448" s="17" t="s">
        <v>363</v>
      </c>
      <c r="D448" s="17" t="s">
        <v>364</v>
      </c>
      <c r="E448" s="18">
        <v>5</v>
      </c>
      <c r="F448" s="106" t="s">
        <v>307</v>
      </c>
      <c r="G448" s="105">
        <v>2</v>
      </c>
      <c r="H448" s="13" t="s">
        <v>85</v>
      </c>
      <c r="I448" s="19" t="s">
        <v>86</v>
      </c>
      <c r="J448" s="4">
        <v>1</v>
      </c>
      <c r="K448" s="13"/>
      <c r="L448" s="19" t="s">
        <v>86</v>
      </c>
      <c r="M448" s="4">
        <v>1</v>
      </c>
      <c r="N448" s="13">
        <f>M448/$E448</f>
        <v>0.2</v>
      </c>
    </row>
    <row r="449" spans="1:14" ht="66.75" customHeight="1" x14ac:dyDescent="0.35">
      <c r="A449" s="87" t="s">
        <v>286</v>
      </c>
      <c r="B449" s="59" t="s">
        <v>71</v>
      </c>
      <c r="C449" s="17" t="s">
        <v>365</v>
      </c>
      <c r="D449" s="17" t="s">
        <v>366</v>
      </c>
      <c r="E449" s="18">
        <v>5</v>
      </c>
      <c r="F449" s="106" t="s">
        <v>308</v>
      </c>
      <c r="G449" s="105">
        <v>3</v>
      </c>
      <c r="H449" s="13" t="s">
        <v>105</v>
      </c>
      <c r="I449" s="19" t="s">
        <v>35</v>
      </c>
      <c r="J449" s="4">
        <v>0</v>
      </c>
      <c r="K449" s="13"/>
      <c r="L449" s="19" t="s">
        <v>419</v>
      </c>
      <c r="M449" s="4">
        <v>0</v>
      </c>
      <c r="N449" s="13">
        <f>M449/$E449</f>
        <v>0</v>
      </c>
    </row>
    <row r="450" spans="1:14" ht="39.75" customHeight="1" thickBot="1" x14ac:dyDescent="0.4">
      <c r="A450" s="88" t="s">
        <v>286</v>
      </c>
      <c r="B450" s="107" t="s">
        <v>71</v>
      </c>
      <c r="C450" s="108" t="s">
        <v>88</v>
      </c>
      <c r="D450" s="108" t="s">
        <v>89</v>
      </c>
      <c r="E450" s="109">
        <v>5</v>
      </c>
      <c r="F450" s="110"/>
      <c r="G450" s="111"/>
      <c r="H450" s="20"/>
      <c r="I450" s="21" t="s">
        <v>35</v>
      </c>
      <c r="J450" s="22">
        <v>0</v>
      </c>
      <c r="K450" s="20"/>
      <c r="L450" s="21" t="s">
        <v>35</v>
      </c>
      <c r="M450" s="22">
        <v>0</v>
      </c>
      <c r="N450" s="20">
        <f>M450/$E450</f>
        <v>0</v>
      </c>
    </row>
    <row r="451" spans="1:14" ht="234.75" customHeight="1" x14ac:dyDescent="0.35">
      <c r="A451" s="86" t="s">
        <v>309</v>
      </c>
      <c r="B451" s="10" t="s">
        <v>16</v>
      </c>
      <c r="C451" s="62" t="s">
        <v>17</v>
      </c>
      <c r="D451" s="11" t="s">
        <v>18</v>
      </c>
      <c r="E451" s="12">
        <v>9</v>
      </c>
      <c r="F451" s="106"/>
      <c r="G451" s="105">
        <v>3</v>
      </c>
      <c r="H451" s="13" t="s">
        <v>20</v>
      </c>
      <c r="I451" s="23" t="s">
        <v>310</v>
      </c>
      <c r="J451" s="24">
        <v>6</v>
      </c>
      <c r="K451" s="13">
        <f t="shared" ref="K451:K478" si="16">J451/$E451</f>
        <v>0.66666666666666663</v>
      </c>
      <c r="L451" s="23" t="s">
        <v>377</v>
      </c>
      <c r="M451" s="24">
        <v>7</v>
      </c>
      <c r="N451" s="13">
        <f t="shared" ref="N451:N478" si="17">M451/$E451</f>
        <v>0.77777777777777779</v>
      </c>
    </row>
    <row r="452" spans="1:14" ht="357" customHeight="1" x14ac:dyDescent="0.35">
      <c r="A452" s="86" t="s">
        <v>309</v>
      </c>
      <c r="B452" s="10" t="s">
        <v>16</v>
      </c>
      <c r="C452" s="62" t="s">
        <v>22</v>
      </c>
      <c r="D452" s="11" t="s">
        <v>23</v>
      </c>
      <c r="E452" s="12">
        <v>9</v>
      </c>
      <c r="F452" s="106"/>
      <c r="G452" s="105">
        <v>0</v>
      </c>
      <c r="H452" s="13" t="s">
        <v>36</v>
      </c>
      <c r="I452" s="19" t="s">
        <v>311</v>
      </c>
      <c r="J452" s="25">
        <v>5</v>
      </c>
      <c r="K452" s="13">
        <f t="shared" si="16"/>
        <v>0.55555555555555558</v>
      </c>
      <c r="L452" s="19" t="s">
        <v>378</v>
      </c>
      <c r="M452" s="25">
        <v>7</v>
      </c>
      <c r="N452" s="13">
        <f t="shared" si="17"/>
        <v>0.77777777777777779</v>
      </c>
    </row>
    <row r="453" spans="1:14" ht="66" customHeight="1" x14ac:dyDescent="0.35">
      <c r="A453" s="87" t="s">
        <v>309</v>
      </c>
      <c r="B453" s="16" t="s">
        <v>16</v>
      </c>
      <c r="C453" s="63" t="s">
        <v>26</v>
      </c>
      <c r="D453" s="17" t="s">
        <v>27</v>
      </c>
      <c r="E453" s="18">
        <v>3</v>
      </c>
      <c r="F453" s="106"/>
      <c r="G453" s="105">
        <v>0</v>
      </c>
      <c r="H453" s="13" t="s">
        <v>36</v>
      </c>
      <c r="I453" s="19" t="s">
        <v>28</v>
      </c>
      <c r="J453" s="4">
        <v>3</v>
      </c>
      <c r="K453" s="13">
        <f t="shared" si="16"/>
        <v>1</v>
      </c>
      <c r="L453" s="19" t="s">
        <v>28</v>
      </c>
      <c r="M453" s="4">
        <v>3</v>
      </c>
      <c r="N453" s="13">
        <f t="shared" si="17"/>
        <v>1</v>
      </c>
    </row>
    <row r="454" spans="1:14" ht="39.75" customHeight="1" x14ac:dyDescent="0.35">
      <c r="A454" s="87" t="s">
        <v>309</v>
      </c>
      <c r="B454" s="16" t="s">
        <v>16</v>
      </c>
      <c r="C454" s="63" t="s">
        <v>29</v>
      </c>
      <c r="D454" s="17" t="s">
        <v>30</v>
      </c>
      <c r="E454" s="18">
        <v>3</v>
      </c>
      <c r="F454" s="106"/>
      <c r="G454" s="105">
        <v>0</v>
      </c>
      <c r="H454" s="13" t="s">
        <v>36</v>
      </c>
      <c r="I454" s="19" t="s">
        <v>28</v>
      </c>
      <c r="J454" s="4">
        <v>3</v>
      </c>
      <c r="K454" s="13">
        <f t="shared" si="16"/>
        <v>1</v>
      </c>
      <c r="L454" s="19" t="s">
        <v>28</v>
      </c>
      <c r="M454" s="4">
        <v>3</v>
      </c>
      <c r="N454" s="13">
        <f t="shared" si="17"/>
        <v>1</v>
      </c>
    </row>
    <row r="455" spans="1:14" ht="104.25" customHeight="1" x14ac:dyDescent="0.35">
      <c r="A455" s="87" t="s">
        <v>309</v>
      </c>
      <c r="B455" s="16" t="s">
        <v>16</v>
      </c>
      <c r="C455" s="63" t="s">
        <v>31</v>
      </c>
      <c r="D455" s="17" t="s">
        <v>32</v>
      </c>
      <c r="E455" s="18">
        <v>3</v>
      </c>
      <c r="F455" s="106"/>
      <c r="G455" s="105">
        <v>0</v>
      </c>
      <c r="H455" s="13" t="s">
        <v>36</v>
      </c>
      <c r="I455" s="19" t="s">
        <v>312</v>
      </c>
      <c r="J455" s="25">
        <v>2</v>
      </c>
      <c r="K455" s="13">
        <f t="shared" si="16"/>
        <v>0.66666666666666663</v>
      </c>
      <c r="L455" s="19" t="s">
        <v>28</v>
      </c>
      <c r="M455" s="25">
        <v>3</v>
      </c>
      <c r="N455" s="13">
        <f t="shared" si="17"/>
        <v>1</v>
      </c>
    </row>
    <row r="456" spans="1:14" ht="155.25" customHeight="1" x14ac:dyDescent="0.35">
      <c r="A456" s="87" t="s">
        <v>309</v>
      </c>
      <c r="B456" s="16" t="s">
        <v>16</v>
      </c>
      <c r="C456" s="63" t="s">
        <v>33</v>
      </c>
      <c r="D456" s="17" t="s">
        <v>34</v>
      </c>
      <c r="E456" s="18">
        <v>9</v>
      </c>
      <c r="F456" s="106"/>
      <c r="G456" s="105">
        <v>0</v>
      </c>
      <c r="H456" s="13" t="s">
        <v>36</v>
      </c>
      <c r="I456" s="19" t="s">
        <v>35</v>
      </c>
      <c r="J456" s="4">
        <v>0</v>
      </c>
      <c r="K456" s="13">
        <f t="shared" si="16"/>
        <v>0</v>
      </c>
      <c r="L456" s="19" t="s">
        <v>35</v>
      </c>
      <c r="M456" s="4">
        <v>0</v>
      </c>
      <c r="N456" s="13">
        <f t="shared" si="17"/>
        <v>0</v>
      </c>
    </row>
    <row r="457" spans="1:14" ht="41.25" customHeight="1" x14ac:dyDescent="0.35">
      <c r="A457" s="87" t="s">
        <v>309</v>
      </c>
      <c r="B457" s="16" t="s">
        <v>16</v>
      </c>
      <c r="C457" s="63" t="s">
        <v>37</v>
      </c>
      <c r="D457" s="17" t="s">
        <v>38</v>
      </c>
      <c r="E457" s="18">
        <v>6</v>
      </c>
      <c r="F457" s="106"/>
      <c r="G457" s="105">
        <v>2</v>
      </c>
      <c r="H457" s="13" t="s">
        <v>20</v>
      </c>
      <c r="I457" s="19" t="s">
        <v>28</v>
      </c>
      <c r="J457" s="4">
        <v>6</v>
      </c>
      <c r="K457" s="13">
        <f t="shared" si="16"/>
        <v>1</v>
      </c>
      <c r="L457" s="19" t="s">
        <v>28</v>
      </c>
      <c r="M457" s="4">
        <v>6</v>
      </c>
      <c r="N457" s="13">
        <f t="shared" si="17"/>
        <v>1</v>
      </c>
    </row>
    <row r="458" spans="1:14" ht="27" customHeight="1" x14ac:dyDescent="0.35">
      <c r="A458" s="87" t="s">
        <v>309</v>
      </c>
      <c r="B458" s="16" t="s">
        <v>16</v>
      </c>
      <c r="C458" s="63" t="s">
        <v>40</v>
      </c>
      <c r="D458" s="17" t="s">
        <v>30</v>
      </c>
      <c r="E458" s="18">
        <v>3</v>
      </c>
      <c r="F458" s="106"/>
      <c r="G458" s="105">
        <v>0</v>
      </c>
      <c r="H458" s="13" t="s">
        <v>36</v>
      </c>
      <c r="I458" s="19" t="s">
        <v>28</v>
      </c>
      <c r="J458" s="26">
        <v>3</v>
      </c>
      <c r="K458" s="13">
        <f t="shared" si="16"/>
        <v>1</v>
      </c>
      <c r="L458" s="19" t="s">
        <v>28</v>
      </c>
      <c r="M458" s="26">
        <v>3</v>
      </c>
      <c r="N458" s="13">
        <f t="shared" si="17"/>
        <v>1</v>
      </c>
    </row>
    <row r="459" spans="1:14" ht="51" customHeight="1" x14ac:dyDescent="0.35">
      <c r="A459" s="87" t="s">
        <v>309</v>
      </c>
      <c r="B459" s="16" t="s">
        <v>16</v>
      </c>
      <c r="C459" s="63" t="s">
        <v>41</v>
      </c>
      <c r="D459" s="17" t="s">
        <v>42</v>
      </c>
      <c r="E459" s="18">
        <v>5</v>
      </c>
      <c r="F459" s="106"/>
      <c r="G459" s="105">
        <v>0</v>
      </c>
      <c r="H459" s="13" t="s">
        <v>36</v>
      </c>
      <c r="I459" s="19" t="s">
        <v>35</v>
      </c>
      <c r="J459" s="4">
        <v>0</v>
      </c>
      <c r="K459" s="13">
        <f t="shared" si="16"/>
        <v>0</v>
      </c>
      <c r="L459" s="19" t="s">
        <v>35</v>
      </c>
      <c r="M459" s="4">
        <v>0</v>
      </c>
      <c r="N459" s="13">
        <f t="shared" si="17"/>
        <v>0</v>
      </c>
    </row>
    <row r="460" spans="1:14" ht="93.75" customHeight="1" x14ac:dyDescent="0.35">
      <c r="A460" s="87" t="s">
        <v>309</v>
      </c>
      <c r="B460" s="16" t="s">
        <v>43</v>
      </c>
      <c r="C460" s="63" t="s">
        <v>44</v>
      </c>
      <c r="D460" s="17" t="s">
        <v>45</v>
      </c>
      <c r="E460" s="18">
        <v>12</v>
      </c>
      <c r="F460" s="106"/>
      <c r="G460" s="105">
        <v>2</v>
      </c>
      <c r="H460" s="13" t="s">
        <v>82</v>
      </c>
      <c r="I460" s="14" t="s">
        <v>313</v>
      </c>
      <c r="J460" s="25">
        <v>12</v>
      </c>
      <c r="K460" s="13">
        <f t="shared" si="16"/>
        <v>1</v>
      </c>
      <c r="L460" s="14" t="s">
        <v>379</v>
      </c>
      <c r="M460" s="25">
        <v>8</v>
      </c>
      <c r="N460" s="13">
        <f t="shared" si="17"/>
        <v>0.66666666666666663</v>
      </c>
    </row>
    <row r="461" spans="1:14" ht="117" customHeight="1" x14ac:dyDescent="0.35">
      <c r="A461" s="87" t="s">
        <v>309</v>
      </c>
      <c r="B461" s="16" t="s">
        <v>43</v>
      </c>
      <c r="C461" s="63" t="s">
        <v>48</v>
      </c>
      <c r="D461" s="17" t="s">
        <v>49</v>
      </c>
      <c r="E461" s="18">
        <v>15</v>
      </c>
      <c r="F461" s="106"/>
      <c r="G461" s="105">
        <v>0</v>
      </c>
      <c r="H461" s="13" t="s">
        <v>36</v>
      </c>
      <c r="I461" s="14" t="s">
        <v>314</v>
      </c>
      <c r="J461" s="25">
        <v>3</v>
      </c>
      <c r="K461" s="13">
        <f t="shared" si="16"/>
        <v>0.2</v>
      </c>
      <c r="L461" s="14" t="s">
        <v>380</v>
      </c>
      <c r="M461" s="25">
        <v>15</v>
      </c>
      <c r="N461" s="13">
        <f t="shared" si="17"/>
        <v>1</v>
      </c>
    </row>
    <row r="462" spans="1:14" ht="104.25" customHeight="1" x14ac:dyDescent="0.35">
      <c r="A462" s="87" t="s">
        <v>309</v>
      </c>
      <c r="B462" s="16" t="s">
        <v>43</v>
      </c>
      <c r="C462" s="17" t="s">
        <v>51</v>
      </c>
      <c r="D462" s="17" t="s">
        <v>52</v>
      </c>
      <c r="E462" s="18">
        <v>7</v>
      </c>
      <c r="F462" s="106"/>
      <c r="G462" s="105">
        <v>0</v>
      </c>
      <c r="H462" s="13" t="s">
        <v>36</v>
      </c>
      <c r="I462" s="19" t="s">
        <v>35</v>
      </c>
      <c r="J462" s="4">
        <v>0</v>
      </c>
      <c r="K462" s="13">
        <f t="shared" si="16"/>
        <v>0</v>
      </c>
      <c r="L462" s="19" t="s">
        <v>381</v>
      </c>
      <c r="M462" s="4">
        <v>0</v>
      </c>
      <c r="N462" s="13">
        <f t="shared" si="17"/>
        <v>0</v>
      </c>
    </row>
    <row r="463" spans="1:14" ht="93.75" customHeight="1" x14ac:dyDescent="0.35">
      <c r="A463" s="87" t="s">
        <v>309</v>
      </c>
      <c r="B463" s="16" t="s">
        <v>43</v>
      </c>
      <c r="C463" s="63" t="s">
        <v>54</v>
      </c>
      <c r="D463" s="17" t="s">
        <v>55</v>
      </c>
      <c r="E463" s="18">
        <v>9</v>
      </c>
      <c r="F463" s="106"/>
      <c r="G463" s="105">
        <v>3</v>
      </c>
      <c r="H463" s="13" t="s">
        <v>20</v>
      </c>
      <c r="I463" s="14" t="s">
        <v>315</v>
      </c>
      <c r="J463" s="25">
        <v>7</v>
      </c>
      <c r="K463" s="13">
        <f t="shared" si="16"/>
        <v>0.77777777777777779</v>
      </c>
      <c r="L463" s="14" t="s">
        <v>382</v>
      </c>
      <c r="M463" s="25">
        <v>7</v>
      </c>
      <c r="N463" s="13">
        <f t="shared" si="17"/>
        <v>0.77777777777777779</v>
      </c>
    </row>
    <row r="464" spans="1:14" ht="39.75" customHeight="1" x14ac:dyDescent="0.35">
      <c r="A464" s="87" t="s">
        <v>309</v>
      </c>
      <c r="B464" s="16" t="s">
        <v>43</v>
      </c>
      <c r="C464" s="63" t="s">
        <v>57</v>
      </c>
      <c r="D464" s="17" t="s">
        <v>58</v>
      </c>
      <c r="E464" s="18">
        <v>7</v>
      </c>
      <c r="F464" s="106" t="s">
        <v>109</v>
      </c>
      <c r="G464" s="105">
        <v>0</v>
      </c>
      <c r="H464" s="13" t="s">
        <v>36</v>
      </c>
      <c r="I464" s="19" t="s">
        <v>95</v>
      </c>
      <c r="J464" s="4">
        <v>0</v>
      </c>
      <c r="K464" s="13">
        <f t="shared" si="16"/>
        <v>0</v>
      </c>
      <c r="L464" s="19" t="s">
        <v>28</v>
      </c>
      <c r="M464" s="4">
        <v>7</v>
      </c>
      <c r="N464" s="13">
        <f t="shared" si="17"/>
        <v>1</v>
      </c>
    </row>
    <row r="465" spans="1:14" ht="235.5" customHeight="1" x14ac:dyDescent="0.35">
      <c r="A465" s="87" t="s">
        <v>309</v>
      </c>
      <c r="B465" s="16" t="s">
        <v>60</v>
      </c>
      <c r="C465" s="63" t="s">
        <v>61</v>
      </c>
      <c r="D465" s="17" t="s">
        <v>62</v>
      </c>
      <c r="E465" s="18">
        <v>20</v>
      </c>
      <c r="F465" s="106" t="s">
        <v>316</v>
      </c>
      <c r="G465" s="105">
        <v>3</v>
      </c>
      <c r="H465" s="13" t="s">
        <v>177</v>
      </c>
      <c r="I465" s="14" t="s">
        <v>316</v>
      </c>
      <c r="J465" s="25">
        <v>10</v>
      </c>
      <c r="K465" s="13">
        <f t="shared" si="16"/>
        <v>0.5</v>
      </c>
      <c r="L465" s="14" t="s">
        <v>316</v>
      </c>
      <c r="M465" s="25">
        <v>10</v>
      </c>
      <c r="N465" s="13">
        <f t="shared" si="17"/>
        <v>0.5</v>
      </c>
    </row>
    <row r="466" spans="1:14" ht="143" x14ac:dyDescent="0.35">
      <c r="A466" s="87" t="s">
        <v>309</v>
      </c>
      <c r="B466" s="16" t="s">
        <v>60</v>
      </c>
      <c r="C466" s="63" t="s">
        <v>65</v>
      </c>
      <c r="D466" s="17" t="s">
        <v>66</v>
      </c>
      <c r="E466" s="18">
        <v>12</v>
      </c>
      <c r="F466" s="106" t="s">
        <v>317</v>
      </c>
      <c r="G466" s="105">
        <v>4</v>
      </c>
      <c r="H466" s="13" t="s">
        <v>82</v>
      </c>
      <c r="I466" s="14" t="s">
        <v>318</v>
      </c>
      <c r="J466" s="25">
        <v>12</v>
      </c>
      <c r="K466" s="13">
        <f t="shared" si="16"/>
        <v>1</v>
      </c>
      <c r="L466" s="14" t="s">
        <v>318</v>
      </c>
      <c r="M466" s="25">
        <v>12</v>
      </c>
      <c r="N466" s="13">
        <f t="shared" si="17"/>
        <v>1</v>
      </c>
    </row>
    <row r="467" spans="1:14" ht="26" x14ac:dyDescent="0.35">
      <c r="A467" s="87" t="s">
        <v>309</v>
      </c>
      <c r="B467" s="16" t="s">
        <v>60</v>
      </c>
      <c r="C467" s="63" t="s">
        <v>67</v>
      </c>
      <c r="D467" s="17" t="s">
        <v>68</v>
      </c>
      <c r="E467" s="18">
        <v>12</v>
      </c>
      <c r="F467" s="106" t="s">
        <v>109</v>
      </c>
      <c r="G467" s="105">
        <v>0</v>
      </c>
      <c r="H467" s="13" t="s">
        <v>36</v>
      </c>
      <c r="I467" s="19" t="s">
        <v>64</v>
      </c>
      <c r="J467" s="4">
        <v>0</v>
      </c>
      <c r="K467" s="13">
        <f t="shared" si="16"/>
        <v>0</v>
      </c>
      <c r="L467" s="19" t="s">
        <v>64</v>
      </c>
      <c r="M467" s="4">
        <v>0</v>
      </c>
      <c r="N467" s="13">
        <f t="shared" si="17"/>
        <v>0</v>
      </c>
    </row>
    <row r="468" spans="1:14" ht="278.25" customHeight="1" x14ac:dyDescent="0.35">
      <c r="A468" s="87" t="s">
        <v>309</v>
      </c>
      <c r="B468" s="16" t="s">
        <v>60</v>
      </c>
      <c r="C468" s="63" t="s">
        <v>69</v>
      </c>
      <c r="D468" s="17" t="s">
        <v>70</v>
      </c>
      <c r="E468" s="18">
        <v>6</v>
      </c>
      <c r="F468" s="106" t="s">
        <v>319</v>
      </c>
      <c r="G468" s="105">
        <v>3</v>
      </c>
      <c r="H468" s="13" t="s">
        <v>20</v>
      </c>
      <c r="I468" s="14" t="s">
        <v>319</v>
      </c>
      <c r="J468" s="25">
        <v>6</v>
      </c>
      <c r="K468" s="13">
        <f t="shared" si="16"/>
        <v>1</v>
      </c>
      <c r="L468" s="14" t="s">
        <v>319</v>
      </c>
      <c r="M468" s="25">
        <v>6</v>
      </c>
      <c r="N468" s="13">
        <f t="shared" si="17"/>
        <v>1</v>
      </c>
    </row>
    <row r="469" spans="1:14" ht="102.75" customHeight="1" x14ac:dyDescent="0.35">
      <c r="A469" s="87" t="s">
        <v>309</v>
      </c>
      <c r="B469" s="59" t="s">
        <v>71</v>
      </c>
      <c r="C469" s="17" t="s">
        <v>351</v>
      </c>
      <c r="D469" s="17" t="s">
        <v>352</v>
      </c>
      <c r="E469" s="18">
        <v>5</v>
      </c>
      <c r="F469" s="106" t="s">
        <v>129</v>
      </c>
      <c r="G469" s="105">
        <v>4</v>
      </c>
      <c r="H469" s="13" t="s">
        <v>20</v>
      </c>
      <c r="I469" s="19" t="s">
        <v>320</v>
      </c>
      <c r="J469" s="4">
        <v>5</v>
      </c>
      <c r="K469" s="13">
        <f t="shared" si="16"/>
        <v>1</v>
      </c>
      <c r="L469" s="19" t="s">
        <v>320</v>
      </c>
      <c r="M469" s="4">
        <v>5</v>
      </c>
      <c r="N469" s="13">
        <f t="shared" si="17"/>
        <v>1</v>
      </c>
    </row>
    <row r="470" spans="1:14" ht="196.5" customHeight="1" x14ac:dyDescent="0.35">
      <c r="A470" s="87" t="s">
        <v>309</v>
      </c>
      <c r="B470" s="59" t="s">
        <v>71</v>
      </c>
      <c r="C470" s="17" t="s">
        <v>353</v>
      </c>
      <c r="D470" s="17" t="s">
        <v>354</v>
      </c>
      <c r="E470" s="18">
        <v>5</v>
      </c>
      <c r="F470" s="106" t="s">
        <v>129</v>
      </c>
      <c r="G470" s="105">
        <v>3</v>
      </c>
      <c r="H470" s="13" t="s">
        <v>97</v>
      </c>
      <c r="I470" s="19" t="s">
        <v>321</v>
      </c>
      <c r="J470" s="4">
        <v>5</v>
      </c>
      <c r="K470" s="13">
        <f t="shared" si="16"/>
        <v>1</v>
      </c>
      <c r="L470" s="19" t="s">
        <v>321</v>
      </c>
      <c r="M470" s="4">
        <v>5</v>
      </c>
      <c r="N470" s="13">
        <f t="shared" si="17"/>
        <v>1</v>
      </c>
    </row>
    <row r="471" spans="1:14" ht="81" customHeight="1" x14ac:dyDescent="0.35">
      <c r="A471" s="87" t="s">
        <v>309</v>
      </c>
      <c r="B471" s="59" t="s">
        <v>71</v>
      </c>
      <c r="C471" s="17" t="s">
        <v>355</v>
      </c>
      <c r="D471" s="17" t="s">
        <v>356</v>
      </c>
      <c r="E471" s="18">
        <v>5</v>
      </c>
      <c r="F471" s="106"/>
      <c r="G471" s="105"/>
      <c r="H471" s="13"/>
      <c r="I471" s="19" t="s">
        <v>322</v>
      </c>
      <c r="J471" s="4">
        <v>5</v>
      </c>
      <c r="K471" s="13">
        <f t="shared" si="16"/>
        <v>1</v>
      </c>
      <c r="L471" s="19" t="s">
        <v>322</v>
      </c>
      <c r="M471" s="4">
        <v>5</v>
      </c>
      <c r="N471" s="13">
        <f t="shared" si="17"/>
        <v>1</v>
      </c>
    </row>
    <row r="472" spans="1:14" ht="80.25" customHeight="1" x14ac:dyDescent="0.35">
      <c r="A472" s="87" t="s">
        <v>309</v>
      </c>
      <c r="B472" s="59" t="s">
        <v>71</v>
      </c>
      <c r="C472" s="17" t="s">
        <v>357</v>
      </c>
      <c r="D472" s="17" t="s">
        <v>358</v>
      </c>
      <c r="E472" s="18">
        <v>5</v>
      </c>
      <c r="F472" s="106" t="s">
        <v>323</v>
      </c>
      <c r="G472" s="105">
        <v>4</v>
      </c>
      <c r="H472" s="13" t="s">
        <v>20</v>
      </c>
      <c r="I472" s="19" t="s">
        <v>324</v>
      </c>
      <c r="J472" s="4">
        <v>5</v>
      </c>
      <c r="K472" s="13">
        <f t="shared" si="16"/>
        <v>1</v>
      </c>
      <c r="L472" s="19" t="s">
        <v>324</v>
      </c>
      <c r="M472" s="4">
        <v>5</v>
      </c>
      <c r="N472" s="13">
        <f t="shared" si="17"/>
        <v>1</v>
      </c>
    </row>
    <row r="473" spans="1:14" ht="40.5" customHeight="1" x14ac:dyDescent="0.35">
      <c r="A473" s="87" t="s">
        <v>309</v>
      </c>
      <c r="B473" s="59" t="s">
        <v>71</v>
      </c>
      <c r="C473" s="17" t="s">
        <v>77</v>
      </c>
      <c r="D473" s="17" t="s">
        <v>359</v>
      </c>
      <c r="E473" s="18">
        <v>5</v>
      </c>
      <c r="F473" s="106"/>
      <c r="G473" s="105"/>
      <c r="H473" s="13"/>
      <c r="I473" s="19" t="s">
        <v>28</v>
      </c>
      <c r="J473" s="4">
        <v>5</v>
      </c>
      <c r="K473" s="13">
        <f t="shared" si="16"/>
        <v>1</v>
      </c>
      <c r="L473" s="19" t="s">
        <v>28</v>
      </c>
      <c r="M473" s="4">
        <v>5</v>
      </c>
      <c r="N473" s="13">
        <f t="shared" si="17"/>
        <v>1</v>
      </c>
    </row>
    <row r="474" spans="1:14" ht="91.5" customHeight="1" x14ac:dyDescent="0.35">
      <c r="A474" s="87" t="s">
        <v>309</v>
      </c>
      <c r="B474" s="59" t="s">
        <v>71</v>
      </c>
      <c r="C474" s="17" t="s">
        <v>360</v>
      </c>
      <c r="D474" s="17" t="s">
        <v>361</v>
      </c>
      <c r="E474" s="18">
        <v>5</v>
      </c>
      <c r="F474" s="106" t="s">
        <v>325</v>
      </c>
      <c r="G474" s="105">
        <v>3</v>
      </c>
      <c r="H474" s="13" t="s">
        <v>105</v>
      </c>
      <c r="I474" s="19" t="s">
        <v>326</v>
      </c>
      <c r="J474" s="4">
        <v>5</v>
      </c>
      <c r="K474" s="13">
        <f t="shared" si="16"/>
        <v>1</v>
      </c>
      <c r="L474" s="19" t="s">
        <v>326</v>
      </c>
      <c r="M474" s="4">
        <v>5</v>
      </c>
      <c r="N474" s="13">
        <f t="shared" si="17"/>
        <v>1</v>
      </c>
    </row>
    <row r="475" spans="1:14" ht="51.75" customHeight="1" x14ac:dyDescent="0.35">
      <c r="A475" s="87" t="s">
        <v>309</v>
      </c>
      <c r="B475" s="59" t="s">
        <v>71</v>
      </c>
      <c r="C475" s="17" t="s">
        <v>80</v>
      </c>
      <c r="D475" s="17" t="s">
        <v>362</v>
      </c>
      <c r="E475" s="18">
        <v>5</v>
      </c>
      <c r="F475" s="106" t="s">
        <v>327</v>
      </c>
      <c r="G475" s="105">
        <v>3</v>
      </c>
      <c r="H475" s="13" t="s">
        <v>20</v>
      </c>
      <c r="I475" s="19" t="s">
        <v>328</v>
      </c>
      <c r="J475" s="4">
        <v>5</v>
      </c>
      <c r="K475" s="13">
        <f t="shared" si="16"/>
        <v>1</v>
      </c>
      <c r="L475" s="19" t="s">
        <v>328</v>
      </c>
      <c r="M475" s="4">
        <v>5</v>
      </c>
      <c r="N475" s="13">
        <f t="shared" si="17"/>
        <v>1</v>
      </c>
    </row>
    <row r="476" spans="1:14" ht="91.5" customHeight="1" x14ac:dyDescent="0.35">
      <c r="A476" s="87" t="s">
        <v>309</v>
      </c>
      <c r="B476" s="59" t="s">
        <v>71</v>
      </c>
      <c r="C476" s="17" t="s">
        <v>363</v>
      </c>
      <c r="D476" s="17" t="s">
        <v>364</v>
      </c>
      <c r="E476" s="18">
        <v>5</v>
      </c>
      <c r="F476" s="106" t="s">
        <v>307</v>
      </c>
      <c r="G476" s="105">
        <v>2</v>
      </c>
      <c r="H476" s="13" t="s">
        <v>85</v>
      </c>
      <c r="I476" s="19" t="s">
        <v>329</v>
      </c>
      <c r="J476" s="4">
        <v>5</v>
      </c>
      <c r="K476" s="13">
        <f t="shared" si="16"/>
        <v>1</v>
      </c>
      <c r="L476" s="19" t="s">
        <v>329</v>
      </c>
      <c r="M476" s="4">
        <v>5</v>
      </c>
      <c r="N476" s="13">
        <f t="shared" si="17"/>
        <v>1</v>
      </c>
    </row>
    <row r="477" spans="1:14" ht="66.75" customHeight="1" x14ac:dyDescent="0.35">
      <c r="A477" s="87" t="s">
        <v>309</v>
      </c>
      <c r="B477" s="59" t="s">
        <v>71</v>
      </c>
      <c r="C477" s="17" t="s">
        <v>365</v>
      </c>
      <c r="D477" s="17" t="s">
        <v>366</v>
      </c>
      <c r="E477" s="18">
        <v>5</v>
      </c>
      <c r="F477" s="106" t="s">
        <v>330</v>
      </c>
      <c r="G477" s="105">
        <v>3</v>
      </c>
      <c r="H477" s="13" t="s">
        <v>105</v>
      </c>
      <c r="I477" s="19" t="s">
        <v>331</v>
      </c>
      <c r="J477" s="4">
        <v>5</v>
      </c>
      <c r="K477" s="13">
        <f t="shared" si="16"/>
        <v>1</v>
      </c>
      <c r="L477" s="19" t="s">
        <v>420</v>
      </c>
      <c r="M477" s="4">
        <v>5</v>
      </c>
      <c r="N477" s="13">
        <f t="shared" si="17"/>
        <v>1</v>
      </c>
    </row>
    <row r="478" spans="1:14" ht="39.75" customHeight="1" thickBot="1" x14ac:dyDescent="0.4">
      <c r="A478" s="88" t="s">
        <v>309</v>
      </c>
      <c r="B478" s="107" t="s">
        <v>71</v>
      </c>
      <c r="C478" s="108" t="s">
        <v>88</v>
      </c>
      <c r="D478" s="108" t="s">
        <v>89</v>
      </c>
      <c r="E478" s="109">
        <v>5</v>
      </c>
      <c r="F478" s="110"/>
      <c r="G478" s="114"/>
      <c r="H478" s="20"/>
      <c r="I478" s="21" t="s">
        <v>35</v>
      </c>
      <c r="J478" s="89">
        <v>0</v>
      </c>
      <c r="K478" s="20">
        <f t="shared" si="16"/>
        <v>0</v>
      </c>
      <c r="L478" s="21" t="s">
        <v>35</v>
      </c>
      <c r="M478" s="89">
        <v>0</v>
      </c>
      <c r="N478" s="20">
        <f t="shared" si="17"/>
        <v>0</v>
      </c>
    </row>
    <row r="479" spans="1:14" x14ac:dyDescent="0.35">
      <c r="A479" s="77"/>
      <c r="B479" s="79"/>
      <c r="C479" s="80"/>
      <c r="D479" s="67"/>
      <c r="E479" s="68"/>
      <c r="F479" s="81"/>
      <c r="G479" s="68"/>
      <c r="H479" s="52"/>
      <c r="I479" s="81"/>
      <c r="J479" s="68"/>
      <c r="K479" s="52"/>
    </row>
  </sheetData>
  <autoFilter ref="A2:C478"/>
  <mergeCells count="3">
    <mergeCell ref="F1:H1"/>
    <mergeCell ref="I1:K1"/>
    <mergeCell ref="L1:N1"/>
  </mergeCells>
  <pageMargins left="0" right="0" top="1.53541666666667" bottom="0.55138888888888904" header="0.511811023622047" footer="0.31527777777777799"/>
  <pageSetup paperSize="9" orientation="portrait" horizontalDpi="300" verticalDpi="300" r:id="rId1"/>
  <headerFooter>
    <oddFooter>&amp;L&amp;Kffffff      Lobbyranking.de: Analysen&amp;C&amp;Kffffff&amp;P / &amp;N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tabColor rgb="FF8FAADC"/>
  </sheetPr>
  <dimension ref="B1:AMG478"/>
  <sheetViews>
    <sheetView zoomScale="80" zoomScaleNormal="80" workbookViewId="0">
      <pane ySplit="2" topLeftCell="A24" activePane="bottomLeft" state="frozen"/>
      <selection pane="bottomLeft" activeCell="D26" sqref="D26"/>
    </sheetView>
  </sheetViews>
  <sheetFormatPr baseColWidth="10" defaultColWidth="11.453125" defaultRowHeight="14.5" x14ac:dyDescent="0.35"/>
  <cols>
    <col min="1" max="1" width="1.54296875" customWidth="1"/>
    <col min="2" max="2" width="6.6328125" style="1" customWidth="1"/>
    <col min="3" max="3" width="11.6328125" style="1" customWidth="1"/>
    <col min="4" max="4" width="36.6328125" style="2" customWidth="1"/>
    <col min="5" max="5" width="57.36328125" style="3" customWidth="1"/>
    <col min="6" max="6" width="11.08984375" style="3" customWidth="1"/>
    <col min="7" max="9" width="30.90625" style="4" customWidth="1"/>
    <col min="10" max="11" width="13" style="3" hidden="1" customWidth="1"/>
    <col min="12" max="12" width="13.453125" style="55" hidden="1" customWidth="1"/>
    <col min="13" max="14" width="9.453125" style="56" customWidth="1"/>
    <col min="16" max="1021" width="11.453125" style="7"/>
  </cols>
  <sheetData>
    <row r="1" spans="2:14" s="8" customFormat="1" ht="18.75" customHeight="1" x14ac:dyDescent="0.35">
      <c r="B1" s="121" t="s">
        <v>332</v>
      </c>
      <c r="C1" s="122"/>
      <c r="D1" s="122"/>
      <c r="E1" s="122"/>
      <c r="F1" s="122"/>
      <c r="G1" s="122"/>
      <c r="H1" s="122"/>
      <c r="I1" s="122"/>
      <c r="J1" s="122"/>
      <c r="K1" s="122"/>
      <c r="L1" s="123" t="str">
        <f>INDEX(Analysen!$1:$1,MATCH("",Analysen!$1:$1,-1))</f>
        <v>16.08.2024</v>
      </c>
      <c r="M1" s="123"/>
      <c r="N1" s="123"/>
    </row>
    <row r="2" spans="2:14" s="8" customFormat="1" ht="48.75" customHeight="1" thickBot="1" x14ac:dyDescent="0.4">
      <c r="B2" s="28" t="s">
        <v>333</v>
      </c>
      <c r="C2" s="29" t="s">
        <v>8</v>
      </c>
      <c r="D2" s="29" t="s">
        <v>9</v>
      </c>
      <c r="E2" s="29" t="s">
        <v>10</v>
      </c>
      <c r="F2" s="29" t="s">
        <v>11</v>
      </c>
      <c r="G2" s="9" t="s">
        <v>13</v>
      </c>
      <c r="H2" s="29" t="s">
        <v>334</v>
      </c>
      <c r="I2" s="29" t="s">
        <v>12</v>
      </c>
      <c r="J2" s="53" t="s">
        <v>335</v>
      </c>
      <c r="K2" s="53" t="s">
        <v>336</v>
      </c>
      <c r="L2" s="54" t="s">
        <v>337</v>
      </c>
      <c r="M2" s="124" t="s">
        <v>338</v>
      </c>
      <c r="N2" s="124"/>
    </row>
    <row r="3" spans="2:14" ht="132" customHeight="1" thickBot="1" x14ac:dyDescent="0.4">
      <c r="B3" s="30" t="str">
        <f>Analysen!A3</f>
        <v>BW</v>
      </c>
      <c r="C3" s="31" t="str">
        <f>Analysen!B3</f>
        <v>Lobby-register</v>
      </c>
      <c r="D3" s="32" t="str">
        <f>Analysen!C3</f>
        <v>Gibt es eine verbindliche Regelung sowohl für Abgeordnete im Parlament als auch für die Regierung (Ministerien)?</v>
      </c>
      <c r="E3" s="33" t="str">
        <f>Analysen!D3</f>
        <v>keine Regelung: 0
Regelung gilt für:
Abgeordnete: 3
Abgeordnete und Regierungsmitglieder: 4 
zusätzlich bis Unterabteilungsleitung: 6
zusätzlich alle weiteren Mitarbeiter von Ministerien: 8 
Zusätzlich Regulierungsbehörden: 9
HINWEIS: die Exekutive spielt eine wesentlich größere Rolle im Lobbyismus als Parlamente; für volle Punktzahl müssen alle Ebenen der Ministerien und Regulierungsbehörden einbezogen werden</v>
      </c>
      <c r="F3" s="51">
        <f>INDEX(Analysen!3:3,MATCH("Max",Analysen!$2:$2,0))</f>
        <v>9</v>
      </c>
      <c r="G3" s="51">
        <f>INDEX(Analysen!3:3,MATCH("",Analysen!$2:$2,-1)-1)</f>
        <v>4</v>
      </c>
      <c r="H3" s="64">
        <f>INDEX(Analysen!3:3,MATCH("",Analysen!$2:$2,-1))</f>
        <v>0.44444444444444398</v>
      </c>
      <c r="I3" s="72" t="str">
        <f>INDEX(Analysen!3:3,MATCH("",Analysen!$2:$2,-1)-2)</f>
        <v>Es sind neben dem Parlament nur die Mitglieder der Landesregierung erfasst. Abteilungsleitungen und abwärts fallen nicht darunter - damit ist der wesentliche Teil der Lobbyarbeit nicht erfasst.</v>
      </c>
      <c r="J3" s="51">
        <v>1</v>
      </c>
      <c r="K3" s="51">
        <f t="shared" ref="K3:K66" si="0">F3*J3</f>
        <v>9</v>
      </c>
      <c r="L3" s="57">
        <f t="shared" ref="L3:L66" si="1">G3*J3</f>
        <v>4</v>
      </c>
      <c r="M3" s="117">
        <f>SUMIFS($L:$L,$B:$B,B3,$C:$C,C3)/SUMIFS($K:$K,$B:$B,B3,$C:$C,C3)</f>
        <v>0.52</v>
      </c>
      <c r="N3" s="118">
        <f>SUM(M3:M30)/4</f>
        <v>0.53</v>
      </c>
    </row>
    <row r="4" spans="2:14" ht="199.5" customHeight="1" thickBot="1" x14ac:dyDescent="0.4">
      <c r="B4" s="34" t="str">
        <f>Analysen!A4</f>
        <v>BW</v>
      </c>
      <c r="C4" s="1" t="str">
        <f>Analysen!B4</f>
        <v>Lobby-register</v>
      </c>
      <c r="D4" s="35" t="str">
        <f>Analysen!C4</f>
        <v>Ist eine Registrierung für alle Lobbyisten, die Gesprächstermine suchen, verpflichtend?</v>
      </c>
      <c r="E4" s="5" t="str">
        <f>Analysen!D4</f>
        <v>keine Registrierung: 0
Registrierung gilt nur für einen kleinen Teil der Lobbyisten (z.B. aufgrund vieler Ausnahmen in Kombination mit einer großen Mindestzahl an Kontakten ): 3
Registrierung für die Mehrheit aller Lobbyisten aber mit Hürden (z.B. kaum Ausnahmen, aber hohe  Zahl der erforderlichen Kontakte): 5
Wenige Ausnahmen; keine relevante sonstigen Hürden: 7
Registrierungspflicht gilt für alle Lobbyisten und jeden wiederholten Kontakt: 9
HINWEIS: sofern es hohe Hürden zur Registrierungspflicht gibt, können nur 5 Punkte vergeben werden; ohne Einbeziehung von Anwälten kann es keine volle Punktzahl geben; bei einer verfassungsrechtlichen Ausnahme für Religionsgemeinschaften können noch 9 Punkte vergeben werden</v>
      </c>
      <c r="F4" s="6">
        <f>INDEX(Analysen!4:4,MATCH("Max",Analysen!$2:$2,0))</f>
        <v>9</v>
      </c>
      <c r="G4" s="65">
        <f>INDEX(Analysen!4:4,MATCH("",Analysen!$2:$2,-1)-1)</f>
        <v>7</v>
      </c>
      <c r="H4" s="66">
        <f>INDEX(Analysen!4:4,MATCH("",Analysen!$2:$2,-1))</f>
        <v>0.77777777777777801</v>
      </c>
      <c r="I4" s="73" t="str">
        <f>INDEX(Analysen!4:4,MATCH("",Analysen!$2:$2,-1)-2)</f>
        <v>es gibt keine wesentlichen Schluplöcher; die Ausnahmen halten sich in Grenzen und sind damit besser als n der Bundesregelung</v>
      </c>
      <c r="J4" s="6">
        <v>1</v>
      </c>
      <c r="K4" s="6">
        <f t="shared" si="0"/>
        <v>9</v>
      </c>
      <c r="L4" s="58">
        <f t="shared" si="1"/>
        <v>7</v>
      </c>
      <c r="M4" s="117"/>
      <c r="N4" s="118"/>
    </row>
    <row r="5" spans="2:14" ht="65.5" thickBot="1" x14ac:dyDescent="0.4">
      <c r="B5" s="34" t="str">
        <f>Analysen!A5</f>
        <v>BW</v>
      </c>
      <c r="C5" s="1" t="str">
        <f>Analysen!B5</f>
        <v>Lobby-register</v>
      </c>
      <c r="D5" s="35" t="str">
        <f>Analysen!C5</f>
        <v>Sind bestimmte Rechte für die Interessenvertreter an die Eintragung, wie Hausausweis, Teilnahme an Anhörungen etc., gebunden oder gibt es alternativ Sanktionen bei Verstößen?</v>
      </c>
      <c r="E5" s="5" t="str">
        <f>Analysen!D5</f>
        <v>keine Einschränkungen/Sanktionen bei Nicht-Registrierung oder Verstößen: 0
Andernfalls: 3</v>
      </c>
      <c r="F5" s="6">
        <f>INDEX(Analysen!5:5,MATCH("Max",Analysen!$2:$2,0))</f>
        <v>3</v>
      </c>
      <c r="G5" s="65">
        <f>INDEX(Analysen!5:5,MATCH("",Analysen!$2:$2,-1)-1)</f>
        <v>3</v>
      </c>
      <c r="H5" s="66">
        <f>INDEX(Analysen!5:5,MATCH("",Analysen!$2:$2,-1))</f>
        <v>1</v>
      </c>
      <c r="I5" s="73" t="str">
        <f>INDEX(Analysen!5:5,MATCH("",Analysen!$2:$2,-1)-2)</f>
        <v>Ja</v>
      </c>
      <c r="J5" s="6">
        <v>1</v>
      </c>
      <c r="K5" s="6">
        <f t="shared" si="0"/>
        <v>3</v>
      </c>
      <c r="L5" s="58">
        <f t="shared" si="1"/>
        <v>3</v>
      </c>
      <c r="M5" s="117"/>
      <c r="N5" s="118"/>
    </row>
    <row r="6" spans="2:14" ht="39.5" thickBot="1" x14ac:dyDescent="0.4">
      <c r="B6" s="34" t="str">
        <f>Analysen!A6</f>
        <v>BW</v>
      </c>
      <c r="C6" s="1" t="str">
        <f>Analysen!B6</f>
        <v>Lobby-register</v>
      </c>
      <c r="D6" s="35" t="str">
        <f>Analysen!C6</f>
        <v>Sind alle registrierte Lobbyisten (auch  Anwälte, Agenturen etc.) verpflichtet, ihre Auftraggeber zu nennen?</v>
      </c>
      <c r="E6" s="5" t="str">
        <f>Analysen!D6</f>
        <v>nein: 0
ja: 3</v>
      </c>
      <c r="F6" s="6">
        <f>INDEX(Analysen!6:6,MATCH("Max",Analysen!$2:$2,0))</f>
        <v>3</v>
      </c>
      <c r="G6" s="65">
        <f>INDEX(Analysen!6:6,MATCH("",Analysen!$2:$2,-1)-1)</f>
        <v>3</v>
      </c>
      <c r="H6" s="66">
        <f>INDEX(Analysen!6:6,MATCH("",Analysen!$2:$2,-1))</f>
        <v>1</v>
      </c>
      <c r="I6" s="73" t="str">
        <f>INDEX(Analysen!6:6,MATCH("",Analysen!$2:$2,-1)-2)</f>
        <v>Ja</v>
      </c>
      <c r="J6" s="6">
        <v>1</v>
      </c>
      <c r="K6" s="6">
        <f t="shared" si="0"/>
        <v>3</v>
      </c>
      <c r="L6" s="58">
        <f t="shared" si="1"/>
        <v>3</v>
      </c>
      <c r="M6" s="117"/>
      <c r="N6" s="118"/>
    </row>
    <row r="7" spans="2:14" ht="78.5" thickBot="1" x14ac:dyDescent="0.4">
      <c r="B7" s="34" t="str">
        <f>Analysen!A7</f>
        <v>BW</v>
      </c>
      <c r="C7" s="1" t="str">
        <f>Analysen!B7</f>
        <v>Lobby-register</v>
      </c>
      <c r="D7" s="35" t="str">
        <f>Analysen!C7</f>
        <v>Ist eine Veröffentlichung der finanziellen/personellen Austattung der Lobbytätigkeit vorgesehen?</v>
      </c>
      <c r="E7" s="5" t="str">
        <f>Analysen!D7</f>
        <v>nein: 0
ja: 3
HINWEIS: sofern die Offenlegung grundlos verweigert werden kann, und trotzdem die Kontaktaufnahme weiter erfolgen darf, kann es keinen vollen Punkt geben</v>
      </c>
      <c r="F7" s="6">
        <f>INDEX(Analysen!7:7,MATCH("Max",Analysen!$2:$2,0))</f>
        <v>3</v>
      </c>
      <c r="G7" s="65">
        <f>INDEX(Analysen!7:7,MATCH("",Analysen!$2:$2,-1)-1)</f>
        <v>3</v>
      </c>
      <c r="H7" s="66">
        <f>INDEX(Analysen!7:7,MATCH("",Analysen!$2:$2,-1))</f>
        <v>1</v>
      </c>
      <c r="I7" s="73" t="str">
        <f>INDEX(Analysen!7:7,MATCH("",Analysen!$2:$2,-1)-2)</f>
        <v>Ja</v>
      </c>
      <c r="J7" s="6">
        <v>1</v>
      </c>
      <c r="K7" s="6">
        <f t="shared" si="0"/>
        <v>3</v>
      </c>
      <c r="L7" s="58">
        <f t="shared" si="1"/>
        <v>3</v>
      </c>
      <c r="M7" s="117"/>
      <c r="N7" s="118"/>
    </row>
    <row r="8" spans="2:14" ht="117.5" thickBot="1" x14ac:dyDescent="0.4">
      <c r="B8" s="34" t="str">
        <f>Analysen!A8</f>
        <v>BW</v>
      </c>
      <c r="C8" s="1" t="str">
        <f>Analysen!B8</f>
        <v>Lobby-register</v>
      </c>
      <c r="D8" s="35" t="str">
        <f>Analysen!C8</f>
        <v>Werden Lobbytätigkeiten detailliert dokumentiert? (Datum, Dauer, Teilnehmer der Konsultationen sowie besprochene Themen)</v>
      </c>
      <c r="E8" s="5" t="str">
        <f>Analysen!D8</f>
        <v>nein: 0
nur teilweise (z.B. nur Teilnehmer, aber Fehlen von besprochenen Themen) : 3
mit relevanten Lücken (es fehlen Teilnehmer oder Dauer, Themen werden aber genannt): 6
vollständig: 9
HINWEIS: die konkreten Themen des einzelnen Lobbykontakts sind von besonderem Interesse</v>
      </c>
      <c r="F8" s="6">
        <f>INDEX(Analysen!8:8,MATCH("Max",Analysen!$2:$2,0))</f>
        <v>9</v>
      </c>
      <c r="G8" s="65">
        <f>INDEX(Analysen!8:8,MATCH("",Analysen!$2:$2,-1)-1)</f>
        <v>0</v>
      </c>
      <c r="H8" s="66">
        <f>INDEX(Analysen!8:8,MATCH("",Analysen!$2:$2,-1))</f>
        <v>0</v>
      </c>
      <c r="I8" s="73" t="str">
        <f>INDEX(Analysen!8:8,MATCH("",Analysen!$2:$2,-1)-2)</f>
        <v>Nein</v>
      </c>
      <c r="J8" s="6">
        <v>1</v>
      </c>
      <c r="K8" s="6">
        <f t="shared" si="0"/>
        <v>9</v>
      </c>
      <c r="L8" s="58">
        <f t="shared" si="1"/>
        <v>0</v>
      </c>
      <c r="M8" s="117"/>
      <c r="N8" s="118"/>
    </row>
    <row r="9" spans="2:14" ht="39.5" thickBot="1" x14ac:dyDescent="0.4">
      <c r="B9" s="34" t="str">
        <f>Analysen!A9</f>
        <v>BW</v>
      </c>
      <c r="C9" s="1" t="str">
        <f>Analysen!B9</f>
        <v>Lobby-register</v>
      </c>
      <c r="D9" s="35" t="str">
        <f>Analysen!C9</f>
        <v>Sind Informationen der Lobbyisten veröffentlicht und frei einsehbar?</v>
      </c>
      <c r="E9" s="5" t="str">
        <f>Analysen!D9</f>
        <v>nein: 0
nur teilweise: 3
ja: 6</v>
      </c>
      <c r="F9" s="6">
        <f>INDEX(Analysen!9:9,MATCH("Max",Analysen!$2:$2,0))</f>
        <v>6</v>
      </c>
      <c r="G9" s="65">
        <f>INDEX(Analysen!9:9,MATCH("",Analysen!$2:$2,-1)-1)</f>
        <v>6</v>
      </c>
      <c r="H9" s="66">
        <f>INDEX(Analysen!9:9,MATCH("",Analysen!$2:$2,-1))</f>
        <v>1</v>
      </c>
      <c r="I9" s="73" t="str">
        <f>INDEX(Analysen!9:9,MATCH("",Analysen!$2:$2,-1)-2)</f>
        <v>Ja</v>
      </c>
      <c r="J9" s="6">
        <v>1</v>
      </c>
      <c r="K9" s="6">
        <f t="shared" si="0"/>
        <v>6</v>
      </c>
      <c r="L9" s="58">
        <f t="shared" si="1"/>
        <v>6</v>
      </c>
      <c r="M9" s="117"/>
      <c r="N9" s="118"/>
    </row>
    <row r="10" spans="2:14" ht="26.5" thickBot="1" x14ac:dyDescent="0.4">
      <c r="B10" s="34" t="str">
        <f>Analysen!A10</f>
        <v>BW</v>
      </c>
      <c r="C10" s="1" t="str">
        <f>Analysen!B10</f>
        <v>Lobby-register</v>
      </c>
      <c r="D10" s="35" t="str">
        <f>Analysen!C10</f>
        <v>Gibt es einen verbindlichen Verhaltenskodex für Lobbyisten?</v>
      </c>
      <c r="E10" s="5" t="str">
        <f>Analysen!D10</f>
        <v>nein: 0
ja: 3</v>
      </c>
      <c r="F10" s="6">
        <f>INDEX(Analysen!10:10,MATCH("Max",Analysen!$2:$2,0))</f>
        <v>3</v>
      </c>
      <c r="G10" s="65">
        <f>INDEX(Analysen!10:10,MATCH("",Analysen!$2:$2,-1)-1)</f>
        <v>0</v>
      </c>
      <c r="H10" s="66">
        <f>INDEX(Analysen!10:10,MATCH("",Analysen!$2:$2,-1))</f>
        <v>0</v>
      </c>
      <c r="I10" s="73" t="str">
        <f>INDEX(Analysen!10:10,MATCH("",Analysen!$2:$2,-1)-2)</f>
        <v>Nein</v>
      </c>
      <c r="J10" s="6">
        <v>1</v>
      </c>
      <c r="K10" s="6">
        <f t="shared" si="0"/>
        <v>3</v>
      </c>
      <c r="L10" s="58">
        <f t="shared" si="1"/>
        <v>0</v>
      </c>
      <c r="M10" s="117"/>
      <c r="N10" s="118"/>
    </row>
    <row r="11" spans="2:14" ht="52.5" thickBot="1" x14ac:dyDescent="0.4">
      <c r="B11" s="34" t="str">
        <f>Analysen!A11</f>
        <v>BW</v>
      </c>
      <c r="C11" s="1" t="str">
        <f>Analysen!B11</f>
        <v>Lobby-register</v>
      </c>
      <c r="D11" s="35" t="str">
        <f>Analysen!C11</f>
        <v>Gibt es einen unabhängigen Lobbybeauftragten, der die Einhaltung der Regelungen überprüft und ggf. Sanktionen erlässt?</v>
      </c>
      <c r="E11" s="5" t="str">
        <f>Analysen!D11</f>
        <v>nein: 0
ja: 5</v>
      </c>
      <c r="F11" s="6">
        <f>INDEX(Analysen!11:11,MATCH("Max",Analysen!$2:$2,0))</f>
        <v>5</v>
      </c>
      <c r="G11" s="65">
        <f>INDEX(Analysen!11:11,MATCH("",Analysen!$2:$2,-1)-1)</f>
        <v>0</v>
      </c>
      <c r="H11" s="66">
        <f>INDEX(Analysen!11:11,MATCH("",Analysen!$2:$2,-1))</f>
        <v>0</v>
      </c>
      <c r="I11" s="73" t="str">
        <f>INDEX(Analysen!11:11,MATCH("",Analysen!$2:$2,-1)-2)</f>
        <v>Nein</v>
      </c>
      <c r="J11" s="6">
        <v>1</v>
      </c>
      <c r="K11" s="6">
        <f t="shared" si="0"/>
        <v>5</v>
      </c>
      <c r="L11" s="58">
        <f t="shared" si="1"/>
        <v>0</v>
      </c>
      <c r="M11" s="117"/>
      <c r="N11" s="118"/>
    </row>
    <row r="12" spans="2:14" ht="78.5" thickBot="1" x14ac:dyDescent="0.4">
      <c r="B12" s="34" t="str">
        <f>Analysen!A12</f>
        <v>BW</v>
      </c>
      <c r="C12" s="1" t="str">
        <f>Analysen!B12</f>
        <v>Legislativer Fußabdruck</v>
      </c>
      <c r="D12" s="35" t="str">
        <f>Analysen!C12</f>
        <v>Gilt die Regelung sowohl für Abgeordnete im Parlament, als auch für die Regierung (Ministerien)?</v>
      </c>
      <c r="E12" s="5" t="str">
        <f>Analysen!D12</f>
        <v xml:space="preserve">keine Regelung: 0
nur für das Parlament: 4
Nur für die Regierung: 8
Für Parlament und Regierung: 12
</v>
      </c>
      <c r="F12" s="6">
        <f>INDEX(Analysen!12:12,MATCH("Max",Analysen!$2:$2,0))</f>
        <v>12</v>
      </c>
      <c r="G12" s="65">
        <f>INDEX(Analysen!12:12,MATCH("",Analysen!$2:$2,-1)-1)</f>
        <v>8</v>
      </c>
      <c r="H12" s="66">
        <f>INDEX(Analysen!12:12,MATCH("",Analysen!$2:$2,-1))</f>
        <v>0.66666666666666663</v>
      </c>
      <c r="I12" s="73" t="str">
        <f>INDEX(Analysen!12:12,MATCH("",Analysen!$2:$2,-1)-2)</f>
        <v>Es gibt eine Regelung für die Regierung.</v>
      </c>
      <c r="J12" s="6">
        <v>1</v>
      </c>
      <c r="K12" s="6">
        <f t="shared" si="0"/>
        <v>12</v>
      </c>
      <c r="L12" s="58">
        <f t="shared" si="1"/>
        <v>8</v>
      </c>
      <c r="M12" s="119">
        <f>SUMIFS($L:$L,$B:$B,B12,$C:$C,C12)/SUMIFS($K:$K,$B:$B,B12,$C:$C,C12)</f>
        <v>0.64</v>
      </c>
      <c r="N12" s="118"/>
    </row>
    <row r="13" spans="2:14" ht="79.5" customHeight="1" thickBot="1" x14ac:dyDescent="0.4">
      <c r="B13" s="34" t="str">
        <f>Analysen!A13</f>
        <v>BW</v>
      </c>
      <c r="C13" s="1" t="str">
        <f>Analysen!B13</f>
        <v>Legislativer Fußabdruck</v>
      </c>
      <c r="D13" s="35" t="str">
        <f>Analysen!C13</f>
        <v>Umfasst der Fußabdruck alle schriftlichen Eingaben – z.B. auch jene in der Erarbeitungsphase oder vor Beginn der Arbeit am Referentenentwurf?</v>
      </c>
      <c r="E13" s="5" t="str">
        <f>Analysen!D13</f>
        <v>keine Veröffentlichung: 0
nur Eingaben nach Fertigstellung des Entwurfs (offizielle formale Anhörungsverfahren): 3
inkl. der Eingaben während der Erarbeitung des Entwurfs: 10
alle Quellen von Anfang an (z.B. alte Vorlagen und Schreiben, bereits vorliegende Studien): 15</v>
      </c>
      <c r="F13" s="6">
        <f>INDEX(Analysen!13:13,MATCH("Max",Analysen!$2:$2,0))</f>
        <v>15</v>
      </c>
      <c r="G13" s="65">
        <f>INDEX(Analysen!13:13,MATCH("",Analysen!$2:$2,-1)-1)</f>
        <v>10</v>
      </c>
      <c r="H13" s="66">
        <f>INDEX(Analysen!13:13,MATCH("",Analysen!$2:$2,-1))</f>
        <v>0.66666666666666663</v>
      </c>
      <c r="I13" s="73" t="str">
        <f>INDEX(Analysen!13:13,MATCH("",Analysen!$2:$2,-1)-2)</f>
        <v>Explizit ist die Erarbeitungsphase genannt.</v>
      </c>
      <c r="J13" s="6">
        <v>1</v>
      </c>
      <c r="K13" s="6">
        <f t="shared" si="0"/>
        <v>15</v>
      </c>
      <c r="L13" s="58">
        <f t="shared" si="1"/>
        <v>10</v>
      </c>
      <c r="M13" s="119"/>
      <c r="N13" s="118"/>
    </row>
    <row r="14" spans="2:14" ht="80.25" customHeight="1" thickBot="1" x14ac:dyDescent="0.4">
      <c r="B14" s="34" t="str">
        <f>Analysen!A14</f>
        <v>BW</v>
      </c>
      <c r="C14" s="1" t="str">
        <f>Analysen!B14</f>
        <v>Legislativer Fußabdruck</v>
      </c>
      <c r="D14" s="35" t="str">
        <f>Analysen!C14</f>
        <v>Erfolgt eine Würdigung wichtiger Eingaben, die im Entwurf eingeflossen sind im Rahmen der Begründung oder Plenardebatte?</v>
      </c>
      <c r="E14" s="5" t="str">
        <f>Analysen!D14</f>
        <v>nein: 0
nur teilweise: 3
ja: 7
HINWEIS: für volle Punkte muss konkret genannt oder gekennzeichnet werden, welche Quellen zum Tragen kamen</v>
      </c>
      <c r="F14" s="6">
        <f>INDEX(Analysen!14:14,MATCH("Max",Analysen!$2:$2,0))</f>
        <v>7</v>
      </c>
      <c r="G14" s="65">
        <f>INDEX(Analysen!14:14,MATCH("",Analysen!$2:$2,-1)-1)</f>
        <v>7</v>
      </c>
      <c r="H14" s="66">
        <f>INDEX(Analysen!14:14,MATCH("",Analysen!$2:$2,-1))</f>
        <v>1</v>
      </c>
      <c r="I14" s="73" t="str">
        <f>INDEX(Analysen!14:14,MATCH("",Analysen!$2:$2,-1)-2)</f>
        <v>Laut den Vorgaben ist dieses in der Begründung  vorgesehen.</v>
      </c>
      <c r="J14" s="6">
        <v>1</v>
      </c>
      <c r="K14" s="6">
        <f t="shared" si="0"/>
        <v>7</v>
      </c>
      <c r="L14" s="58">
        <f t="shared" si="1"/>
        <v>7</v>
      </c>
      <c r="M14" s="119"/>
      <c r="N14" s="118"/>
    </row>
    <row r="15" spans="2:14" ht="65.5" thickBot="1" x14ac:dyDescent="0.4">
      <c r="B15" s="34" t="str">
        <f>Analysen!A15</f>
        <v>BW</v>
      </c>
      <c r="C15" s="1" t="str">
        <f>Analysen!B15</f>
        <v>Legislativer Fußabdruck</v>
      </c>
      <c r="D15" s="35" t="str">
        <f>Analysen!C15</f>
        <v>Werden alle Eingaben veröffentlicht (ggf. unter Unkenntlichmachung von sensitiven Daten)?</v>
      </c>
      <c r="E15" s="5" t="str">
        <f>Analysen!D15</f>
        <v>keine Veröffentlichung: 0
Veröffentlichung in Einzelfällen: 3
eingeschränkte Veröffentlichung; z.B. wenn die Interessenvertreter die Offenlegung verweigern können: 6
volle Veröffentlichung, inkl. Emails und Briefe etc. : 9</v>
      </c>
      <c r="F15" s="6">
        <f>INDEX(Analysen!15:15,MATCH("Max",Analysen!$2:$2,0))</f>
        <v>9</v>
      </c>
      <c r="G15" s="65">
        <f>INDEX(Analysen!15:15,MATCH("",Analysen!$2:$2,-1)-1)</f>
        <v>0</v>
      </c>
      <c r="H15" s="66">
        <f>INDEX(Analysen!15:15,MATCH("",Analysen!$2:$2,-1))</f>
        <v>0</v>
      </c>
      <c r="I15" s="73" t="str">
        <f>INDEX(Analysen!15:15,MATCH("",Analysen!$2:$2,-1)-2)</f>
        <v>Es ist keine explizite Veröffentlichung vorgesehen.</v>
      </c>
      <c r="J15" s="6">
        <v>1</v>
      </c>
      <c r="K15" s="6">
        <f t="shared" si="0"/>
        <v>9</v>
      </c>
      <c r="L15" s="58">
        <f t="shared" si="1"/>
        <v>0</v>
      </c>
      <c r="M15" s="119"/>
      <c r="N15" s="118"/>
    </row>
    <row r="16" spans="2:14" ht="39.5" thickBot="1" x14ac:dyDescent="0.4">
      <c r="B16" s="34" t="str">
        <f>Analysen!A16</f>
        <v>BW</v>
      </c>
      <c r="C16" s="1" t="str">
        <f>Analysen!B16</f>
        <v>Legislativer Fußabdruck</v>
      </c>
      <c r="D16" s="35" t="str">
        <f>Analysen!C16</f>
        <v>Welchen Geltungsbereich hat der legislative Fußabdruck?</v>
      </c>
      <c r="E16" s="5" t="str">
        <f>Analysen!D16</f>
        <v>keine Regelung - 0
nur Gesetze - 1
Gesetze und Verordnungen - 2</v>
      </c>
      <c r="F16" s="6">
        <f>INDEX(Analysen!16:16,MATCH("Max",Analysen!$2:$2,0))</f>
        <v>7</v>
      </c>
      <c r="G16" s="65">
        <f>INDEX(Analysen!16:16,MATCH("",Analysen!$2:$2,-1)-1)</f>
        <v>7</v>
      </c>
      <c r="H16" s="66">
        <f>INDEX(Analysen!16:16,MATCH("",Analysen!$2:$2,-1))</f>
        <v>1</v>
      </c>
      <c r="I16" s="73" t="str">
        <f>INDEX(Analysen!16:16,MATCH("",Analysen!$2:$2,-1)-2)</f>
        <v>Gesetze und Verordnungen</v>
      </c>
      <c r="J16" s="6">
        <v>1</v>
      </c>
      <c r="K16" s="6">
        <f t="shared" si="0"/>
        <v>7</v>
      </c>
      <c r="L16" s="58">
        <f t="shared" si="1"/>
        <v>7</v>
      </c>
      <c r="M16" s="119"/>
      <c r="N16" s="118"/>
    </row>
    <row r="17" spans="2:14" ht="130.5" thickBot="1" x14ac:dyDescent="0.4">
      <c r="B17" s="34" t="str">
        <f>Analysen!A17</f>
        <v>BW</v>
      </c>
      <c r="C17" s="1" t="str">
        <f>Analysen!B17</f>
        <v>Karenzzeit</v>
      </c>
      <c r="D17" s="35" t="str">
        <f>Analysen!C17</f>
        <v xml:space="preserve">Wie lang ist der maximale Zeitraum einer Karenzzeit nach Ausscheiden aus einem öffentlichen Amt, während der eine Pflicht zur schriftlichen Anzeige der geplanten Aufnahme einer Erwerbstätigkeit außerhalb des öffentliches Dienstes erforderlich ist?
</v>
      </c>
      <c r="E17" s="5" t="str">
        <f>Analysen!D17</f>
        <v>nein: 0
ja:
&lt; 1 Jahr: 5
&lt; 2 Jahr: 10
&lt; 3 Jahr: 15
≥ 3 Jahre: 20
In Bundesländern mit parlamentarischen/politischen Staatssekretären wird deren Fehlen mit einem Abzug von 5 Punkten in diesem Kriterium berücksichtigt.</v>
      </c>
      <c r="F17" s="6">
        <f>INDEX(Analysen!17:17,MATCH("Max",Analysen!$2:$2,0))</f>
        <v>20</v>
      </c>
      <c r="G17" s="65">
        <f>INDEX(Analysen!17:17,MATCH("",Analysen!$2:$2,-1)-1)</f>
        <v>10</v>
      </c>
      <c r="H17" s="66">
        <f>INDEX(Analysen!17:17,MATCH("",Analysen!$2:$2,-1))</f>
        <v>0.5</v>
      </c>
      <c r="I17" s="73" t="str">
        <f>INDEX(Analysen!17:17,MATCH("",Analysen!$2:$2,-1)-2)</f>
        <v>in der Regel 12 Monate, in schweren Fällen bis 18 Monate</v>
      </c>
      <c r="J17" s="6">
        <v>1</v>
      </c>
      <c r="K17" s="6">
        <f t="shared" si="0"/>
        <v>20</v>
      </c>
      <c r="L17" s="58">
        <f t="shared" si="1"/>
        <v>10</v>
      </c>
      <c r="M17" s="119">
        <f>SUMIFS($L:$L,$B:$B,B17,$C:$C,C17)/SUMIFS($K:$K,$B:$B,B17,$C:$C,C17)</f>
        <v>0.56000000000000005</v>
      </c>
      <c r="N17" s="118"/>
    </row>
    <row r="18" spans="2:14" ht="52.5" thickBot="1" x14ac:dyDescent="0.4">
      <c r="B18" s="34" t="str">
        <f>Analysen!A18</f>
        <v>BW</v>
      </c>
      <c r="C18" s="1" t="str">
        <f>Analysen!B18</f>
        <v>Karenzzeit</v>
      </c>
      <c r="D18" s="35" t="str">
        <f>Analysen!C18</f>
        <v>Gibt es ein beratendes Gremium oder eine Instanz, die über einen möglichen Interessenkonflikt berät und muss dessen Empfehlung veröffentlicht werden?</v>
      </c>
      <c r="E18" s="5" t="str">
        <f>Analysen!D18</f>
        <v>nein: 0
Gremium, keine Veröffentlichung: 6 
Gremium, Veröffentlichung: 12</v>
      </c>
      <c r="F18" s="6">
        <f>INDEX(Analysen!18:18,MATCH("Max",Analysen!$2:$2,0))</f>
        <v>12</v>
      </c>
      <c r="G18" s="65">
        <f>INDEX(Analysen!18:18,MATCH("",Analysen!$2:$2,-1)-1)</f>
        <v>12</v>
      </c>
      <c r="H18" s="66">
        <f>INDEX(Analysen!18:18,MATCH("",Analysen!$2:$2,-1))</f>
        <v>1</v>
      </c>
      <c r="I18" s="73">
        <f>INDEX(Analysen!18:18,MATCH("",Analysen!$2:$2,-1)-2)</f>
        <v>0</v>
      </c>
      <c r="J18" s="6">
        <v>1</v>
      </c>
      <c r="K18" s="6">
        <f t="shared" si="0"/>
        <v>12</v>
      </c>
      <c r="L18" s="58">
        <f t="shared" si="1"/>
        <v>12</v>
      </c>
      <c r="M18" s="119"/>
      <c r="N18" s="118"/>
    </row>
    <row r="19" spans="2:14" ht="26.5" thickBot="1" x14ac:dyDescent="0.4">
      <c r="B19" s="34" t="str">
        <f>Analysen!A19</f>
        <v>BW</v>
      </c>
      <c r="C19" s="1" t="str">
        <f>Analysen!B19</f>
        <v>Karenzzeit</v>
      </c>
      <c r="D19" s="35" t="str">
        <f>Analysen!C19</f>
        <v>Sind Sanktionen bei Verstößen gegen die Karenzzeitregelung vorgesehen?</v>
      </c>
      <c r="E19" s="5" t="str">
        <f>Analysen!D19</f>
        <v>nein: 0
ja: 12</v>
      </c>
      <c r="F19" s="6">
        <f>INDEX(Analysen!19:19,MATCH("Max",Analysen!$2:$2,0))</f>
        <v>12</v>
      </c>
      <c r="G19" s="65">
        <f>INDEX(Analysen!19:19,MATCH("",Analysen!$2:$2,-1)-1)</f>
        <v>0</v>
      </c>
      <c r="H19" s="66">
        <f>INDEX(Analysen!19:19,MATCH("",Analysen!$2:$2,-1))</f>
        <v>0</v>
      </c>
      <c r="I19" s="73">
        <f>INDEX(Analysen!19:19,MATCH("",Analysen!$2:$2,-1)-2)</f>
        <v>0</v>
      </c>
      <c r="J19" s="6">
        <v>1</v>
      </c>
      <c r="K19" s="6">
        <f t="shared" si="0"/>
        <v>12</v>
      </c>
      <c r="L19" s="58">
        <f t="shared" si="1"/>
        <v>0</v>
      </c>
      <c r="M19" s="119"/>
      <c r="N19" s="118"/>
    </row>
    <row r="20" spans="2:14" ht="78.5" thickBot="1" x14ac:dyDescent="0.4">
      <c r="B20" s="34" t="str">
        <f>Analysen!A20</f>
        <v>BW</v>
      </c>
      <c r="C20" s="1" t="str">
        <f>Analysen!B20</f>
        <v>Karenzzeit</v>
      </c>
      <c r="D20" s="35" t="str">
        <f>Analysen!C20</f>
        <v>Gibt es verbindliche Kriterien für einen Beschluss über die Zulässigkeit einer anzeigepflichtigen Beschäftigung während der Karenzzeit?  (Definition Interessenkonflikt, Gründe aus denen eine Erwerbstätigkeit untersagt werden kann etc.)</v>
      </c>
      <c r="E20" s="5" t="str">
        <f>Analysen!D20</f>
        <v>nein: 0
nur bei direktem Bezug zur vorherigen Tätigkeit: 3
auch bei Gefährdung des Ansehens der Landesregierung: 6</v>
      </c>
      <c r="F20" s="6">
        <f>INDEX(Analysen!20:20,MATCH("Max",Analysen!$2:$2,0))</f>
        <v>6</v>
      </c>
      <c r="G20" s="65">
        <f>INDEX(Analysen!20:20,MATCH("",Analysen!$2:$2,-1)-1)</f>
        <v>6</v>
      </c>
      <c r="H20" s="66">
        <f>INDEX(Analysen!20:20,MATCH("",Analysen!$2:$2,-1))</f>
        <v>1</v>
      </c>
      <c r="I20" s="73">
        <f>INDEX(Analysen!20:20,MATCH("",Analysen!$2:$2,-1)-2)</f>
        <v>0</v>
      </c>
      <c r="J20" s="6">
        <v>1</v>
      </c>
      <c r="K20" s="6">
        <f t="shared" si="0"/>
        <v>6</v>
      </c>
      <c r="L20" s="58">
        <f t="shared" si="1"/>
        <v>6</v>
      </c>
      <c r="M20" s="119"/>
      <c r="N20" s="118"/>
    </row>
    <row r="21" spans="2:14" ht="65.5" thickBot="1" x14ac:dyDescent="0.4">
      <c r="B21" s="34" t="str">
        <f>Analysen!A21</f>
        <v>BW</v>
      </c>
      <c r="C21" s="1" t="str">
        <f>Analysen!B21</f>
        <v>Verhaltensregeln</v>
      </c>
      <c r="D21" s="35" t="str">
        <f>Analysen!C21</f>
        <v>Besteht eine Anzeigepflicht für vor Mandatsübernahme ausgeübte berufliche Tätigkeiten sowie Tätigkeiten als Vorstand/Aufsichtsrat/Beirat o.ä. ?</v>
      </c>
      <c r="E21" s="5" t="str">
        <f>Analysen!D21</f>
        <v>Anzeigepflicht berufliche Tätigkeit länger als zwei Jahre vor Mandat zurückliegend:  3
bzw. Anzeigepflicht berufliche Tätigkeit in den letzten zwei Jahren vor Mandatsbeginn: 2
Anzeigepflicht Tätigkeit als Vorstand/Aufsichtsrat/Beirat o.ä.:  2</v>
      </c>
      <c r="F21" s="6">
        <f>INDEX(Analysen!21:21,MATCH("Max",Analysen!$2:$2,0))</f>
        <v>5</v>
      </c>
      <c r="G21" s="65">
        <f>INDEX(Analysen!21:21,MATCH("",Analysen!$2:$2,-1)-1)</f>
        <v>2</v>
      </c>
      <c r="H21" s="66">
        <f>INDEX(Analysen!21:21,MATCH("",Analysen!$2:$2,-1))</f>
        <v>0.4</v>
      </c>
      <c r="I21" s="73" t="str">
        <f>INDEX(Analysen!21:21,MATCH("",Analysen!$2:$2,-1)-2)</f>
        <v>Nur während der Mandatsausübung ruhende Berufe</v>
      </c>
      <c r="J21" s="6">
        <v>1</v>
      </c>
      <c r="K21" s="6">
        <f t="shared" si="0"/>
        <v>5</v>
      </c>
      <c r="L21" s="58">
        <f t="shared" si="1"/>
        <v>2</v>
      </c>
      <c r="M21" s="120">
        <f>SUMIFS($L:$L,$B:$B,B21,$C:$C,C21)/SUMIFS($K:$K,$B:$B,B21,$C:$C,C21)</f>
        <v>0.4</v>
      </c>
      <c r="N21" s="118"/>
    </row>
    <row r="22" spans="2:14" ht="198.75" customHeight="1" thickBot="1" x14ac:dyDescent="0.4">
      <c r="B22" s="34" t="str">
        <f>Analysen!A22</f>
        <v>BW</v>
      </c>
      <c r="C22" s="1" t="str">
        <f>Analysen!B22</f>
        <v>Verhaltensregeln</v>
      </c>
      <c r="D22" s="35" t="str">
        <f>Analysen!C22</f>
        <v>Besteht eine Anzeigepflicht für während der Mandatsausübung ausgeübte Tätigkeiten (einschl. Beratung, Vorträge, Gutachten etc.); Unternehmensbeteiligungen? Aktienoptionen? Schwellenwerte beachten!</v>
      </c>
      <c r="E22" s="5" t="str">
        <f>Analysen!D22</f>
        <v xml:space="preserve">Anzeigepflicht berufliche Tätigkeiten u.ä.:  2
Anzeigepflicht Unternehmensbeteiligungen erst ab „wesentlichem wirtschaftlichem Einfluss“ (meist: 25%): 1
Anzeigepflicht bestehende Unternehmensbeteiligungen ab 5 % und Aktienoptionen u.ä.: 2
</v>
      </c>
      <c r="F22" s="6">
        <f>INDEX(Analysen!22:22,MATCH("Max",Analysen!$2:$2,0))</f>
        <v>5</v>
      </c>
      <c r="G22" s="65">
        <f>INDEX(Analysen!22:22,MATCH("",Analysen!$2:$2,-1)-1)</f>
        <v>2</v>
      </c>
      <c r="H22" s="66">
        <f>INDEX(Analysen!22:22,MATCH("",Analysen!$2:$2,-1))</f>
        <v>0.4</v>
      </c>
      <c r="I22" s="73" t="str">
        <f>INDEX(Analysen!22:22,MATCH("",Analysen!$2:$2,-1)-2)</f>
        <v>Ja, aber ohne Anzeige bestehender Unternehmensbeteiligungen.</v>
      </c>
      <c r="J22" s="6">
        <v>1</v>
      </c>
      <c r="K22" s="6">
        <f t="shared" si="0"/>
        <v>5</v>
      </c>
      <c r="L22" s="58">
        <f t="shared" si="1"/>
        <v>2</v>
      </c>
      <c r="M22" s="120"/>
      <c r="N22" s="118"/>
    </row>
    <row r="23" spans="2:14" ht="52.5" thickBot="1" x14ac:dyDescent="0.4">
      <c r="B23" s="34" t="str">
        <f>Analysen!A23</f>
        <v>BW</v>
      </c>
      <c r="C23" s="1" t="str">
        <f>Analysen!B23</f>
        <v>Verhaltensregeln</v>
      </c>
      <c r="D23" s="35" t="str">
        <f>Analysen!C23</f>
        <v>Werden die angezeigten Nebeneinkünfte veröffentlicht?
(nur in Stufen oder Euro-genau)</v>
      </c>
      <c r="E23" s="5" t="str">
        <f>Analysen!D23</f>
        <v xml:space="preserve">Veröffentlichung Euro-genau:  5
Veröffentlichung in ca. 10 Stufen entsprechend früheren VR Bund: 3
 Veröffentlichung in deutlich weniger als 10 Stufen: 2
</v>
      </c>
      <c r="F23" s="6">
        <f>INDEX(Analysen!23:23,MATCH("Max",Analysen!$2:$2,0))</f>
        <v>5</v>
      </c>
      <c r="G23" s="65">
        <f>INDEX(Analysen!23:23,MATCH("",Analysen!$2:$2,-1)-1)</f>
        <v>0</v>
      </c>
      <c r="H23" s="66">
        <f>INDEX(Analysen!23:23,MATCH("",Analysen!$2:$2,-1))</f>
        <v>0</v>
      </c>
      <c r="I23" s="73" t="str">
        <f>INDEX(Analysen!23:23,MATCH("",Analysen!$2:$2,-1)-2)</f>
        <v>Nein</v>
      </c>
      <c r="J23" s="6">
        <v>1</v>
      </c>
      <c r="K23" s="6">
        <f t="shared" si="0"/>
        <v>5</v>
      </c>
      <c r="L23" s="58">
        <f t="shared" si="1"/>
        <v>0</v>
      </c>
      <c r="M23" s="120"/>
      <c r="N23" s="118"/>
    </row>
    <row r="24" spans="2:14" ht="78.5" thickBot="1" x14ac:dyDescent="0.4">
      <c r="B24" s="34" t="str">
        <f>Analysen!A24</f>
        <v>BW</v>
      </c>
      <c r="C24" s="1" t="str">
        <f>Analysen!B24</f>
        <v>Verhaltensregeln</v>
      </c>
      <c r="D24" s="35" t="str">
        <f>Analysen!C24</f>
        <v xml:space="preserve">Gibt es eine Anzeigepflicht bei Spenden an Abgeordnete für politische Arbeit? Ab welcher Betragshöhe gilt diese? Veröffentlichung?
</v>
      </c>
      <c r="E24" s="5" t="str">
        <f>Analysen!D24</f>
        <v xml:space="preserve">Anzeigepflicht ab ca. 1.500 € jährlich oder vergleichbar: 3
bzw. Anzeigepflicht erst ab ca. 5.000 € jährlich: 2
Veröffentlichung: 2
</v>
      </c>
      <c r="F24" s="6">
        <f>INDEX(Analysen!24:24,MATCH("Max",Analysen!$2:$2,0))</f>
        <v>5</v>
      </c>
      <c r="G24" s="65">
        <f>INDEX(Analysen!24:24,MATCH("",Analysen!$2:$2,-1)-1)</f>
        <v>5</v>
      </c>
      <c r="H24" s="66">
        <f>INDEX(Analysen!24:24,MATCH("",Analysen!$2:$2,-1))</f>
        <v>1</v>
      </c>
      <c r="I24" s="73" t="str">
        <f>INDEX(Analysen!24:24,MATCH("",Analysen!$2:$2,-1)-2)</f>
        <v xml:space="preserve">Ja, 
&gt; 1534 € jährl.
Veröffentlichung ab 10.225 € jährl. 
(unter Einschluss Zeit der Kandidatur)
</v>
      </c>
      <c r="J24" s="6">
        <v>1</v>
      </c>
      <c r="K24" s="6">
        <f t="shared" si="0"/>
        <v>5</v>
      </c>
      <c r="L24" s="58">
        <f t="shared" si="1"/>
        <v>5</v>
      </c>
      <c r="M24" s="120"/>
      <c r="N24" s="118"/>
    </row>
    <row r="25" spans="2:14" ht="39.5" thickBot="1" x14ac:dyDescent="0.4">
      <c r="B25" s="34" t="str">
        <f>Analysen!A25</f>
        <v>BW</v>
      </c>
      <c r="C25" s="1" t="str">
        <f>Analysen!B25</f>
        <v>Verhaltensregeln</v>
      </c>
      <c r="D25" s="35" t="str">
        <f>Analysen!C25</f>
        <v>Ist die Annahme von Spenden (Direktspenden) an Abgeordnete verboten?</v>
      </c>
      <c r="E25" s="5" t="str">
        <f>Analysen!D25</f>
        <v xml:space="preserve">Annahme von Direktspenden verboten: 5 </v>
      </c>
      <c r="F25" s="6">
        <f>INDEX(Analysen!25:25,MATCH("Max",Analysen!$2:$2,0))</f>
        <v>5</v>
      </c>
      <c r="G25" s="65">
        <f>INDEX(Analysen!25:25,MATCH("",Analysen!$2:$2,-1)-1)</f>
        <v>4</v>
      </c>
      <c r="H25" s="66">
        <f>INDEX(Analysen!25:25,MATCH("",Analysen!$2:$2,-1))</f>
        <v>0.8</v>
      </c>
      <c r="I25" s="73" t="str">
        <f>INDEX(Analysen!25:25,MATCH("",Analysen!$2:$2,-1)-2)</f>
        <v>Ja
 (Einzelspende &gt; € 1534; in einem Jahr &gt; €10.225) mit Veröffentlichungspflicht</v>
      </c>
      <c r="J25" s="6">
        <v>1</v>
      </c>
      <c r="K25" s="6">
        <f t="shared" si="0"/>
        <v>5</v>
      </c>
      <c r="L25" s="58">
        <f t="shared" si="1"/>
        <v>4</v>
      </c>
      <c r="M25" s="120"/>
      <c r="N25" s="118"/>
    </row>
    <row r="26" spans="2:14" ht="39.5" thickBot="1" x14ac:dyDescent="0.4">
      <c r="B26" s="34" t="str">
        <f>Analysen!A26</f>
        <v>BW</v>
      </c>
      <c r="C26" s="1" t="str">
        <f>Analysen!B26</f>
        <v>Verhaltensregeln</v>
      </c>
      <c r="D26" s="35" t="str">
        <f>Analysen!C26</f>
        <v>Gibt es Sanktionen bei Verstößen gegen die in vorigen Kriterien aufgeführten Pflichten?   Veröffentlichung als LT-Drucksache?</v>
      </c>
      <c r="E26" s="5" t="str">
        <f>Analysen!D26</f>
        <v>Ordnungsgeld bis ½ jährl. Abgeordnetenbezüge: 3
Lediglich Ermahnung: 1
Veröffentlichung: 2</v>
      </c>
      <c r="F26" s="6">
        <f>INDEX(Analysen!26:26,MATCH("Max",Analysen!$2:$2,0))</f>
        <v>5</v>
      </c>
      <c r="G26" s="65">
        <f>INDEX(Analysen!26:26,MATCH("",Analysen!$2:$2,-1)-1)</f>
        <v>1</v>
      </c>
      <c r="H26" s="66">
        <f>INDEX(Analysen!26:26,MATCH("",Analysen!$2:$2,-1))</f>
        <v>0.2</v>
      </c>
      <c r="I26" s="73" t="str">
        <f>INDEX(Analysen!26:26,MATCH("",Analysen!$2:$2,-1)-2)</f>
        <v>Keine Sanktionen (nur Mitteilung des Prüfungsergebnisses an die Fraktionen, ob ein Verstoß vorliegt).</v>
      </c>
      <c r="J26" s="6">
        <v>1</v>
      </c>
      <c r="K26" s="6">
        <f t="shared" si="0"/>
        <v>5</v>
      </c>
      <c r="L26" s="58">
        <f t="shared" si="1"/>
        <v>1</v>
      </c>
      <c r="M26" s="120"/>
      <c r="N26" s="118"/>
    </row>
    <row r="27" spans="2:14" ht="39.5" thickBot="1" x14ac:dyDescent="0.4">
      <c r="B27" s="34" t="str">
        <f>Analysen!A27</f>
        <v>BW</v>
      </c>
      <c r="C27" s="1" t="str">
        <f>Analysen!B27</f>
        <v>Verhaltensregeln</v>
      </c>
      <c r="D27" s="35" t="str">
        <f>Analysen!C27</f>
        <v>Werden die von den Abgeordneten gemachten Angaben im Internet oder Handbuch veröffentlicht?</v>
      </c>
      <c r="E27" s="5" t="str">
        <f>Analysen!D27</f>
        <v>Im Landtag-Internet: 5
Im Handbuch/als amtliche Mitteilung: 3</v>
      </c>
      <c r="F27" s="6">
        <f>INDEX(Analysen!27:27,MATCH("Max",Analysen!$2:$2,0))</f>
        <v>5</v>
      </c>
      <c r="G27" s="65">
        <f>INDEX(Analysen!27:27,MATCH("",Analysen!$2:$2,-1)-1)</f>
        <v>5</v>
      </c>
      <c r="H27" s="66">
        <f>INDEX(Analysen!27:27,MATCH("",Analysen!$2:$2,-1))</f>
        <v>1</v>
      </c>
      <c r="I27" s="73" t="str">
        <f>INDEX(Analysen!27:27,MATCH("",Analysen!$2:$2,-1)-2)</f>
        <v>LTag-Internet</v>
      </c>
      <c r="J27" s="6">
        <v>1</v>
      </c>
      <c r="K27" s="6">
        <f t="shared" si="0"/>
        <v>5</v>
      </c>
      <c r="L27" s="58">
        <f t="shared" si="1"/>
        <v>5</v>
      </c>
      <c r="M27" s="120"/>
      <c r="N27" s="118"/>
    </row>
    <row r="28" spans="2:14" ht="65.5" thickBot="1" x14ac:dyDescent="0.4">
      <c r="B28" s="34" t="str">
        <f>Analysen!A28</f>
        <v>BW</v>
      </c>
      <c r="C28" s="1" t="str">
        <f>Analysen!B28</f>
        <v>Verhaltensregeln</v>
      </c>
      <c r="D28" s="35" t="str">
        <f>Analysen!C28</f>
        <v xml:space="preserve">Muss eine Interessenverknüpfung bei Mitarbeit in einem Ausschuss oder auch bei sonstiger gesetzgeberischer Arbeit offengelegt werden? </v>
      </c>
      <c r="E28" s="5" t="str">
        <f>Analysen!D28</f>
        <v xml:space="preserve">Offenlegung bei Mitarbeit im Ausschuss sowie bei sonstiger gesetzgeberischer Arbeit: 5 
Falls Offenlegung nur bei Ausschussarbeit: 3   Interessenverknüpfung nur anhand Abgeordnetenprofil: 1
</v>
      </c>
      <c r="F28" s="6">
        <f>INDEX(Analysen!28:28,MATCH("Max",Analysen!$2:$2,0))</f>
        <v>5</v>
      </c>
      <c r="G28" s="65">
        <f>INDEX(Analysen!28:28,MATCH("",Analysen!$2:$2,-1)-1)</f>
        <v>1</v>
      </c>
      <c r="H28" s="66">
        <f>INDEX(Analysen!28:28,MATCH("",Analysen!$2:$2,-1))</f>
        <v>0.2</v>
      </c>
      <c r="I28" s="73" t="str">
        <f>INDEX(Analysen!28:28,MATCH("",Analysen!$2:$2,-1)-2)</f>
        <v xml:space="preserve">Ausschussmitglied muss Interessenverknüpfung offenlegen, es sei denn diese bereits aus Abgeordnetenprofil ersichtlich </v>
      </c>
      <c r="J28" s="6">
        <v>1</v>
      </c>
      <c r="K28" s="6">
        <f t="shared" si="0"/>
        <v>5</v>
      </c>
      <c r="L28" s="58">
        <f t="shared" si="1"/>
        <v>1</v>
      </c>
      <c r="M28" s="120"/>
      <c r="N28" s="118"/>
    </row>
    <row r="29" spans="2:14" ht="127.5" customHeight="1" thickBot="1" x14ac:dyDescent="0.4">
      <c r="B29" s="34" t="str">
        <f>Analysen!A29</f>
        <v>BW</v>
      </c>
      <c r="C29" s="1" t="str">
        <f>Analysen!B29</f>
        <v>Verhaltensregeln</v>
      </c>
      <c r="D29" s="35" t="str">
        <f>Analysen!C29</f>
        <v xml:space="preserve">Ist die Ausübung bezahlter Tätigkeiten (Lobbyarbeit, Beratung, Vorträge, Gutachten etc.)  während der Mandatsausübung verboten? </v>
      </c>
      <c r="E29" s="5" t="str">
        <f>Analysen!D29</f>
        <v xml:space="preserve">Verbot bezahlter Lobbytätigkeit: 3
Verbot Honorarannahme entgeltlicher Vorträge/ Beratungstätigkeit: 2
</v>
      </c>
      <c r="F29" s="6">
        <f>INDEX(Analysen!29:29,MATCH("Max",Analysen!$2:$2,0))</f>
        <v>5</v>
      </c>
      <c r="G29" s="65">
        <f>INDEX(Analysen!29:29,MATCH("",Analysen!$2:$2,-1)-1)</f>
        <v>0</v>
      </c>
      <c r="H29" s="66">
        <f>INDEX(Analysen!29:29,MATCH("",Analysen!$2:$2,-1))</f>
        <v>0</v>
      </c>
      <c r="I29" s="73" t="str">
        <f>INDEX(Analysen!29:29,MATCH("",Analysen!$2:$2,-1)-2)</f>
        <v>Nein</v>
      </c>
      <c r="J29" s="6">
        <v>1</v>
      </c>
      <c r="K29" s="6">
        <f t="shared" si="0"/>
        <v>5</v>
      </c>
      <c r="L29" s="58">
        <f t="shared" si="1"/>
        <v>0</v>
      </c>
      <c r="M29" s="120"/>
      <c r="N29" s="118"/>
    </row>
    <row r="30" spans="2:14" ht="42" customHeight="1" thickBot="1" x14ac:dyDescent="0.4">
      <c r="B30" s="34" t="str">
        <f>Analysen!A30</f>
        <v>BW</v>
      </c>
      <c r="C30" s="1" t="str">
        <f>Analysen!B30</f>
        <v>Verhaltensregeln</v>
      </c>
      <c r="D30" s="35" t="str">
        <f>Analysen!C30</f>
        <v>Gibt es eine Pflicht zur Angabe des zeitlichen Umfangs ausgeübter Nebentätigkeiten?</v>
      </c>
      <c r="E30" s="5" t="str">
        <f>Analysen!D30</f>
        <v>Pflicht zur Angabe: 5</v>
      </c>
      <c r="F30" s="6">
        <f>INDEX(Analysen!30:30,MATCH("Max",Analysen!$2:$2,0))</f>
        <v>5</v>
      </c>
      <c r="G30" s="65">
        <f>INDEX(Analysen!30:30,MATCH("",Analysen!$2:$2,-1)-1)</f>
        <v>0</v>
      </c>
      <c r="H30" s="66">
        <f>INDEX(Analysen!30:30,MATCH("",Analysen!$2:$2,-1))</f>
        <v>0</v>
      </c>
      <c r="I30" s="73" t="str">
        <f>INDEX(Analysen!30:30,MATCH("",Analysen!$2:$2,-1)-2)</f>
        <v>Nein</v>
      </c>
      <c r="J30" s="6">
        <v>1</v>
      </c>
      <c r="K30" s="6">
        <f t="shared" si="0"/>
        <v>5</v>
      </c>
      <c r="L30" s="58">
        <f t="shared" si="1"/>
        <v>0</v>
      </c>
      <c r="M30" s="120"/>
      <c r="N30" s="118"/>
    </row>
    <row r="31" spans="2:14" ht="132" customHeight="1" thickBot="1" x14ac:dyDescent="0.4">
      <c r="B31" s="30" t="str">
        <f>Analysen!A31</f>
        <v>BY</v>
      </c>
      <c r="C31" s="31" t="str">
        <f>Analysen!B31</f>
        <v>Lobby-register</v>
      </c>
      <c r="D31" s="32" t="str">
        <f>Analysen!C31</f>
        <v>Gibt es eine verbindliche Regelung sowohl für Abgeordnete im Parlament als auch für die Regierung (Ministerien)?</v>
      </c>
      <c r="E31" s="33" t="str">
        <f>Analysen!D31</f>
        <v>keine Regelung: 0
Regelung gilt für:
Abgeordnete: 3
Abgeordnete und Regierungsmitglieder: 4 
zusätzlich bis Unterabteilungsleitung: 6
zusätzlich alle weiteren Mitarbeiter von Ministerien: 8 
Zusätzlich Regulierungsbehörden: 9
HINWEIS: die Exekutive spielt eine wesentlich größere Rolle im Lobbyismus als Parlamente; für volle Punktzahl müssen alle Ebenen der Ministerien und Regulierungsbehörden einbezogen werden</v>
      </c>
      <c r="F31" s="51">
        <f>INDEX(Analysen!31:31,MATCH("Max",Analysen!$2:$2,0))</f>
        <v>9</v>
      </c>
      <c r="G31" s="51">
        <f>INDEX(Analysen!31:31,MATCH("",Analysen!$2:$2,-1)-1)</f>
        <v>4</v>
      </c>
      <c r="H31" s="64">
        <f>INDEX(Analysen!31:31,MATCH("",Analysen!$2:$2,-1))</f>
        <v>0.44444444444444442</v>
      </c>
      <c r="I31" s="72" t="str">
        <f>INDEX(Analysen!31:31,MATCH("",Analysen!$2:$2,-1)-2)</f>
        <v>Es sind neben dem Parlament nur die Mitglieder der Landesregierung erfasst. Abteilungsleitungen und abwärts fallen nicht darunter – damit ist der wesentliche Teil der Lobbyarbeit nicht erfasst.</v>
      </c>
      <c r="J31" s="51">
        <v>1</v>
      </c>
      <c r="K31" s="51">
        <f t="shared" si="0"/>
        <v>9</v>
      </c>
      <c r="L31" s="57">
        <f t="shared" si="1"/>
        <v>4</v>
      </c>
      <c r="M31" s="117">
        <f>SUMIFS($L:$L,$B:$B,B31,$C:$C,C31)/SUMIFS($K:$K,$B:$B,B31,$C:$C,C31)</f>
        <v>0.44</v>
      </c>
      <c r="N31" s="118">
        <f>SUM(M31:M58)/4</f>
        <v>0.53999999999999992</v>
      </c>
    </row>
    <row r="32" spans="2:14" ht="199.5" customHeight="1" thickBot="1" x14ac:dyDescent="0.4">
      <c r="B32" s="34" t="str">
        <f>Analysen!A32</f>
        <v>BY</v>
      </c>
      <c r="C32" s="1" t="str">
        <f>Analysen!B32</f>
        <v>Lobby-register</v>
      </c>
      <c r="D32" s="35" t="str">
        <f>Analysen!C32</f>
        <v>Ist eine Registrierung für alle Lobbyisten, die Gesprächstermine suchen, verpflichtend?</v>
      </c>
      <c r="E32" s="5" t="str">
        <f>Analysen!D32</f>
        <v>keine Registrierung: 0
Registrierung gilt nur für einen kleinen Teil der Lobbyisten (z.B. aufgrund vieler Ausnahmen in Kombination mit einer großen Mindestzahl an Kontakten ): 3
Registrierung für die Mehrheit aller Lobbyisten aber mit Hürden (z.B. kaum Ausnahmen, aber hohe  Zahl der erforderlichen Kontakte): 5
Wenige Ausnahmen; keine relevante sonstigen Hürden: 7
Registrierungspflicht gilt für alle Lobbyisten und jeden wiederholten Kontakt: 9
HINWEIS: sofern es hohe Hürden zur Registrierungspflicht gibt, können nur 5 Punkte vergeben werden; ohne Einbeziehung von Anwälten kann es keine volle Punktzahl geben; bei einer verfassungsrechtlichen Ausnahme für Religionsgemeinschaften können noch 9 Punkte vergeben werden</v>
      </c>
      <c r="F32" s="6">
        <f>INDEX(Analysen!32:32,MATCH("Max",Analysen!$2:$2,0))</f>
        <v>9</v>
      </c>
      <c r="G32" s="65">
        <f>INDEX(Analysen!32:32,MATCH("",Analysen!$2:$2,-1)-1)</f>
        <v>3</v>
      </c>
      <c r="H32" s="66">
        <f>INDEX(Analysen!32:32,MATCH("",Analysen!$2:$2,-1))</f>
        <v>0.33333333333333331</v>
      </c>
      <c r="I32" s="73" t="str">
        <f>INDEX(Analysen!32:32,MATCH("",Analysen!$2:$2,-1)-2)</f>
        <v>Es gibt eine Vielzahl an Ausnahmen, welche noch deutlich über die Defizite der Bundesregelung hinaus gehen; eine Zahl von 20 Kontakten pro Quartal ist eine hohe Hürde, da es sich nur auf die Regierungsmitglieder bezieht (auf Landesebene gibt es nur wenig Lobbykontakt mit Abgeordneten)</v>
      </c>
      <c r="J32" s="6">
        <v>1</v>
      </c>
      <c r="K32" s="6">
        <f t="shared" si="0"/>
        <v>9</v>
      </c>
      <c r="L32" s="58">
        <f t="shared" si="1"/>
        <v>3</v>
      </c>
      <c r="M32" s="117"/>
      <c r="N32" s="118"/>
    </row>
    <row r="33" spans="2:14" ht="65.5" thickBot="1" x14ac:dyDescent="0.4">
      <c r="B33" s="34" t="str">
        <f>Analysen!A33</f>
        <v>BY</v>
      </c>
      <c r="C33" s="1" t="str">
        <f>Analysen!B33</f>
        <v>Lobby-register</v>
      </c>
      <c r="D33" s="35" t="str">
        <f>Analysen!C33</f>
        <v>Sind bestimmte Rechte für die Interessenvertreter an die Eintragung, wie Hausausweis, Teilnahme an Anhörungen etc., gebunden oder gibt es alternativ Sanktionen bei Verstößen?</v>
      </c>
      <c r="E33" s="5" t="str">
        <f>Analysen!D33</f>
        <v>keine Einschränkungen/Sanktionen bei Nicht-Registrierung oder Verstößen: 0
Andernfalls: 3</v>
      </c>
      <c r="F33" s="6">
        <f>INDEX(Analysen!33:33,MATCH("Max",Analysen!$2:$2,0))</f>
        <v>3</v>
      </c>
      <c r="G33" s="65">
        <f>INDEX(Analysen!33:33,MATCH("",Analysen!$2:$2,-1)-1)</f>
        <v>3</v>
      </c>
      <c r="H33" s="66">
        <f>INDEX(Analysen!33:33,MATCH("",Analysen!$2:$2,-1))</f>
        <v>1</v>
      </c>
      <c r="I33" s="73" t="str">
        <f>INDEX(Analysen!33:33,MATCH("",Analysen!$2:$2,-1)-2)</f>
        <v>Ja</v>
      </c>
      <c r="J33" s="6">
        <v>1</v>
      </c>
      <c r="K33" s="6">
        <f t="shared" si="0"/>
        <v>3</v>
      </c>
      <c r="L33" s="58">
        <f t="shared" si="1"/>
        <v>3</v>
      </c>
      <c r="M33" s="117"/>
      <c r="N33" s="118"/>
    </row>
    <row r="34" spans="2:14" ht="39.5" thickBot="1" x14ac:dyDescent="0.4">
      <c r="B34" s="34" t="str">
        <f>Analysen!A34</f>
        <v>BY</v>
      </c>
      <c r="C34" s="1" t="str">
        <f>Analysen!B34</f>
        <v>Lobby-register</v>
      </c>
      <c r="D34" s="35" t="str">
        <f>Analysen!C34</f>
        <v>Sind alle registrierte Lobbyisten (auch  Anwälte, Agenturen etc.) verpflichtet, ihre Auftraggeber zu nennen?</v>
      </c>
      <c r="E34" s="5" t="str">
        <f>Analysen!D34</f>
        <v>nein: 0
ja: 3</v>
      </c>
      <c r="F34" s="6">
        <f>INDEX(Analysen!34:34,MATCH("Max",Analysen!$2:$2,0))</f>
        <v>3</v>
      </c>
      <c r="G34" s="65">
        <f>INDEX(Analysen!34:34,MATCH("",Analysen!$2:$2,-1)-1)</f>
        <v>3</v>
      </c>
      <c r="H34" s="66">
        <f>INDEX(Analysen!34:34,MATCH("",Analysen!$2:$2,-1))</f>
        <v>1</v>
      </c>
      <c r="I34" s="73" t="str">
        <f>INDEX(Analysen!34:34,MATCH("",Analysen!$2:$2,-1)-2)</f>
        <v>Ja</v>
      </c>
      <c r="J34" s="6">
        <v>1</v>
      </c>
      <c r="K34" s="6">
        <f t="shared" si="0"/>
        <v>3</v>
      </c>
      <c r="L34" s="58">
        <f t="shared" si="1"/>
        <v>3</v>
      </c>
      <c r="M34" s="117"/>
      <c r="N34" s="118"/>
    </row>
    <row r="35" spans="2:14" ht="78.5" thickBot="1" x14ac:dyDescent="0.4">
      <c r="B35" s="34" t="str">
        <f>Analysen!A35</f>
        <v>BY</v>
      </c>
      <c r="C35" s="1" t="str">
        <f>Analysen!B35</f>
        <v>Lobby-register</v>
      </c>
      <c r="D35" s="35" t="str">
        <f>Analysen!C35</f>
        <v>Ist eine Veröffentlichung der finanziellen/personellen Austattung der Lobbytätigkeit vorgesehen?</v>
      </c>
      <c r="E35" s="5" t="str">
        <f>Analysen!D35</f>
        <v>nein: 0
ja: 3
HINWEIS: sofern die Offenlegung grundlos verweigert werden kann, und trotzdem die Kontaktaufnahme weiter erfolgen darf, kann es keinen vollen Punkt geben</v>
      </c>
      <c r="F35" s="6">
        <f>INDEX(Analysen!35:35,MATCH("Max",Analysen!$2:$2,0))</f>
        <v>3</v>
      </c>
      <c r="G35" s="65">
        <f>INDEX(Analysen!35:35,MATCH("",Analysen!$2:$2,-1)-1)</f>
        <v>3</v>
      </c>
      <c r="H35" s="66">
        <f>INDEX(Analysen!35:35,MATCH("",Analysen!$2:$2,-1))</f>
        <v>1</v>
      </c>
      <c r="I35" s="73" t="str">
        <f>INDEX(Analysen!35:35,MATCH("",Analysen!$2:$2,-1)-2)</f>
        <v>Ja</v>
      </c>
      <c r="J35" s="6">
        <v>1</v>
      </c>
      <c r="K35" s="6">
        <f t="shared" si="0"/>
        <v>3</v>
      </c>
      <c r="L35" s="58">
        <f t="shared" si="1"/>
        <v>3</v>
      </c>
      <c r="M35" s="117"/>
      <c r="N35" s="118"/>
    </row>
    <row r="36" spans="2:14" ht="117.5" thickBot="1" x14ac:dyDescent="0.4">
      <c r="B36" s="34" t="str">
        <f>Analysen!A36</f>
        <v>BY</v>
      </c>
      <c r="C36" s="1" t="str">
        <f>Analysen!B36</f>
        <v>Lobby-register</v>
      </c>
      <c r="D36" s="35" t="str">
        <f>Analysen!C36</f>
        <v>Werden Lobbytätigkeiten detailliert dokumentiert? (Datum, Dauer, Teilnehmer der Konsultationen sowie besprochene Themen)</v>
      </c>
      <c r="E36" s="5" t="str">
        <f>Analysen!D36</f>
        <v>nein: 0
nur teilweise (z.B. nur Teilnehmer, aber Fehlen von besprochenen Themen) : 3
mit relevanten Lücken (es fehlen Teilnehmer oder Dauer, Themen werden aber genannt): 6
vollständig: 9
HINWEIS: die konkreten Themen des einzelnen Lobbykontakts sind von besonderem Interesse</v>
      </c>
      <c r="F36" s="6">
        <f>INDEX(Analysen!36:36,MATCH("Max",Analysen!$2:$2,0))</f>
        <v>9</v>
      </c>
      <c r="G36" s="65">
        <f>INDEX(Analysen!36:36,MATCH("",Analysen!$2:$2,-1)-1)</f>
        <v>0</v>
      </c>
      <c r="H36" s="66">
        <f>INDEX(Analysen!36:36,MATCH("",Analysen!$2:$2,-1))</f>
        <v>0</v>
      </c>
      <c r="I36" s="73" t="str">
        <f>INDEX(Analysen!36:36,MATCH("",Analysen!$2:$2,-1)-2)</f>
        <v>Nein</v>
      </c>
      <c r="J36" s="6">
        <v>1</v>
      </c>
      <c r="K36" s="6">
        <f t="shared" si="0"/>
        <v>9</v>
      </c>
      <c r="L36" s="58">
        <f t="shared" si="1"/>
        <v>0</v>
      </c>
      <c r="M36" s="117"/>
      <c r="N36" s="118"/>
    </row>
    <row r="37" spans="2:14" ht="39.5" thickBot="1" x14ac:dyDescent="0.4">
      <c r="B37" s="34" t="str">
        <f>Analysen!A37</f>
        <v>BY</v>
      </c>
      <c r="C37" s="1" t="str">
        <f>Analysen!B37</f>
        <v>Lobby-register</v>
      </c>
      <c r="D37" s="35" t="str">
        <f>Analysen!C37</f>
        <v>Sind Informationen der Lobbyisten veröffentlicht und frei einsehbar?</v>
      </c>
      <c r="E37" s="5" t="str">
        <f>Analysen!D37</f>
        <v>nein: 0
nur teilweise: 3
ja: 6</v>
      </c>
      <c r="F37" s="6">
        <f>INDEX(Analysen!37:37,MATCH("Max",Analysen!$2:$2,0))</f>
        <v>6</v>
      </c>
      <c r="G37" s="65">
        <f>INDEX(Analysen!37:37,MATCH("",Analysen!$2:$2,-1)-1)</f>
        <v>6</v>
      </c>
      <c r="H37" s="66">
        <f>INDEX(Analysen!37:37,MATCH("",Analysen!$2:$2,-1))</f>
        <v>1</v>
      </c>
      <c r="I37" s="73" t="str">
        <f>INDEX(Analysen!37:37,MATCH("",Analysen!$2:$2,-1)-2)</f>
        <v>Ja</v>
      </c>
      <c r="J37" s="6">
        <v>1</v>
      </c>
      <c r="K37" s="6">
        <f t="shared" si="0"/>
        <v>6</v>
      </c>
      <c r="L37" s="58">
        <f t="shared" si="1"/>
        <v>6</v>
      </c>
      <c r="M37" s="117"/>
      <c r="N37" s="118"/>
    </row>
    <row r="38" spans="2:14" ht="26.5" thickBot="1" x14ac:dyDescent="0.4">
      <c r="B38" s="34" t="str">
        <f>Analysen!A38</f>
        <v>BY</v>
      </c>
      <c r="C38" s="1" t="str">
        <f>Analysen!B38</f>
        <v>Lobby-register</v>
      </c>
      <c r="D38" s="35" t="str">
        <f>Analysen!C38</f>
        <v>Gibt es einen verbindlichen Verhaltenskodex für Lobbyisten?</v>
      </c>
      <c r="E38" s="5" t="str">
        <f>Analysen!D38</f>
        <v>nein: 0
ja: 3</v>
      </c>
      <c r="F38" s="6">
        <f>INDEX(Analysen!38:38,MATCH("Max",Analysen!$2:$2,0))</f>
        <v>3</v>
      </c>
      <c r="G38" s="65">
        <f>INDEX(Analysen!38:38,MATCH("",Analysen!$2:$2,-1)-1)</f>
        <v>0</v>
      </c>
      <c r="H38" s="66">
        <f>INDEX(Analysen!38:38,MATCH("",Analysen!$2:$2,-1))</f>
        <v>0</v>
      </c>
      <c r="I38" s="73" t="str">
        <f>INDEX(Analysen!38:38,MATCH("",Analysen!$2:$2,-1)-2)</f>
        <v>Nein</v>
      </c>
      <c r="J38" s="6">
        <v>1</v>
      </c>
      <c r="K38" s="6">
        <f t="shared" si="0"/>
        <v>3</v>
      </c>
      <c r="L38" s="58">
        <f t="shared" si="1"/>
        <v>0</v>
      </c>
      <c r="M38" s="117"/>
      <c r="N38" s="118"/>
    </row>
    <row r="39" spans="2:14" ht="52.5" thickBot="1" x14ac:dyDescent="0.4">
      <c r="B39" s="34" t="str">
        <f>Analysen!A39</f>
        <v>BY</v>
      </c>
      <c r="C39" s="1" t="str">
        <f>Analysen!B39</f>
        <v>Lobby-register</v>
      </c>
      <c r="D39" s="35" t="str">
        <f>Analysen!C39</f>
        <v>Gibt es einen unabhängigen Lobbybeauftragten, der die Einhaltung der Regelungen überprüft und ggf. Sanktionen erlässt?</v>
      </c>
      <c r="E39" s="5" t="str">
        <f>Analysen!D39</f>
        <v>nein: 0
ja: 5</v>
      </c>
      <c r="F39" s="6">
        <f>INDEX(Analysen!39:39,MATCH("Max",Analysen!$2:$2,0))</f>
        <v>5</v>
      </c>
      <c r="G39" s="65">
        <f>INDEX(Analysen!39:39,MATCH("",Analysen!$2:$2,-1)-1)</f>
        <v>0</v>
      </c>
      <c r="H39" s="66">
        <f>INDEX(Analysen!39:39,MATCH("",Analysen!$2:$2,-1))</f>
        <v>0</v>
      </c>
      <c r="I39" s="73" t="str">
        <f>INDEX(Analysen!39:39,MATCH("",Analysen!$2:$2,-1)-2)</f>
        <v>Nein</v>
      </c>
      <c r="J39" s="6">
        <v>1</v>
      </c>
      <c r="K39" s="6">
        <f t="shared" si="0"/>
        <v>5</v>
      </c>
      <c r="L39" s="58">
        <f t="shared" si="1"/>
        <v>0</v>
      </c>
      <c r="M39" s="117"/>
      <c r="N39" s="118"/>
    </row>
    <row r="40" spans="2:14" ht="78.5" thickBot="1" x14ac:dyDescent="0.4">
      <c r="B40" s="34" t="str">
        <f>Analysen!A40</f>
        <v>BY</v>
      </c>
      <c r="C40" s="1" t="str">
        <f>Analysen!B40</f>
        <v>Legislativer Fußabdruck</v>
      </c>
      <c r="D40" s="35" t="str">
        <f>Analysen!C40</f>
        <v>Gilt die Regelung sowohl für Abgeordnete im Parlament, als auch für die Regierung (Ministerien)?</v>
      </c>
      <c r="E40" s="5" t="str">
        <f>Analysen!D40</f>
        <v xml:space="preserve">keine Regelung: 0
nur für das Parlament: 4
Nur für die Regierung: 8
Für Parlament und Regierung: 12
</v>
      </c>
      <c r="F40" s="6">
        <f>INDEX(Analysen!40:40,MATCH("Max",Analysen!$2:$2,0))</f>
        <v>12</v>
      </c>
      <c r="G40" s="65">
        <f>INDEX(Analysen!40:40,MATCH("",Analysen!$2:$2,-1)-1)</f>
        <v>12</v>
      </c>
      <c r="H40" s="66">
        <f>INDEX(Analysen!40:40,MATCH("",Analysen!$2:$2,-1))</f>
        <v>1</v>
      </c>
      <c r="I40" s="73" t="str">
        <f>INDEX(Analysen!40:40,MATCH("",Analysen!$2:$2,-1)-2)</f>
        <v>Es gibt eine Regelung für Regierung und Parlament.</v>
      </c>
      <c r="J40" s="6">
        <v>1</v>
      </c>
      <c r="K40" s="6">
        <f t="shared" si="0"/>
        <v>12</v>
      </c>
      <c r="L40" s="58">
        <f t="shared" si="1"/>
        <v>12</v>
      </c>
      <c r="M40" s="119">
        <f>SUMIFS($L:$L,$B:$B,B40,$C:$C,C40)/SUMIFS($K:$K,$B:$B,B40,$C:$C,C40)</f>
        <v>0.48</v>
      </c>
      <c r="N40" s="118"/>
    </row>
    <row r="41" spans="2:14" ht="79.5" customHeight="1" thickBot="1" x14ac:dyDescent="0.4">
      <c r="B41" s="34" t="str">
        <f>Analysen!A41</f>
        <v>BY</v>
      </c>
      <c r="C41" s="1" t="str">
        <f>Analysen!B41</f>
        <v>Legislativer Fußabdruck</v>
      </c>
      <c r="D41" s="35" t="str">
        <f>Analysen!C41</f>
        <v>Umfasst der Fußabdruck alle schriftlichen Eingaben – z.B. auch jene in der Erarbeitungsphase oder vor Beginn der Arbeit am Referentenentwurf?</v>
      </c>
      <c r="E41" s="5" t="str">
        <f>Analysen!D41</f>
        <v>keine Veröffentlichung: 0
nur Eingaben nach Fertigstellung des Entwurfs (offizielle formale Anhörungsverfahren): 3
inkl. der Eingaben während der Erarbeitung des Entwurfs: 10
alle Quellen von Anfang an (z.B. alte Vorlagen und Schreiben, bereits vorliegende Studien): 15</v>
      </c>
      <c r="F41" s="6">
        <f>INDEX(Analysen!41:41,MATCH("Max",Analysen!$2:$2,0))</f>
        <v>15</v>
      </c>
      <c r="G41" s="65">
        <f>INDEX(Analysen!41:41,MATCH("",Analysen!$2:$2,-1)-1)</f>
        <v>3</v>
      </c>
      <c r="H41" s="66">
        <f>INDEX(Analysen!41:41,MATCH("",Analysen!$2:$2,-1))</f>
        <v>0.2</v>
      </c>
      <c r="I41" s="73" t="str">
        <f>INDEX(Analysen!41:41,MATCH("",Analysen!$2:$2,-1)-2)</f>
        <v>Nur ein expliziter Bezug zu formalen Anhörungsverfahren; unklar ob Eingaben vor Fertigstellung des Entwurfs einbegriffen sind</v>
      </c>
      <c r="J41" s="6">
        <v>1</v>
      </c>
      <c r="K41" s="6">
        <f t="shared" si="0"/>
        <v>15</v>
      </c>
      <c r="L41" s="58">
        <f t="shared" si="1"/>
        <v>3</v>
      </c>
      <c r="M41" s="119"/>
      <c r="N41" s="118"/>
    </row>
    <row r="42" spans="2:14" ht="80.25" customHeight="1" thickBot="1" x14ac:dyDescent="0.4">
      <c r="B42" s="34" t="str">
        <f>Analysen!A42</f>
        <v>BY</v>
      </c>
      <c r="C42" s="1" t="str">
        <f>Analysen!B42</f>
        <v>Legislativer Fußabdruck</v>
      </c>
      <c r="D42" s="35" t="str">
        <f>Analysen!C42</f>
        <v>Erfolgt eine Würdigung wichtiger Eingaben, die im Entwurf eingeflossen sind im Rahmen der Begründung oder Plenardebatte?</v>
      </c>
      <c r="E42" s="5" t="str">
        <f>Analysen!D42</f>
        <v>nein: 0
nur teilweise: 3
ja: 7
HINWEIS: für volle Punkte muss konkret genannt oder gekennzeichnet werden, welche Quellen zum Tragen kamen</v>
      </c>
      <c r="F42" s="6">
        <f>INDEX(Analysen!42:42,MATCH("Max",Analysen!$2:$2,0))</f>
        <v>7</v>
      </c>
      <c r="G42" s="65">
        <f>INDEX(Analysen!42:42,MATCH("",Analysen!$2:$2,-1)-1)</f>
        <v>0</v>
      </c>
      <c r="H42" s="66">
        <f>INDEX(Analysen!42:42,MATCH("",Analysen!$2:$2,-1))</f>
        <v>0</v>
      </c>
      <c r="I42" s="73" t="str">
        <f>INDEX(Analysen!42:42,MATCH("",Analysen!$2:$2,-1)-2)</f>
        <v>Nein</v>
      </c>
      <c r="J42" s="6">
        <v>1</v>
      </c>
      <c r="K42" s="6">
        <f t="shared" si="0"/>
        <v>7</v>
      </c>
      <c r="L42" s="58">
        <f t="shared" si="1"/>
        <v>0</v>
      </c>
      <c r="M42" s="119"/>
      <c r="N42" s="118"/>
    </row>
    <row r="43" spans="2:14" ht="65.5" thickBot="1" x14ac:dyDescent="0.4">
      <c r="B43" s="34" t="str">
        <f>Analysen!A43</f>
        <v>BY</v>
      </c>
      <c r="C43" s="1" t="str">
        <f>Analysen!B43</f>
        <v>Legislativer Fußabdruck</v>
      </c>
      <c r="D43" s="35" t="str">
        <f>Analysen!C43</f>
        <v>Werden alle Eingaben veröffentlicht (ggf. unter Unkenntlichmachung von sensitiven Daten)?</v>
      </c>
      <c r="E43" s="5" t="str">
        <f>Analysen!D43</f>
        <v>keine Veröffentlichung: 0
Veröffentlichung in Einzelfällen: 3
eingeschränkte Veröffentlichung; z.B. wenn die Interessenvertreter die Offenlegung verweigern können: 6
volle Veröffentlichung, inkl. Emails und Briefe etc. : 9</v>
      </c>
      <c r="F43" s="6">
        <f>INDEX(Analysen!43:43,MATCH("Max",Analysen!$2:$2,0))</f>
        <v>9</v>
      </c>
      <c r="G43" s="65">
        <f>INDEX(Analysen!43:43,MATCH("",Analysen!$2:$2,-1)-1)</f>
        <v>9</v>
      </c>
      <c r="H43" s="66">
        <f>INDEX(Analysen!43:43,MATCH("",Analysen!$2:$2,-1))</f>
        <v>1</v>
      </c>
      <c r="I43" s="73" t="str">
        <f>INDEX(Analysen!43:43,MATCH("",Analysen!$2:$2,-1)-2)</f>
        <v>Ja</v>
      </c>
      <c r="J43" s="6">
        <v>1</v>
      </c>
      <c r="K43" s="6">
        <f t="shared" si="0"/>
        <v>9</v>
      </c>
      <c r="L43" s="58">
        <f t="shared" si="1"/>
        <v>9</v>
      </c>
      <c r="M43" s="119"/>
      <c r="N43" s="118"/>
    </row>
    <row r="44" spans="2:14" ht="39.5" thickBot="1" x14ac:dyDescent="0.4">
      <c r="B44" s="34" t="str">
        <f>Analysen!A44</f>
        <v>BY</v>
      </c>
      <c r="C44" s="1" t="str">
        <f>Analysen!B44</f>
        <v>Legislativer Fußabdruck</v>
      </c>
      <c r="D44" s="35" t="str">
        <f>Analysen!C44</f>
        <v>Welchen Geltungsbereich hat der legislative Fußabdruck?</v>
      </c>
      <c r="E44" s="5" t="str">
        <f>Analysen!D44</f>
        <v>keine Regelung - 0
nur Gesetze - 1
Gesetze und Verordnungen - 2</v>
      </c>
      <c r="F44" s="6">
        <f>INDEX(Analysen!44:44,MATCH("Max",Analysen!$2:$2,0))</f>
        <v>7</v>
      </c>
      <c r="G44" s="65">
        <f>INDEX(Analysen!44:44,MATCH("",Analysen!$2:$2,-1)-1)</f>
        <v>0</v>
      </c>
      <c r="H44" s="66">
        <f>INDEX(Analysen!44:44,MATCH("",Analysen!$2:$2,-1))</f>
        <v>0</v>
      </c>
      <c r="I44" s="73" t="str">
        <f>INDEX(Analysen!44:44,MATCH("",Analysen!$2:$2,-1)-2)</f>
        <v>Es gibt keine Regelung.</v>
      </c>
      <c r="J44" s="6">
        <v>1</v>
      </c>
      <c r="K44" s="6">
        <f t="shared" si="0"/>
        <v>7</v>
      </c>
      <c r="L44" s="58">
        <f t="shared" si="1"/>
        <v>0</v>
      </c>
      <c r="M44" s="119"/>
      <c r="N44" s="118"/>
    </row>
    <row r="45" spans="2:14" ht="130.5" thickBot="1" x14ac:dyDescent="0.4">
      <c r="B45" s="34" t="str">
        <f>Analysen!A45</f>
        <v>BY</v>
      </c>
      <c r="C45" s="1" t="str">
        <f>Analysen!B45</f>
        <v>Karenzzeit</v>
      </c>
      <c r="D45" s="35" t="str">
        <f>Analysen!C45</f>
        <v xml:space="preserve">Wie lang ist der maximale Zeitraum einer Karenzzeit nach Ausscheiden aus einem öffentlichen Amt, während der eine Pflicht zur schriftlichen Anzeige der geplanten Aufnahme einer Erwerbstätigkeit außerhalb des öffentliches Dienstes erforderlich ist?
</v>
      </c>
      <c r="E45" s="5" t="str">
        <f>Analysen!D45</f>
        <v>nein: 0
ja:
&lt; 1 Jahr: 5
&lt; 2 Jahr: 10
&lt; 3 Jahr: 15
≥ 3 Jahre: 20
In Bundesländern mit parlamentarischen/politischen Staatssekretären wird deren Fehlen mit einem Abzug von 5 Punkten in diesem Kriterium berücksichtigt.</v>
      </c>
      <c r="F45" s="6">
        <f>INDEX(Analysen!45:45,MATCH("Max",Analysen!$2:$2,0))</f>
        <v>20</v>
      </c>
      <c r="G45" s="65">
        <f>INDEX(Analysen!45:45,MATCH("",Analysen!$2:$2,-1)-1)</f>
        <v>15</v>
      </c>
      <c r="H45" s="66">
        <f>INDEX(Analysen!45:45,MATCH("",Analysen!$2:$2,-1))</f>
        <v>0.75</v>
      </c>
      <c r="I45" s="73" t="str">
        <f>INDEX(Analysen!45:45,MATCH("",Analysen!$2:$2,-1)-2)</f>
        <v>In der Regel 1 Jahr, bis 2 Jahre</v>
      </c>
      <c r="J45" s="6">
        <v>1</v>
      </c>
      <c r="K45" s="6">
        <f t="shared" si="0"/>
        <v>20</v>
      </c>
      <c r="L45" s="58">
        <f t="shared" si="1"/>
        <v>15</v>
      </c>
      <c r="M45" s="119">
        <f>SUMIFS($L:$L,$B:$B,B45,$C:$C,C45)/SUMIFS($K:$K,$B:$B,B45,$C:$C,C45)</f>
        <v>0.42</v>
      </c>
      <c r="N45" s="118"/>
    </row>
    <row r="46" spans="2:14" ht="52.5" thickBot="1" x14ac:dyDescent="0.4">
      <c r="B46" s="34" t="str">
        <f>Analysen!A46</f>
        <v>BY</v>
      </c>
      <c r="C46" s="1" t="str">
        <f>Analysen!B46</f>
        <v>Karenzzeit</v>
      </c>
      <c r="D46" s="35" t="str">
        <f>Analysen!C46</f>
        <v>Gibt es ein beratendes Gremium oder eine Instanz, die über einen möglichen Interessenkonflikt berät und muss dessen Empfehlung veröffentlicht werden?</v>
      </c>
      <c r="E46" s="5" t="str">
        <f>Analysen!D46</f>
        <v>nein: 0
Gremium, keine Veröffentlichung: 6 
Gremium, Veröffentlichung: 12</v>
      </c>
      <c r="F46" s="6">
        <f>INDEX(Analysen!46:46,MATCH("Max",Analysen!$2:$2,0))</f>
        <v>12</v>
      </c>
      <c r="G46" s="65">
        <f>INDEX(Analysen!46:46,MATCH("",Analysen!$2:$2,-1)-1)</f>
        <v>0</v>
      </c>
      <c r="H46" s="66">
        <f>INDEX(Analysen!46:46,MATCH("",Analysen!$2:$2,-1))</f>
        <v>0</v>
      </c>
      <c r="I46" s="73" t="str">
        <f>INDEX(Analysen!46:46,MATCH("",Analysen!$2:$2,-1)-2)</f>
        <v>nein</v>
      </c>
      <c r="J46" s="6">
        <v>1</v>
      </c>
      <c r="K46" s="6">
        <f t="shared" si="0"/>
        <v>12</v>
      </c>
      <c r="L46" s="58">
        <f t="shared" si="1"/>
        <v>0</v>
      </c>
      <c r="M46" s="119"/>
      <c r="N46" s="118"/>
    </row>
    <row r="47" spans="2:14" ht="26.5" thickBot="1" x14ac:dyDescent="0.4">
      <c r="B47" s="34" t="str">
        <f>Analysen!A47</f>
        <v>BY</v>
      </c>
      <c r="C47" s="1" t="str">
        <f>Analysen!B47</f>
        <v>Karenzzeit</v>
      </c>
      <c r="D47" s="35" t="str">
        <f>Analysen!C47</f>
        <v>Sind Sanktionen bei Verstößen gegen die Karenzzeitregelung vorgesehen?</v>
      </c>
      <c r="E47" s="5" t="str">
        <f>Analysen!D47</f>
        <v>nein: 0
ja: 12</v>
      </c>
      <c r="F47" s="6">
        <f>INDEX(Analysen!47:47,MATCH("Max",Analysen!$2:$2,0))</f>
        <v>12</v>
      </c>
      <c r="G47" s="65">
        <f>INDEX(Analysen!47:47,MATCH("",Analysen!$2:$2,-1)-1)</f>
        <v>0</v>
      </c>
      <c r="H47" s="66">
        <f>INDEX(Analysen!47:47,MATCH("",Analysen!$2:$2,-1))</f>
        <v>0</v>
      </c>
      <c r="I47" s="73" t="str">
        <f>INDEX(Analysen!47:47,MATCH("",Analysen!$2:$2,-1)-2)</f>
        <v>nein</v>
      </c>
      <c r="J47" s="6">
        <v>1</v>
      </c>
      <c r="K47" s="6">
        <f t="shared" si="0"/>
        <v>12</v>
      </c>
      <c r="L47" s="58">
        <f t="shared" si="1"/>
        <v>0</v>
      </c>
      <c r="M47" s="119"/>
      <c r="N47" s="118"/>
    </row>
    <row r="48" spans="2:14" ht="78.5" thickBot="1" x14ac:dyDescent="0.4">
      <c r="B48" s="34" t="str">
        <f>Analysen!A48</f>
        <v>BY</v>
      </c>
      <c r="C48" s="1" t="str">
        <f>Analysen!B48</f>
        <v>Karenzzeit</v>
      </c>
      <c r="D48" s="35" t="str">
        <f>Analysen!C48</f>
        <v>Gibt es verbindliche Kriterien für einen Beschluss über die Zulässigkeit einer anzeigepflichtigen Beschäftigung während der Karenzzeit?  (Definition Interessenkonflikt, Gründe aus denen eine Erwerbstätigkeit untersagt werden kann etc.)</v>
      </c>
      <c r="E48" s="5" t="str">
        <f>Analysen!D48</f>
        <v>nein: 0
nur bei direktem Bezug zur vorherigen Tätigkeit: 3
auch bei Gefährdung des Ansehens der Landesregierung: 6</v>
      </c>
      <c r="F48" s="6">
        <f>INDEX(Analysen!48:48,MATCH("Max",Analysen!$2:$2,0))</f>
        <v>6</v>
      </c>
      <c r="G48" s="65">
        <f>INDEX(Analysen!48:48,MATCH("",Analysen!$2:$2,-1)-1)</f>
        <v>6</v>
      </c>
      <c r="H48" s="66">
        <f>INDEX(Analysen!48:48,MATCH("",Analysen!$2:$2,-1))</f>
        <v>1</v>
      </c>
      <c r="I48" s="73" t="str">
        <f>INDEX(Analysen!48:48,MATCH("",Analysen!$2:$2,-1)-2)</f>
        <v>ja</v>
      </c>
      <c r="J48" s="6">
        <v>1</v>
      </c>
      <c r="K48" s="6">
        <f t="shared" si="0"/>
        <v>6</v>
      </c>
      <c r="L48" s="58">
        <f t="shared" si="1"/>
        <v>6</v>
      </c>
      <c r="M48" s="119"/>
      <c r="N48" s="118"/>
    </row>
    <row r="49" spans="2:14" ht="65.5" thickBot="1" x14ac:dyDescent="0.4">
      <c r="B49" s="34" t="str">
        <f>Analysen!A49</f>
        <v>BY</v>
      </c>
      <c r="C49" s="1" t="str">
        <f>Analysen!B49</f>
        <v>Verhaltensregeln</v>
      </c>
      <c r="D49" s="35" t="str">
        <f>Analysen!C49</f>
        <v>Besteht eine Anzeigepflicht für vor Mandatsübernahme ausgeübte berufliche Tätigkeiten sowie Tätigkeiten als Vorstand/Aufsichtsrat/Beirat o.ä. ?</v>
      </c>
      <c r="E49" s="5" t="str">
        <f>Analysen!D49</f>
        <v>Anzeigepflicht berufliche Tätigkeit länger als zwei Jahre vor Mandat zurückliegend:  3
bzw. Anzeigepflicht berufliche Tätigkeit in den letzten zwei Jahren vor Mandatsbeginn: 2
Anzeigepflicht Tätigkeit als Vorstand/Aufsichtsrat/Beirat o.ä.:  2</v>
      </c>
      <c r="F49" s="6">
        <f>INDEX(Analysen!49:49,MATCH("Max",Analysen!$2:$2,0))</f>
        <v>5</v>
      </c>
      <c r="G49" s="65">
        <f>INDEX(Analysen!49:49,MATCH("",Analysen!$2:$2,-1)-1)</f>
        <v>5</v>
      </c>
      <c r="H49" s="66">
        <f>INDEX(Analysen!49:49,MATCH("",Analysen!$2:$2,-1))</f>
        <v>1</v>
      </c>
      <c r="I49" s="73" t="str">
        <f>INDEX(Analysen!49:49,MATCH("",Analysen!$2:$2,-1)-2)</f>
        <v>Ja</v>
      </c>
      <c r="J49" s="6">
        <v>1</v>
      </c>
      <c r="K49" s="6">
        <f t="shared" si="0"/>
        <v>5</v>
      </c>
      <c r="L49" s="58">
        <f t="shared" si="1"/>
        <v>5</v>
      </c>
      <c r="M49" s="120">
        <f>SUMIFS($L:$L,$B:$B,B49,$C:$C,C49)/SUMIFS($K:$K,$B:$B,B49,$C:$C,C49)</f>
        <v>0.82</v>
      </c>
      <c r="N49" s="118"/>
    </row>
    <row r="50" spans="2:14" ht="198.75" customHeight="1" thickBot="1" x14ac:dyDescent="0.4">
      <c r="B50" s="34" t="str">
        <f>Analysen!A50</f>
        <v>BY</v>
      </c>
      <c r="C50" s="1" t="str">
        <f>Analysen!B50</f>
        <v>Verhaltensregeln</v>
      </c>
      <c r="D50" s="35" t="str">
        <f>Analysen!C50</f>
        <v>Besteht eine Anzeigepflicht für während der Mandatsausübung ausgeübte Tätigkeiten (einschl. Beratung, Vorträge, Gutachten etc.); Unternehmensbeteiligungen? Aktienoptionen? Schwellenwerte beachten!</v>
      </c>
      <c r="E50" s="5" t="str">
        <f>Analysen!D50</f>
        <v xml:space="preserve">Anzeigepflicht berufliche Tätigkeiten u.ä.:  2
Anzeigepflicht Unternehmensbeteiligungen erst ab „wesentlichem wirtschaftlichem Einfluss“ (meist: 25%): 1
Anzeigepflicht bestehende Unternehmensbeteiligungen ab 5 % und Aktienoptionen u.ä.: 2
</v>
      </c>
      <c r="F50" s="6">
        <f>INDEX(Analysen!50:50,MATCH("Max",Analysen!$2:$2,0))</f>
        <v>5</v>
      </c>
      <c r="G50" s="65">
        <f>INDEX(Analysen!50:50,MATCH("",Analysen!$2:$2,-1)-1)</f>
        <v>5</v>
      </c>
      <c r="H50" s="66">
        <f>INDEX(Analysen!50:50,MATCH("",Analysen!$2:$2,-1))</f>
        <v>1</v>
      </c>
      <c r="I50" s="73" t="str">
        <f>INDEX(Analysen!50:50,MATCH("",Analysen!$2:$2,-1)-2)</f>
        <v>Ja
Anzeige bestehender Unternehmensbeteiligung bereits ab 3 % mit Angabe Aktienoptionen</v>
      </c>
      <c r="J50" s="6">
        <v>1</v>
      </c>
      <c r="K50" s="6">
        <f t="shared" si="0"/>
        <v>5</v>
      </c>
      <c r="L50" s="58">
        <f t="shared" si="1"/>
        <v>5</v>
      </c>
      <c r="M50" s="120"/>
      <c r="N50" s="118"/>
    </row>
    <row r="51" spans="2:14" ht="52.5" thickBot="1" x14ac:dyDescent="0.4">
      <c r="B51" s="34" t="str">
        <f>Analysen!A51</f>
        <v>BY</v>
      </c>
      <c r="C51" s="1" t="str">
        <f>Analysen!B51</f>
        <v>Verhaltensregeln</v>
      </c>
      <c r="D51" s="35" t="str">
        <f>Analysen!C51</f>
        <v>Werden die angezeigten Nebeneinkünfte veröffentlicht?
(nur in Stufen oder Euro-genau)</v>
      </c>
      <c r="E51" s="5" t="str">
        <f>Analysen!D51</f>
        <v xml:space="preserve">Veröffentlichung Euro-genau:  5
Veröffentlichung in ca. 10 Stufen entsprechend früheren VR Bund: 3
 Veröffentlichung in deutlich weniger als 10 Stufen: 2
</v>
      </c>
      <c r="F51" s="6">
        <f>INDEX(Analysen!51:51,MATCH("Max",Analysen!$2:$2,0))</f>
        <v>5</v>
      </c>
      <c r="G51" s="65">
        <f>INDEX(Analysen!51:51,MATCH("",Analysen!$2:$2,-1)-1)</f>
        <v>5</v>
      </c>
      <c r="H51" s="66">
        <f>INDEX(Analysen!51:51,MATCH("",Analysen!$2:$2,-1))</f>
        <v>1</v>
      </c>
      <c r="I51" s="73" t="str">
        <f>INDEX(Analysen!51:51,MATCH("",Analysen!$2:$2,-1)-2)</f>
        <v>Euro-genaue Angabe
(vorbehaltlich Wahrung Geschäftsgeheimnis)</v>
      </c>
      <c r="J51" s="6">
        <v>1</v>
      </c>
      <c r="K51" s="6">
        <f t="shared" si="0"/>
        <v>5</v>
      </c>
      <c r="L51" s="58">
        <f t="shared" si="1"/>
        <v>5</v>
      </c>
      <c r="M51" s="120"/>
      <c r="N51" s="118"/>
    </row>
    <row r="52" spans="2:14" ht="52.5" thickBot="1" x14ac:dyDescent="0.4">
      <c r="B52" s="34" t="str">
        <f>Analysen!A52</f>
        <v>BY</v>
      </c>
      <c r="C52" s="1" t="str">
        <f>Analysen!B52</f>
        <v>Verhaltensregeln</v>
      </c>
      <c r="D52" s="35" t="str">
        <f>Analysen!C52</f>
        <v xml:space="preserve">Gibt es eine Anzeigepflicht bei Spenden an Abgeordnete für politische Arbeit? Ab welcher Betragshöhe gilt diese? Veröffentlichung?
</v>
      </c>
      <c r="E52" s="5" t="str">
        <f>Analysen!D52</f>
        <v xml:space="preserve">Anzeigepflicht ab ca. 1.500 € jährlich oder vergleichbar: 3
bzw. Anzeigepflicht erst ab ca. 5.000 € jährlich: 2
Veröffentlichung: 2
</v>
      </c>
      <c r="F52" s="6">
        <f>INDEX(Analysen!52:52,MATCH("Max",Analysen!$2:$2,0))</f>
        <v>5</v>
      </c>
      <c r="G52" s="65">
        <f>INDEX(Analysen!52:52,MATCH("",Analysen!$2:$2,-1)-1)</f>
        <v>3</v>
      </c>
      <c r="H52" s="66">
        <f>INDEX(Analysen!52:52,MATCH("",Analysen!$2:$2,-1))</f>
        <v>0.6</v>
      </c>
      <c r="I52" s="73" t="str">
        <f>INDEX(Analysen!52:52,MATCH("",Analysen!$2:$2,-1)-2)</f>
        <v>Nach Maßgabe des § 25 ParteienG</v>
      </c>
      <c r="J52" s="6">
        <v>1</v>
      </c>
      <c r="K52" s="6">
        <f t="shared" si="0"/>
        <v>5</v>
      </c>
      <c r="L52" s="58">
        <f t="shared" si="1"/>
        <v>3</v>
      </c>
      <c r="M52" s="120"/>
      <c r="N52" s="118"/>
    </row>
    <row r="53" spans="2:14" ht="26.5" thickBot="1" x14ac:dyDescent="0.4">
      <c r="B53" s="34" t="str">
        <f>Analysen!A53</f>
        <v>BY</v>
      </c>
      <c r="C53" s="1" t="str">
        <f>Analysen!B53</f>
        <v>Verhaltensregeln</v>
      </c>
      <c r="D53" s="35" t="str">
        <f>Analysen!C53</f>
        <v>Ist die Annahme von Spenden (Direktspenden) an Abgeordnete verboten?</v>
      </c>
      <c r="E53" s="5" t="str">
        <f>Analysen!D53</f>
        <v xml:space="preserve">Annahme von Direktspenden verboten: 5 </v>
      </c>
      <c r="F53" s="6">
        <f>INDEX(Analysen!53:53,MATCH("Max",Analysen!$2:$2,0))</f>
        <v>5</v>
      </c>
      <c r="G53" s="65">
        <f>INDEX(Analysen!53:53,MATCH("",Analysen!$2:$2,-1)-1)</f>
        <v>5</v>
      </c>
      <c r="H53" s="66">
        <f>INDEX(Analysen!53:53,MATCH("",Analysen!$2:$2,-1))</f>
        <v>1</v>
      </c>
      <c r="I53" s="73" t="str">
        <f>INDEX(Analysen!53:53,MATCH("",Analysen!$2:$2,-1)-2)</f>
        <v>ja</v>
      </c>
      <c r="J53" s="6">
        <v>1</v>
      </c>
      <c r="K53" s="6">
        <f t="shared" si="0"/>
        <v>5</v>
      </c>
      <c r="L53" s="58">
        <f t="shared" si="1"/>
        <v>5</v>
      </c>
      <c r="M53" s="120"/>
      <c r="N53" s="118"/>
    </row>
    <row r="54" spans="2:14" ht="52.5" thickBot="1" x14ac:dyDescent="0.4">
      <c r="B54" s="34" t="str">
        <f>Analysen!A54</f>
        <v>BY</v>
      </c>
      <c r="C54" s="1" t="str">
        <f>Analysen!B54</f>
        <v>Verhaltensregeln</v>
      </c>
      <c r="D54" s="35" t="str">
        <f>Analysen!C54</f>
        <v>Gibt es Sanktionen bei Verstößen gegen die in vorigen Kriterien aufgeführten Pflichten?   Veröffentlichung als LT-Drucksache?</v>
      </c>
      <c r="E54" s="5" t="str">
        <f>Analysen!D54</f>
        <v>Ordnungsgeld bis ½ jährl. Abgeordnetenbezüge: 3
Lediglich Ermahnung: 1
Veröffentlichung: 2</v>
      </c>
      <c r="F54" s="6">
        <f>INDEX(Analysen!54:54,MATCH("Max",Analysen!$2:$2,0))</f>
        <v>5</v>
      </c>
      <c r="G54" s="65">
        <f>INDEX(Analysen!54:54,MATCH("",Analysen!$2:$2,-1)-1)</f>
        <v>5</v>
      </c>
      <c r="H54" s="66">
        <f>INDEX(Analysen!54:54,MATCH("",Analysen!$2:$2,-1))</f>
        <v>1</v>
      </c>
      <c r="I54" s="73" t="str">
        <f>INDEX(Analysen!54:54,MATCH("",Analysen!$2:$2,-1)-2)</f>
        <v>Ordnungsgeld bis ½-jährliche AbgeordnetenbezügeAller Voraussicht nach (Ausführungsvorschriften noch nicht erlassen!) mit Veröffentlichung</v>
      </c>
      <c r="J54" s="6">
        <v>1</v>
      </c>
      <c r="K54" s="6">
        <f t="shared" si="0"/>
        <v>5</v>
      </c>
      <c r="L54" s="58">
        <f t="shared" si="1"/>
        <v>5</v>
      </c>
      <c r="M54" s="120"/>
      <c r="N54" s="118"/>
    </row>
    <row r="55" spans="2:14" ht="39.5" thickBot="1" x14ac:dyDescent="0.4">
      <c r="B55" s="34" t="str">
        <f>Analysen!A55</f>
        <v>BY</v>
      </c>
      <c r="C55" s="1" t="str">
        <f>Analysen!B55</f>
        <v>Verhaltensregeln</v>
      </c>
      <c r="D55" s="35" t="str">
        <f>Analysen!C55</f>
        <v>Werden die von den Abgeordneten gemachten Angaben im Internet oder Handbuch veröffentlicht?</v>
      </c>
      <c r="E55" s="5" t="str">
        <f>Analysen!D55</f>
        <v>Im Landtag-Internet: 5
Im Handbuch/als amtliche Mitteilung: 3</v>
      </c>
      <c r="F55" s="6">
        <f>INDEX(Analysen!55:55,MATCH("Max",Analysen!$2:$2,0))</f>
        <v>5</v>
      </c>
      <c r="G55" s="65">
        <f>INDEX(Analysen!55:55,MATCH("",Analysen!$2:$2,-1)-1)</f>
        <v>3</v>
      </c>
      <c r="H55" s="66">
        <f>INDEX(Analysen!55:55,MATCH("",Analysen!$2:$2,-1))</f>
        <v>0.6</v>
      </c>
      <c r="I55" s="73" t="str">
        <f>INDEX(Analysen!55:55,MATCH("",Analysen!$2:$2,-1)-2)</f>
        <v>LTag Internet</v>
      </c>
      <c r="J55" s="6">
        <v>1</v>
      </c>
      <c r="K55" s="6">
        <f t="shared" si="0"/>
        <v>5</v>
      </c>
      <c r="L55" s="58">
        <f t="shared" si="1"/>
        <v>3</v>
      </c>
      <c r="M55" s="120"/>
      <c r="N55" s="118"/>
    </row>
    <row r="56" spans="2:14" ht="65.5" thickBot="1" x14ac:dyDescent="0.4">
      <c r="B56" s="34" t="str">
        <f>Analysen!A56</f>
        <v>BY</v>
      </c>
      <c r="C56" s="1" t="str">
        <f>Analysen!B56</f>
        <v>Verhaltensregeln</v>
      </c>
      <c r="D56" s="35" t="str">
        <f>Analysen!C56</f>
        <v xml:space="preserve">Muss eine Interessenverknüpfung bei Mitarbeit in einem Ausschuss oder auch bei sonstiger gesetzgeberischer Arbeit offengelegt werden? </v>
      </c>
      <c r="E56" s="5" t="str">
        <f>Analysen!D56</f>
        <v xml:space="preserve">Offenlegung bei Mitarbeit im Ausschuss sowie bei sonstiger gesetzgeberischer Arbeit: 5 
Falls Offenlegung nur bei Ausschussarbeit: 3   Interessenverknüpfung nur anhand Abgeordnetenprofil: 1
</v>
      </c>
      <c r="F56" s="6">
        <f>INDEX(Analysen!56:56,MATCH("Max",Analysen!$2:$2,0))</f>
        <v>5</v>
      </c>
      <c r="G56" s="65">
        <f>INDEX(Analysen!56:56,MATCH("",Analysen!$2:$2,-1)-1)</f>
        <v>5</v>
      </c>
      <c r="H56" s="66">
        <f>INDEX(Analysen!56:56,MATCH("",Analysen!$2:$2,-1))</f>
        <v>1</v>
      </c>
      <c r="I56" s="73" t="str">
        <f>INDEX(Analysen!56:56,MATCH("",Analysen!$2:$2,-1)-2)</f>
        <v xml:space="preserve">Ausschussmitglied muss Interessenverknüpfung offenlegen, es sei denn diese sind bereits aus dem Abgeordnetenprofil ersichtlich </v>
      </c>
      <c r="J56" s="6">
        <v>1</v>
      </c>
      <c r="K56" s="6">
        <f t="shared" si="0"/>
        <v>5</v>
      </c>
      <c r="L56" s="58">
        <f t="shared" si="1"/>
        <v>5</v>
      </c>
      <c r="M56" s="120"/>
      <c r="N56" s="118"/>
    </row>
    <row r="57" spans="2:14" ht="127.5" customHeight="1" thickBot="1" x14ac:dyDescent="0.4">
      <c r="B57" s="34" t="str">
        <f>Analysen!A57</f>
        <v>BY</v>
      </c>
      <c r="C57" s="1" t="str">
        <f>Analysen!B57</f>
        <v>Verhaltensregeln</v>
      </c>
      <c r="D57" s="35" t="str">
        <f>Analysen!C57</f>
        <v xml:space="preserve">Ist die Ausübung bezahlter Tätigkeiten (Lobbyarbeit, Beratung, Vorträge, Gutachten etc.)  während der Mandatsausübung verboten? </v>
      </c>
      <c r="E57" s="5" t="str">
        <f>Analysen!D57</f>
        <v xml:space="preserve">Verbot bezahlter Lobbytätigkeit: 3
Verbot Honorarannahme entgeltlicher Vorträge/ Beratungstätigkeit: 2
</v>
      </c>
      <c r="F57" s="6">
        <f>INDEX(Analysen!57:57,MATCH("Max",Analysen!$2:$2,0))</f>
        <v>5</v>
      </c>
      <c r="G57" s="65">
        <f>INDEX(Analysen!57:57,MATCH("",Analysen!$2:$2,-1)-1)</f>
        <v>5</v>
      </c>
      <c r="H57" s="66">
        <f>INDEX(Analysen!57:57,MATCH("",Analysen!$2:$2,-1))</f>
        <v>1</v>
      </c>
      <c r="I57" s="73" t="str">
        <f>INDEX(Analysen!57:57,MATCH("",Analysen!$2:$2,-1)-2)</f>
        <v>Ja, sogar mittelbar über Unternehmensbeteiligung ausgeübte Tätigkeit erfasst</v>
      </c>
      <c r="J57" s="6">
        <v>1</v>
      </c>
      <c r="K57" s="6">
        <f t="shared" si="0"/>
        <v>5</v>
      </c>
      <c r="L57" s="58">
        <f t="shared" si="1"/>
        <v>5</v>
      </c>
      <c r="M57" s="120"/>
      <c r="N57" s="118"/>
    </row>
    <row r="58" spans="2:14" ht="42" customHeight="1" thickBot="1" x14ac:dyDescent="0.4">
      <c r="B58" s="36" t="str">
        <f>Analysen!A58</f>
        <v>BY</v>
      </c>
      <c r="C58" s="37" t="str">
        <f>Analysen!B58</f>
        <v>Verhaltensregeln</v>
      </c>
      <c r="D58" s="38" t="str">
        <f>Analysen!C58</f>
        <v>Gibt es eine Pflicht zur Angabe des zeitlichen Umfangs ausgeübter Nebentätigkeiten?</v>
      </c>
      <c r="E58" s="39" t="str">
        <f>Analysen!D58</f>
        <v>Pflicht zur Angabe: 5</v>
      </c>
      <c r="F58" s="69">
        <f>INDEX(Analysen!58:58,MATCH("Max",Analysen!$2:$2,0))</f>
        <v>5</v>
      </c>
      <c r="G58" s="70">
        <f>INDEX(Analysen!58:58,MATCH("",Analysen!$2:$2,-1)-1)</f>
        <v>0</v>
      </c>
      <c r="H58" s="71">
        <f>INDEX(Analysen!58:58,MATCH("",Analysen!$2:$2,-1))</f>
        <v>0</v>
      </c>
      <c r="I58" s="74" t="str">
        <f>INDEX(Analysen!58:58,MATCH("",Analysen!$2:$2,-1)-2)</f>
        <v>Nein</v>
      </c>
      <c r="J58" s="69">
        <v>1</v>
      </c>
      <c r="K58" s="69">
        <f t="shared" si="0"/>
        <v>5</v>
      </c>
      <c r="L58" s="78">
        <f t="shared" si="1"/>
        <v>0</v>
      </c>
      <c r="M58" s="120"/>
      <c r="N58" s="118"/>
    </row>
    <row r="59" spans="2:14" ht="132" customHeight="1" thickBot="1" x14ac:dyDescent="0.4">
      <c r="B59" s="30" t="str">
        <f>Analysen!A59</f>
        <v>BE</v>
      </c>
      <c r="C59" s="31" t="str">
        <f>Analysen!B59</f>
        <v>Lobby-register</v>
      </c>
      <c r="D59" s="32" t="str">
        <f>Analysen!C59</f>
        <v>Gibt es eine verbindliche Regelung sowohl für Abgeordnete im Parlament als auch für die Regierung (Ministerien)?</v>
      </c>
      <c r="E59" s="33" t="str">
        <f>Analysen!D59</f>
        <v>keine Regelung: 0
Regelung gilt für:
Abgeordnete: 3
Abgeordnete und Regierungsmitglieder: 4 
zusätzlich bis Unterabteilungsleitung: 6
zusätzlich alle weiteren Mitarbeiter von Ministerien: 8 
Zusätzlich Regulierungsbehörden: 9
HINWEIS: die Exekutive spielt eine wesentlich größere Rolle im Lobbyismus als Parlamente; für volle Punktzahl müssen alle Ebenen der Ministerien und Regulierungsbehörden einbezogen werden</v>
      </c>
      <c r="F59" s="51">
        <f>INDEX(Analysen!59:59,MATCH("Max",Analysen!$2:$2,0))</f>
        <v>9</v>
      </c>
      <c r="G59" s="51">
        <f>INDEX(Analysen!59:59,MATCH("",Analysen!$2:$2,-1)-1)</f>
        <v>0</v>
      </c>
      <c r="H59" s="64">
        <f>INDEX(Analysen!59:59,MATCH("",Analysen!$2:$2,-1))</f>
        <v>0</v>
      </c>
      <c r="I59" s="72" t="str">
        <f>INDEX(Analysen!59:59,MATCH("",Analysen!$2:$2,-1)-2)</f>
        <v>Es wurde bisher kein Lobbyregister eingeführt.</v>
      </c>
      <c r="J59" s="51">
        <v>1</v>
      </c>
      <c r="K59" s="51">
        <f t="shared" si="0"/>
        <v>9</v>
      </c>
      <c r="L59" s="57">
        <f t="shared" si="1"/>
        <v>0</v>
      </c>
      <c r="M59" s="117">
        <f>SUMIFS($L:$L,$B:$B,B59,$C:$C,C59)/SUMIFS($K:$K,$B:$B,B59,$C:$C,C59)</f>
        <v>0.06</v>
      </c>
      <c r="N59" s="118">
        <f>SUM(M59:M86)/4</f>
        <v>0.31</v>
      </c>
    </row>
    <row r="60" spans="2:14" ht="199.5" customHeight="1" thickBot="1" x14ac:dyDescent="0.4">
      <c r="B60" s="34" t="str">
        <f>Analysen!A60</f>
        <v>BE</v>
      </c>
      <c r="C60" s="1" t="str">
        <f>Analysen!B60</f>
        <v>Lobby-register</v>
      </c>
      <c r="D60" s="35" t="str">
        <f>Analysen!C60</f>
        <v>Ist eine Registrierung für alle Lobbyisten, die Gesprächstermine suchen, verpflichtend?</v>
      </c>
      <c r="E60" s="5" t="str">
        <f>Analysen!D60</f>
        <v>keine Registrierung: 0
Registrierung gilt nur für einen kleinen Teil der Lobbyisten (z.B. aufgrund vieler Ausnahmen in Kombination mit einer großen Mindestzahl an Kontakten ): 3
Registrierung für die Mehrheit aller Lobbyisten aber mit Hürden (z.B. kaum Ausnahmen, aber hohe  Zahl der erforderlichen Kontakte): 5
Wenige Ausnahmen; keine relevante sonstigen Hürden: 7
Registrierungspflicht gilt für alle Lobbyisten und jeden wiederholten Kontakt: 9
HINWEIS: sofern es hohe Hürden zur Registrierungspflicht gibt, können nur 5 Punkte vergeben werden; ohne Einbeziehung von Anwälten kann es keine volle Punktzahl geben; bei einer verfassungsrechtlichen Ausnahme für Religionsgemeinschaften können noch 9 Punkte vergeben werden</v>
      </c>
      <c r="F60" s="6">
        <f>INDEX(Analysen!60:60,MATCH("Max",Analysen!$2:$2,0))</f>
        <v>9</v>
      </c>
      <c r="G60" s="65">
        <f>INDEX(Analysen!60:60,MATCH("",Analysen!$2:$2,-1)-1)</f>
        <v>0</v>
      </c>
      <c r="H60" s="66">
        <f>INDEX(Analysen!60:60,MATCH("",Analysen!$2:$2,-1))</f>
        <v>0</v>
      </c>
      <c r="I60" s="73" t="str">
        <f>INDEX(Analysen!60:60,MATCH("",Analysen!$2:$2,-1)-2)</f>
        <v>Nein.</v>
      </c>
      <c r="J60" s="6">
        <v>1</v>
      </c>
      <c r="K60" s="6">
        <f t="shared" si="0"/>
        <v>9</v>
      </c>
      <c r="L60" s="58">
        <f t="shared" si="1"/>
        <v>0</v>
      </c>
      <c r="M60" s="117"/>
      <c r="N60" s="118"/>
    </row>
    <row r="61" spans="2:14" ht="65.5" thickBot="1" x14ac:dyDescent="0.4">
      <c r="B61" s="34" t="str">
        <f>Analysen!A61</f>
        <v>BE</v>
      </c>
      <c r="C61" s="1" t="str">
        <f>Analysen!B61</f>
        <v>Lobby-register</v>
      </c>
      <c r="D61" s="35" t="str">
        <f>Analysen!C61</f>
        <v>Sind bestimmte Rechte für die Interessenvertreter an die Eintragung, wie Hausausweis, Teilnahme an Anhörungen etc., gebunden oder gibt es alternativ Sanktionen bei Verstößen?</v>
      </c>
      <c r="E61" s="5" t="str">
        <f>Analysen!D61</f>
        <v>keine Einschränkungen/Sanktionen bei Nicht-Registrierung oder Verstößen: 0
Andernfalls: 3</v>
      </c>
      <c r="F61" s="6">
        <f>INDEX(Analysen!61:61,MATCH("Max",Analysen!$2:$2,0))</f>
        <v>3</v>
      </c>
      <c r="G61" s="65">
        <f>INDEX(Analysen!61:61,MATCH("",Analysen!$2:$2,-1)-1)</f>
        <v>0</v>
      </c>
      <c r="H61" s="66">
        <f>INDEX(Analysen!61:61,MATCH("",Analysen!$2:$2,-1))</f>
        <v>0</v>
      </c>
      <c r="I61" s="73" t="str">
        <f>INDEX(Analysen!61:61,MATCH("",Analysen!$2:$2,-1)-2)</f>
        <v>Nein</v>
      </c>
      <c r="J61" s="6">
        <v>1</v>
      </c>
      <c r="K61" s="6">
        <f t="shared" si="0"/>
        <v>3</v>
      </c>
      <c r="L61" s="58">
        <f t="shared" si="1"/>
        <v>0</v>
      </c>
      <c r="M61" s="117"/>
      <c r="N61" s="118"/>
    </row>
    <row r="62" spans="2:14" ht="39.5" thickBot="1" x14ac:dyDescent="0.4">
      <c r="B62" s="34" t="str">
        <f>Analysen!A62</f>
        <v>BE</v>
      </c>
      <c r="C62" s="1" t="str">
        <f>Analysen!B62</f>
        <v>Lobby-register</v>
      </c>
      <c r="D62" s="35" t="str">
        <f>Analysen!C62</f>
        <v>Sind alle registrierte Lobbyisten (auch  Anwälte, Agenturen etc.) verpflichtet, ihre Auftraggeber zu nennen?</v>
      </c>
      <c r="E62" s="5" t="str">
        <f>Analysen!D62</f>
        <v>nein: 0
ja: 3</v>
      </c>
      <c r="F62" s="6">
        <f>INDEX(Analysen!62:62,MATCH("Max",Analysen!$2:$2,0))</f>
        <v>3</v>
      </c>
      <c r="G62" s="65">
        <f>INDEX(Analysen!62:62,MATCH("",Analysen!$2:$2,-1)-1)</f>
        <v>3</v>
      </c>
      <c r="H62" s="66">
        <f>INDEX(Analysen!62:62,MATCH("",Analysen!$2:$2,-1))</f>
        <v>1</v>
      </c>
      <c r="I62" s="73" t="str">
        <f>INDEX(Analysen!62:62,MATCH("",Analysen!$2:$2,-1)-2)</f>
        <v>Ja, im Rahmen des Fußabdrucks</v>
      </c>
      <c r="J62" s="6">
        <v>1</v>
      </c>
      <c r="K62" s="6">
        <f t="shared" si="0"/>
        <v>3</v>
      </c>
      <c r="L62" s="58">
        <f t="shared" si="1"/>
        <v>3</v>
      </c>
      <c r="M62" s="117"/>
      <c r="N62" s="118"/>
    </row>
    <row r="63" spans="2:14" ht="78.5" thickBot="1" x14ac:dyDescent="0.4">
      <c r="B63" s="34" t="str">
        <f>Analysen!A63</f>
        <v>BE</v>
      </c>
      <c r="C63" s="1" t="str">
        <f>Analysen!B63</f>
        <v>Lobby-register</v>
      </c>
      <c r="D63" s="35" t="str">
        <f>Analysen!C63</f>
        <v>Ist eine Veröffentlichung der finanziellen/personellen Austattung der Lobbytätigkeit vorgesehen?</v>
      </c>
      <c r="E63" s="5" t="str">
        <f>Analysen!D63</f>
        <v>nein: 0
ja: 3
HINWEIS: sofern die Offenlegung grundlos verweigert werden kann, und trotzdem die Kontaktaufnahme weiter erfolgen darf, kann es keinen vollen Punkt geben</v>
      </c>
      <c r="F63" s="6">
        <f>INDEX(Analysen!63:63,MATCH("Max",Analysen!$2:$2,0))</f>
        <v>3</v>
      </c>
      <c r="G63" s="65">
        <f>INDEX(Analysen!63:63,MATCH("",Analysen!$2:$2,-1)-1)</f>
        <v>0</v>
      </c>
      <c r="H63" s="66">
        <f>INDEX(Analysen!63:63,MATCH("",Analysen!$2:$2,-1))</f>
        <v>0</v>
      </c>
      <c r="I63" s="73" t="str">
        <f>INDEX(Analysen!63:63,MATCH("",Analysen!$2:$2,-1)-2)</f>
        <v>Nein.</v>
      </c>
      <c r="J63" s="6">
        <v>1</v>
      </c>
      <c r="K63" s="6">
        <f t="shared" si="0"/>
        <v>3</v>
      </c>
      <c r="L63" s="58">
        <f t="shared" si="1"/>
        <v>0</v>
      </c>
      <c r="M63" s="117"/>
      <c r="N63" s="118"/>
    </row>
    <row r="64" spans="2:14" ht="117.5" thickBot="1" x14ac:dyDescent="0.4">
      <c r="B64" s="34" t="str">
        <f>Analysen!A64</f>
        <v>BE</v>
      </c>
      <c r="C64" s="1" t="str">
        <f>Analysen!B64</f>
        <v>Lobby-register</v>
      </c>
      <c r="D64" s="35" t="str">
        <f>Analysen!C64</f>
        <v>Werden Lobbytätigkeiten detailliert dokumentiert? (Datum, Dauer, Teilnehmer der Konsultationen sowie besprochene Themen)</v>
      </c>
      <c r="E64" s="5" t="str">
        <f>Analysen!D64</f>
        <v>nein: 0
nur teilweise (z.B. nur Teilnehmer, aber Fehlen von besprochenen Themen) : 3
mit relevanten Lücken (es fehlen Teilnehmer oder Dauer, Themen werden aber genannt): 6
vollständig: 9
HINWEIS: die konkreten Themen des einzelnen Lobbykontakts sind von besonderem Interesse</v>
      </c>
      <c r="F64" s="6">
        <f>INDEX(Analysen!64:64,MATCH("Max",Analysen!$2:$2,0))</f>
        <v>9</v>
      </c>
      <c r="G64" s="65">
        <f>INDEX(Analysen!64:64,MATCH("",Analysen!$2:$2,-1)-1)</f>
        <v>0</v>
      </c>
      <c r="H64" s="66">
        <f>INDEX(Analysen!64:64,MATCH("",Analysen!$2:$2,-1))</f>
        <v>0</v>
      </c>
      <c r="I64" s="73" t="str">
        <f>INDEX(Analysen!64:64,MATCH("",Analysen!$2:$2,-1)-2)</f>
        <v>Nein</v>
      </c>
      <c r="J64" s="6">
        <v>1</v>
      </c>
      <c r="K64" s="6">
        <f t="shared" si="0"/>
        <v>9</v>
      </c>
      <c r="L64" s="58">
        <f t="shared" si="1"/>
        <v>0</v>
      </c>
      <c r="M64" s="117"/>
      <c r="N64" s="118"/>
    </row>
    <row r="65" spans="2:14" ht="39.5" thickBot="1" x14ac:dyDescent="0.4">
      <c r="B65" s="34" t="str">
        <f>Analysen!A65</f>
        <v>BE</v>
      </c>
      <c r="C65" s="1" t="str">
        <f>Analysen!B65</f>
        <v>Lobby-register</v>
      </c>
      <c r="D65" s="35" t="str">
        <f>Analysen!C65</f>
        <v>Sind Informationen der Lobbyisten veröffentlicht und frei einsehbar?</v>
      </c>
      <c r="E65" s="5" t="str">
        <f>Analysen!D65</f>
        <v>nein: 0
nur teilweise: 3
ja: 6</v>
      </c>
      <c r="F65" s="6">
        <f>INDEX(Analysen!65:65,MATCH("Max",Analysen!$2:$2,0))</f>
        <v>6</v>
      </c>
      <c r="G65" s="65">
        <f>INDEX(Analysen!65:65,MATCH("",Analysen!$2:$2,-1)-1)</f>
        <v>0</v>
      </c>
      <c r="H65" s="66">
        <f>INDEX(Analysen!65:65,MATCH("",Analysen!$2:$2,-1))</f>
        <v>0</v>
      </c>
      <c r="I65" s="73" t="str">
        <f>INDEX(Analysen!65:65,MATCH("",Analysen!$2:$2,-1)-2)</f>
        <v>Nein</v>
      </c>
      <c r="J65" s="6">
        <v>1</v>
      </c>
      <c r="K65" s="6">
        <f t="shared" si="0"/>
        <v>6</v>
      </c>
      <c r="L65" s="58">
        <f t="shared" si="1"/>
        <v>0</v>
      </c>
      <c r="M65" s="117"/>
      <c r="N65" s="118"/>
    </row>
    <row r="66" spans="2:14" ht="26.5" thickBot="1" x14ac:dyDescent="0.4">
      <c r="B66" s="34" t="str">
        <f>Analysen!A66</f>
        <v>BE</v>
      </c>
      <c r="C66" s="1" t="str">
        <f>Analysen!B66</f>
        <v>Lobby-register</v>
      </c>
      <c r="D66" s="35" t="str">
        <f>Analysen!C66</f>
        <v>Gibt es einen verbindlichen Verhaltenskodex für Lobbyisten?</v>
      </c>
      <c r="E66" s="5" t="str">
        <f>Analysen!D66</f>
        <v>nein: 0
ja: 3</v>
      </c>
      <c r="F66" s="6">
        <f>INDEX(Analysen!66:66,MATCH("Max",Analysen!$2:$2,0))</f>
        <v>3</v>
      </c>
      <c r="G66" s="65">
        <f>INDEX(Analysen!66:66,MATCH("",Analysen!$2:$2,-1)-1)</f>
        <v>0</v>
      </c>
      <c r="H66" s="66">
        <f>INDEX(Analysen!66:66,MATCH("",Analysen!$2:$2,-1))</f>
        <v>0</v>
      </c>
      <c r="I66" s="73" t="str">
        <f>INDEX(Analysen!66:66,MATCH("",Analysen!$2:$2,-1)-2)</f>
        <v>Nein</v>
      </c>
      <c r="J66" s="6">
        <v>1</v>
      </c>
      <c r="K66" s="6">
        <f t="shared" si="0"/>
        <v>3</v>
      </c>
      <c r="L66" s="58">
        <f t="shared" si="1"/>
        <v>0</v>
      </c>
      <c r="M66" s="117"/>
      <c r="N66" s="118"/>
    </row>
    <row r="67" spans="2:14" ht="52.5" thickBot="1" x14ac:dyDescent="0.4">
      <c r="B67" s="34" t="str">
        <f>Analysen!A67</f>
        <v>BE</v>
      </c>
      <c r="C67" s="1" t="str">
        <f>Analysen!B67</f>
        <v>Lobby-register</v>
      </c>
      <c r="D67" s="35" t="str">
        <f>Analysen!C67</f>
        <v>Gibt es einen unabhängigen Lobbybeauftragten, der die Einhaltung der Regelungen überprüft und ggf. Sanktionen erlässt?</v>
      </c>
      <c r="E67" s="5" t="str">
        <f>Analysen!D67</f>
        <v>nein: 0
ja: 5</v>
      </c>
      <c r="F67" s="6">
        <f>INDEX(Analysen!67:67,MATCH("Max",Analysen!$2:$2,0))</f>
        <v>5</v>
      </c>
      <c r="G67" s="65">
        <f>INDEX(Analysen!67:67,MATCH("",Analysen!$2:$2,-1)-1)</f>
        <v>0</v>
      </c>
      <c r="H67" s="66">
        <f>INDEX(Analysen!67:67,MATCH("",Analysen!$2:$2,-1))</f>
        <v>0</v>
      </c>
      <c r="I67" s="73" t="str">
        <f>INDEX(Analysen!67:67,MATCH("",Analysen!$2:$2,-1)-2)</f>
        <v>Nein</v>
      </c>
      <c r="J67" s="6">
        <v>1</v>
      </c>
      <c r="K67" s="6">
        <f t="shared" ref="K67:K130" si="2">F67*J67</f>
        <v>5</v>
      </c>
      <c r="L67" s="58">
        <f t="shared" ref="L67:L130" si="3">G67*J67</f>
        <v>0</v>
      </c>
      <c r="M67" s="117"/>
      <c r="N67" s="118"/>
    </row>
    <row r="68" spans="2:14" ht="78.5" thickBot="1" x14ac:dyDescent="0.4">
      <c r="B68" s="34" t="str">
        <f>Analysen!A68</f>
        <v>BE</v>
      </c>
      <c r="C68" s="1" t="str">
        <f>Analysen!B68</f>
        <v>Legislativer Fußabdruck</v>
      </c>
      <c r="D68" s="35" t="str">
        <f>Analysen!C68</f>
        <v>Gilt die Regelung sowohl für Abgeordnete im Parlament, als auch für die Regierung (Ministerien)?</v>
      </c>
      <c r="E68" s="5" t="str">
        <f>Analysen!D68</f>
        <v xml:space="preserve">keine Regelung: 0
nur für das Parlament: 4
Nur für die Regierung: 8
Für Parlament und Regierung: 12
</v>
      </c>
      <c r="F68" s="6">
        <f>INDEX(Analysen!68:68,MATCH("Max",Analysen!$2:$2,0))</f>
        <v>12</v>
      </c>
      <c r="G68" s="65">
        <f>INDEX(Analysen!68:68,MATCH("",Analysen!$2:$2,-1)-1)</f>
        <v>12</v>
      </c>
      <c r="H68" s="66">
        <f>INDEX(Analysen!68:68,MATCH("",Analysen!$2:$2,-1))</f>
        <v>1</v>
      </c>
      <c r="I68" s="73" t="str">
        <f>INDEX(Analysen!68:68,MATCH("",Analysen!$2:$2,-1)-2)</f>
        <v>Ja</v>
      </c>
      <c r="J68" s="6">
        <v>1</v>
      </c>
      <c r="K68" s="6">
        <f t="shared" si="2"/>
        <v>12</v>
      </c>
      <c r="L68" s="58">
        <f t="shared" si="3"/>
        <v>12</v>
      </c>
      <c r="M68" s="119">
        <f>SUMIFS($L:$L,$B:$B,B68,$C:$C,C68)/SUMIFS($K:$K,$B:$B,B68,$C:$C,C68)</f>
        <v>0.72</v>
      </c>
      <c r="N68" s="118"/>
    </row>
    <row r="69" spans="2:14" ht="79.5" customHeight="1" thickBot="1" x14ac:dyDescent="0.4">
      <c r="B69" s="34" t="str">
        <f>Analysen!A69</f>
        <v>BE</v>
      </c>
      <c r="C69" s="1" t="str">
        <f>Analysen!B69</f>
        <v>Legislativer Fußabdruck</v>
      </c>
      <c r="D69" s="35" t="str">
        <f>Analysen!C69</f>
        <v>Umfasst der Fußabdruck alle schriftlichen Eingaben – z.B. auch jene in der Erarbeitungsphase oder vor Beginn der Arbeit am Referentenentwurf?</v>
      </c>
      <c r="E69" s="5" t="str">
        <f>Analysen!D69</f>
        <v>keine Veröffentlichung: 0
nur Eingaben nach Fertigstellung des Entwurfs (offizielle formale Anhörungsverfahren): 3
inkl. der Eingaben während der Erarbeitung des Entwurfs: 10
alle Quellen von Anfang an (z.B. alte Vorlagen und Schreiben, bereits vorliegende Studien): 15</v>
      </c>
      <c r="F69" s="6">
        <f>INDEX(Analysen!69:69,MATCH("Max",Analysen!$2:$2,0))</f>
        <v>15</v>
      </c>
      <c r="G69" s="65">
        <f>INDEX(Analysen!69:69,MATCH("",Analysen!$2:$2,-1)-1)</f>
        <v>15</v>
      </c>
      <c r="H69" s="66">
        <f>INDEX(Analysen!69:69,MATCH("",Analysen!$2:$2,-1))</f>
        <v>1</v>
      </c>
      <c r="I69" s="73" t="str">
        <f>INDEX(Analysen!69:69,MATCH("",Analysen!$2:$2,-1)-2)</f>
        <v>Alles was auf Gesetze Einfluss ausüben soll ist erfasst -  explizit auch außerhalb formaler Verfahren.</v>
      </c>
      <c r="J69" s="6">
        <v>1</v>
      </c>
      <c r="K69" s="6">
        <f t="shared" si="2"/>
        <v>15</v>
      </c>
      <c r="L69" s="58">
        <f t="shared" si="3"/>
        <v>15</v>
      </c>
      <c r="M69" s="119"/>
      <c r="N69" s="118"/>
    </row>
    <row r="70" spans="2:14" ht="80.25" customHeight="1" thickBot="1" x14ac:dyDescent="0.4">
      <c r="B70" s="34" t="str">
        <f>Analysen!A70</f>
        <v>BE</v>
      </c>
      <c r="C70" s="1" t="str">
        <f>Analysen!B70</f>
        <v>Legislativer Fußabdruck</v>
      </c>
      <c r="D70" s="35" t="str">
        <f>Analysen!C70</f>
        <v>Erfolgt eine Würdigung wichtiger Eingaben, die im Entwurf eingeflossen sind im Rahmen der Begründung oder Plenardebatte?</v>
      </c>
      <c r="E70" s="5" t="str">
        <f>Analysen!D70</f>
        <v>nein: 0
nur teilweise: 3
ja: 7
HINWEIS: für volle Punkte muss konkret genannt oder gekennzeichnet werden, welche Quellen zum Tragen kamen</v>
      </c>
      <c r="F70" s="6">
        <f>INDEX(Analysen!70:70,MATCH("Max",Analysen!$2:$2,0))</f>
        <v>7</v>
      </c>
      <c r="G70" s="65">
        <f>INDEX(Analysen!70:70,MATCH("",Analysen!$2:$2,-1)-1)</f>
        <v>0</v>
      </c>
      <c r="H70" s="66">
        <f>INDEX(Analysen!70:70,MATCH("",Analysen!$2:$2,-1))</f>
        <v>0</v>
      </c>
      <c r="I70" s="73" t="str">
        <f>INDEX(Analysen!70:70,MATCH("",Analysen!$2:$2,-1)-2)</f>
        <v>Nein</v>
      </c>
      <c r="J70" s="6">
        <v>1</v>
      </c>
      <c r="K70" s="6">
        <f t="shared" si="2"/>
        <v>7</v>
      </c>
      <c r="L70" s="58">
        <f t="shared" si="3"/>
        <v>0</v>
      </c>
      <c r="M70" s="119"/>
      <c r="N70" s="118"/>
    </row>
    <row r="71" spans="2:14" ht="65.5" thickBot="1" x14ac:dyDescent="0.4">
      <c r="B71" s="34" t="str">
        <f>Analysen!A71</f>
        <v>BE</v>
      </c>
      <c r="C71" s="1" t="str">
        <f>Analysen!B71</f>
        <v>Legislativer Fußabdruck</v>
      </c>
      <c r="D71" s="35" t="str">
        <f>Analysen!C71</f>
        <v>Werden alle Eingaben veröffentlicht (ggf. unter Unkenntlichmachung von sensitiven Daten)?</v>
      </c>
      <c r="E71" s="5" t="str">
        <f>Analysen!D71</f>
        <v>keine Veröffentlichung: 0
Veröffentlichung in Einzelfällen: 3
eingeschränkte Veröffentlichung; z.B. wenn die Interessenvertreter die Offenlegung verweigern können: 6
volle Veröffentlichung, inkl. Emails und Briefe etc. : 9</v>
      </c>
      <c r="F71" s="6">
        <f>INDEX(Analysen!71:71,MATCH("Max",Analysen!$2:$2,0))</f>
        <v>9</v>
      </c>
      <c r="G71" s="65">
        <f>INDEX(Analysen!71:71,MATCH("",Analysen!$2:$2,-1)-1)</f>
        <v>9</v>
      </c>
      <c r="H71" s="66">
        <f>INDEX(Analysen!71:71,MATCH("",Analysen!$2:$2,-1))</f>
        <v>1</v>
      </c>
      <c r="I71" s="73" t="str">
        <f>INDEX(Analysen!71:71,MATCH("",Analysen!$2:$2,-1)-2)</f>
        <v>Ja, ohne Opt-Out</v>
      </c>
      <c r="J71" s="6">
        <v>1</v>
      </c>
      <c r="K71" s="6">
        <f t="shared" si="2"/>
        <v>9</v>
      </c>
      <c r="L71" s="58">
        <f t="shared" si="3"/>
        <v>9</v>
      </c>
      <c r="M71" s="119"/>
      <c r="N71" s="118"/>
    </row>
    <row r="72" spans="2:14" ht="39.5" thickBot="1" x14ac:dyDescent="0.4">
      <c r="B72" s="34" t="str">
        <f>Analysen!A72</f>
        <v>BE</v>
      </c>
      <c r="C72" s="1" t="str">
        <f>Analysen!B72</f>
        <v>Legislativer Fußabdruck</v>
      </c>
      <c r="D72" s="35" t="str">
        <f>Analysen!C72</f>
        <v>Welchen Geltungsbereich hat der legislative Fußabdruck?</v>
      </c>
      <c r="E72" s="5" t="str">
        <f>Analysen!D72</f>
        <v>keine Regelung - 0
nur Gesetze - 1
Gesetze und Verordnungen - 2</v>
      </c>
      <c r="F72" s="6">
        <f>INDEX(Analysen!72:72,MATCH("Max",Analysen!$2:$2,0))</f>
        <v>7</v>
      </c>
      <c r="G72" s="65">
        <f>INDEX(Analysen!72:72,MATCH("",Analysen!$2:$2,-1)-1)</f>
        <v>0</v>
      </c>
      <c r="H72" s="66">
        <f>INDEX(Analysen!72:72,MATCH("",Analysen!$2:$2,-1))</f>
        <v>0</v>
      </c>
      <c r="I72" s="73" t="str">
        <f>INDEX(Analysen!72:72,MATCH("",Analysen!$2:$2,-1)-2)</f>
        <v>Es gibt keine Regelung.</v>
      </c>
      <c r="J72" s="6">
        <v>1</v>
      </c>
      <c r="K72" s="6">
        <f t="shared" si="2"/>
        <v>7</v>
      </c>
      <c r="L72" s="58">
        <f t="shared" si="3"/>
        <v>0</v>
      </c>
      <c r="M72" s="119"/>
      <c r="N72" s="118"/>
    </row>
    <row r="73" spans="2:14" ht="130.5" thickBot="1" x14ac:dyDescent="0.4">
      <c r="B73" s="34" t="str">
        <f>Analysen!A73</f>
        <v>BE</v>
      </c>
      <c r="C73" s="1" t="str">
        <f>Analysen!B73</f>
        <v>Karenzzeit</v>
      </c>
      <c r="D73" s="35" t="str">
        <f>Analysen!C73</f>
        <v xml:space="preserve">Wie lang ist der maximale Zeitraum einer Karenzzeit nach Ausscheiden aus einem öffentlichen Amt, während der eine Pflicht zur schriftlichen Anzeige der geplanten Aufnahme einer Erwerbstätigkeit außerhalb des öffentliches Dienstes erforderlich ist?
</v>
      </c>
      <c r="E73" s="5" t="str">
        <f>Analysen!D73</f>
        <v>nein: 0
ja:
&lt; 1 Jahr: 5
&lt; 2 Jahr: 10
&lt; 3 Jahr: 15
≥ 3 Jahre: 20
In Bundesländern mit parlamentarischen/politischen Staatssekretären wird deren Fehlen mit einem Abzug von 5 Punkten in diesem Kriterium berücksichtigt.</v>
      </c>
      <c r="F73" s="6">
        <f>INDEX(Analysen!73:73,MATCH("Max",Analysen!$2:$2,0))</f>
        <v>20</v>
      </c>
      <c r="G73" s="65">
        <f>INDEX(Analysen!73:73,MATCH("",Analysen!$2:$2,-1)-1)</f>
        <v>0</v>
      </c>
      <c r="H73" s="66">
        <f>INDEX(Analysen!73:73,MATCH("",Analysen!$2:$2,-1))</f>
        <v>0</v>
      </c>
      <c r="I73" s="73" t="str">
        <f>INDEX(Analysen!73:73,MATCH("",Analysen!$2:$2,-1)-2)</f>
        <v>nein</v>
      </c>
      <c r="J73" s="6">
        <v>1</v>
      </c>
      <c r="K73" s="6">
        <f t="shared" si="2"/>
        <v>20</v>
      </c>
      <c r="L73" s="58">
        <f t="shared" si="3"/>
        <v>0</v>
      </c>
      <c r="M73" s="119">
        <f>SUMIFS($L:$L,$B:$B,B73,$C:$C,C73)/SUMIFS($K:$K,$B:$B,B73,$C:$C,C73)</f>
        <v>0</v>
      </c>
      <c r="N73" s="118"/>
    </row>
    <row r="74" spans="2:14" ht="52.5" thickBot="1" x14ac:dyDescent="0.4">
      <c r="B74" s="34" t="str">
        <f>Analysen!A74</f>
        <v>BE</v>
      </c>
      <c r="C74" s="1" t="str">
        <f>Analysen!B74</f>
        <v>Karenzzeit</v>
      </c>
      <c r="D74" s="35" t="str">
        <f>Analysen!C74</f>
        <v>Gibt es ein beratendes Gremium oder eine Instanz, die über einen möglichen Interessenkonflikt berät und muss dessen Empfehlung veröffentlicht werden?</v>
      </c>
      <c r="E74" s="5" t="str">
        <f>Analysen!D74</f>
        <v>nein: 0
Gremium, keine Veröffentlichung: 6 
Gremium, Veröffentlichung: 12</v>
      </c>
      <c r="F74" s="6">
        <f>INDEX(Analysen!74:74,MATCH("Max",Analysen!$2:$2,0))</f>
        <v>12</v>
      </c>
      <c r="G74" s="65">
        <f>INDEX(Analysen!74:74,MATCH("",Analysen!$2:$2,-1)-1)</f>
        <v>0</v>
      </c>
      <c r="H74" s="66">
        <f>INDEX(Analysen!74:74,MATCH("",Analysen!$2:$2,-1))</f>
        <v>0</v>
      </c>
      <c r="I74" s="73" t="str">
        <f>INDEX(Analysen!74:74,MATCH("",Analysen!$2:$2,-1)-2)</f>
        <v>nein</v>
      </c>
      <c r="J74" s="6">
        <v>1</v>
      </c>
      <c r="K74" s="6">
        <f t="shared" si="2"/>
        <v>12</v>
      </c>
      <c r="L74" s="58">
        <f t="shared" si="3"/>
        <v>0</v>
      </c>
      <c r="M74" s="119"/>
      <c r="N74" s="118"/>
    </row>
    <row r="75" spans="2:14" ht="26.5" thickBot="1" x14ac:dyDescent="0.4">
      <c r="B75" s="34" t="str">
        <f>Analysen!A75</f>
        <v>BE</v>
      </c>
      <c r="C75" s="1" t="str">
        <f>Analysen!B75</f>
        <v>Karenzzeit</v>
      </c>
      <c r="D75" s="35" t="str">
        <f>Analysen!C75</f>
        <v>Sind Sanktionen bei Verstößen gegen die Karenzzeitregelung vorgesehen?</v>
      </c>
      <c r="E75" s="5" t="str">
        <f>Analysen!D75</f>
        <v>nein: 0
ja: 12</v>
      </c>
      <c r="F75" s="6">
        <f>INDEX(Analysen!75:75,MATCH("Max",Analysen!$2:$2,0))</f>
        <v>12</v>
      </c>
      <c r="G75" s="65">
        <f>INDEX(Analysen!75:75,MATCH("",Analysen!$2:$2,-1)-1)</f>
        <v>0</v>
      </c>
      <c r="H75" s="66">
        <f>INDEX(Analysen!75:75,MATCH("",Analysen!$2:$2,-1))</f>
        <v>0</v>
      </c>
      <c r="I75" s="73" t="str">
        <f>INDEX(Analysen!75:75,MATCH("",Analysen!$2:$2,-1)-2)</f>
        <v>nein</v>
      </c>
      <c r="J75" s="6">
        <v>1</v>
      </c>
      <c r="K75" s="6">
        <f t="shared" si="2"/>
        <v>12</v>
      </c>
      <c r="L75" s="58">
        <f t="shared" si="3"/>
        <v>0</v>
      </c>
      <c r="M75" s="119"/>
      <c r="N75" s="118"/>
    </row>
    <row r="76" spans="2:14" ht="78.5" thickBot="1" x14ac:dyDescent="0.4">
      <c r="B76" s="34" t="str">
        <f>Analysen!A76</f>
        <v>BE</v>
      </c>
      <c r="C76" s="1" t="str">
        <f>Analysen!B76</f>
        <v>Karenzzeit</v>
      </c>
      <c r="D76" s="35" t="str">
        <f>Analysen!C76</f>
        <v>Gibt es verbindliche Kriterien für einen Beschluss über die Zulässigkeit einer anzeigepflichtigen Beschäftigung während der Karenzzeit?  (Definition Interessenkonflikt, Gründe aus denen eine Erwerbstätigkeit untersagt werden kann etc.)</v>
      </c>
      <c r="E76" s="5" t="str">
        <f>Analysen!D76</f>
        <v>nein: 0
nur bei direktem Bezug zur vorherigen Tätigkeit: 3
auch bei Gefährdung des Ansehens der Landesregierung: 6</v>
      </c>
      <c r="F76" s="6">
        <f>INDEX(Analysen!76:76,MATCH("Max",Analysen!$2:$2,0))</f>
        <v>6</v>
      </c>
      <c r="G76" s="65">
        <f>INDEX(Analysen!76:76,MATCH("",Analysen!$2:$2,-1)-1)</f>
        <v>0</v>
      </c>
      <c r="H76" s="66">
        <f>INDEX(Analysen!76:76,MATCH("",Analysen!$2:$2,-1))</f>
        <v>0</v>
      </c>
      <c r="I76" s="73" t="str">
        <f>INDEX(Analysen!76:76,MATCH("",Analysen!$2:$2,-1)-2)</f>
        <v>nein</v>
      </c>
      <c r="J76" s="6">
        <v>1</v>
      </c>
      <c r="K76" s="6">
        <f t="shared" si="2"/>
        <v>6</v>
      </c>
      <c r="L76" s="58">
        <f t="shared" si="3"/>
        <v>0</v>
      </c>
      <c r="M76" s="119"/>
      <c r="N76" s="118"/>
    </row>
    <row r="77" spans="2:14" ht="65.5" thickBot="1" x14ac:dyDescent="0.4">
      <c r="B77" s="34" t="str">
        <f>Analysen!A77</f>
        <v>BE</v>
      </c>
      <c r="C77" s="1" t="str">
        <f>Analysen!B77</f>
        <v>Verhaltensregeln</v>
      </c>
      <c r="D77" s="35" t="str">
        <f>Analysen!C77</f>
        <v>Besteht eine Anzeigepflicht für vor Mandatsübernahme ausgeübte berufliche Tätigkeiten sowie Tätigkeiten als Vorstand/Aufsichtsrat/Beirat o.ä. ?</v>
      </c>
      <c r="E77" s="5" t="str">
        <f>Analysen!D77</f>
        <v>Anzeigepflicht berufliche Tätigkeit länger als zwei Jahre vor Mandat zurückliegend:  3
bzw. Anzeigepflicht berufliche Tätigkeit in den letzten zwei Jahren vor Mandatsbeginn: 2
Anzeigepflicht Tätigkeit als Vorstand/Aufsichtsrat/Beirat o.ä.:  2</v>
      </c>
      <c r="F77" s="6">
        <f>INDEX(Analysen!77:77,MATCH("Max",Analysen!$2:$2,0))</f>
        <v>5</v>
      </c>
      <c r="G77" s="65">
        <f>INDEX(Analysen!77:77,MATCH("",Analysen!$2:$2,-1)-1)</f>
        <v>3</v>
      </c>
      <c r="H77" s="66">
        <f>INDEX(Analysen!77:77,MATCH("",Analysen!$2:$2,-1))</f>
        <v>0.6</v>
      </c>
      <c r="I77" s="73" t="str">
        <f>INDEX(Analysen!77:77,MATCH("",Analysen!$2:$2,-1)-2)</f>
        <v>Ja, aber bez. berufl. Tätigkeit nur, falls diese in Erwartung Mandat oder in Zusammenhang mit ihr aufgegeben bzw. falls nicht länger als 10 Jahre zurückliegend</v>
      </c>
      <c r="J77" s="6">
        <v>1</v>
      </c>
      <c r="K77" s="6">
        <f t="shared" si="2"/>
        <v>5</v>
      </c>
      <c r="L77" s="58">
        <f t="shared" si="3"/>
        <v>3</v>
      </c>
      <c r="M77" s="120">
        <f>SUMIFS($L:$L,$B:$B,B77,$C:$C,C77)/SUMIFS($K:$K,$B:$B,B77,$C:$C,C77)</f>
        <v>0.46</v>
      </c>
      <c r="N77" s="118"/>
    </row>
    <row r="78" spans="2:14" ht="198.75" customHeight="1" thickBot="1" x14ac:dyDescent="0.4">
      <c r="B78" s="34" t="str">
        <f>Analysen!A78</f>
        <v>BE</v>
      </c>
      <c r="C78" s="1" t="str">
        <f>Analysen!B78</f>
        <v>Verhaltensregeln</v>
      </c>
      <c r="D78" s="35" t="str">
        <f>Analysen!C78</f>
        <v>Besteht eine Anzeigepflicht für während der Mandatsausübung ausgeübte Tätigkeiten (einschl. Beratung, Vorträge, Gutachten etc.); Unternehmensbeteiligungen? Aktienoptionen? Schwellenwerte beachten!</v>
      </c>
      <c r="E78" s="5" t="str">
        <f>Analysen!D78</f>
        <v xml:space="preserve">Anzeigepflicht berufliche Tätigkeiten u.ä.:  2
Anzeigepflicht Unternehmensbeteiligungen erst ab „wesentlichem wirtschaftlichem Einfluss“ (meist: 25%): 1
Anzeigepflicht bestehende Unternehmensbeteiligungen ab 5 % und Aktienoptionen u.ä.: 2
</v>
      </c>
      <c r="F78" s="6">
        <f>INDEX(Analysen!78:78,MATCH("Max",Analysen!$2:$2,0))</f>
        <v>5</v>
      </c>
      <c r="G78" s="65">
        <f>INDEX(Analysen!78:78,MATCH("",Analysen!$2:$2,-1)-1)</f>
        <v>4</v>
      </c>
      <c r="H78" s="66">
        <f>INDEX(Analysen!78:78,MATCH("",Analysen!$2:$2,-1))</f>
        <v>0.8</v>
      </c>
      <c r="I78" s="73" t="str">
        <f>INDEX(Analysen!78:78,MATCH("",Analysen!$2:$2,-1)-2)</f>
        <v xml:space="preserve">Ja
Anzeige bestehender Unternehmensbeteiligung erst ab 25 % (Ausnahme AGs) </v>
      </c>
      <c r="J78" s="6">
        <v>1</v>
      </c>
      <c r="K78" s="6">
        <f t="shared" si="2"/>
        <v>5</v>
      </c>
      <c r="L78" s="58">
        <f t="shared" si="3"/>
        <v>4</v>
      </c>
      <c r="M78" s="120"/>
      <c r="N78" s="118"/>
    </row>
    <row r="79" spans="2:14" ht="52.5" thickBot="1" x14ac:dyDescent="0.4">
      <c r="B79" s="34" t="str">
        <f>Analysen!A79</f>
        <v>BE</v>
      </c>
      <c r="C79" s="1" t="str">
        <f>Analysen!B79</f>
        <v>Verhaltensregeln</v>
      </c>
      <c r="D79" s="35" t="str">
        <f>Analysen!C79</f>
        <v>Werden die angezeigten Nebeneinkünfte veröffentlicht?
(nur in Stufen oder Euro-genau)</v>
      </c>
      <c r="E79" s="5" t="str">
        <f>Analysen!D79</f>
        <v xml:space="preserve">Veröffentlichung Euro-genau:  5
Veröffentlichung in ca. 10 Stufen entsprechend früheren VR Bund: 3
 Veröffentlichung in deutlich weniger als 10 Stufen: 2
</v>
      </c>
      <c r="F79" s="6">
        <f>INDEX(Analysen!79:79,MATCH("Max",Analysen!$2:$2,0))</f>
        <v>5</v>
      </c>
      <c r="G79" s="65">
        <f>INDEX(Analysen!79:79,MATCH("",Analysen!$2:$2,-1)-1)</f>
        <v>2</v>
      </c>
      <c r="H79" s="66">
        <f>INDEX(Analysen!79:79,MATCH("",Analysen!$2:$2,-1))</f>
        <v>0.4</v>
      </c>
      <c r="I79" s="73" t="str">
        <f>INDEX(Analysen!79:79,MATCH("",Analysen!$2:$2,-1)-2)</f>
        <v xml:space="preserve">Nur fünf Stufenregelung von 1 € bis &gt; 250000 €
</v>
      </c>
      <c r="J79" s="6">
        <v>1</v>
      </c>
      <c r="K79" s="6">
        <f t="shared" si="2"/>
        <v>5</v>
      </c>
      <c r="L79" s="58">
        <f t="shared" si="3"/>
        <v>2</v>
      </c>
      <c r="M79" s="120"/>
      <c r="N79" s="118"/>
    </row>
    <row r="80" spans="2:14" ht="65.5" thickBot="1" x14ac:dyDescent="0.4">
      <c r="B80" s="34" t="str">
        <f>Analysen!A80</f>
        <v>BE</v>
      </c>
      <c r="C80" s="1" t="str">
        <f>Analysen!B80</f>
        <v>Verhaltensregeln</v>
      </c>
      <c r="D80" s="35" t="str">
        <f>Analysen!C80</f>
        <v xml:space="preserve">Gibt es eine Anzeigepflicht bei Spenden an Abgeordnete für politische Arbeit? Ab welcher Betragshöhe gilt diese? Veröffentlichung?
</v>
      </c>
      <c r="E80" s="5" t="str">
        <f>Analysen!D80</f>
        <v xml:space="preserve">Anzeigepflicht ab ca. 1.500 € jährlich oder vergleichbar: 3
bzw. Anzeigepflicht erst ab ca. 5.000 € jährlich: 2
Veröffentlichung: 2
</v>
      </c>
      <c r="F80" s="6">
        <f>INDEX(Analysen!80:80,MATCH("Max",Analysen!$2:$2,0))</f>
        <v>5</v>
      </c>
      <c r="G80" s="65">
        <f>INDEX(Analysen!80:80,MATCH("",Analysen!$2:$2,-1)-1)</f>
        <v>5</v>
      </c>
      <c r="H80" s="66">
        <f>INDEX(Analysen!80:80,MATCH("",Analysen!$2:$2,-1))</f>
        <v>1</v>
      </c>
      <c r="I80" s="73" t="str">
        <f>INDEX(Analysen!80:80,MATCH("",Analysen!$2:$2,-1)-2)</f>
        <v>Ja,
&gt; 2.500 € jährl.
&gt; 5.000 € jährl.
zusätzlich Veröffentl.</v>
      </c>
      <c r="J80" s="6">
        <v>1</v>
      </c>
      <c r="K80" s="6">
        <f t="shared" si="2"/>
        <v>5</v>
      </c>
      <c r="L80" s="58">
        <f t="shared" si="3"/>
        <v>5</v>
      </c>
      <c r="M80" s="120"/>
      <c r="N80" s="118"/>
    </row>
    <row r="81" spans="2:14" ht="52.5" thickBot="1" x14ac:dyDescent="0.4">
      <c r="B81" s="34" t="str">
        <f>Analysen!A81</f>
        <v>BE</v>
      </c>
      <c r="C81" s="1" t="str">
        <f>Analysen!B81</f>
        <v>Verhaltensregeln</v>
      </c>
      <c r="D81" s="35" t="str">
        <f>Analysen!C81</f>
        <v>Ist die Annahme von Spenden (Direktspenden) an Abgeordnete verboten?</v>
      </c>
      <c r="E81" s="5" t="str">
        <f>Analysen!D81</f>
        <v xml:space="preserve">Annahme von Direktspenden verboten: 5 </v>
      </c>
      <c r="F81" s="6">
        <f>INDEX(Analysen!81:81,MATCH("Max",Analysen!$2:$2,0))</f>
        <v>5</v>
      </c>
      <c r="G81" s="65">
        <f>INDEX(Analysen!81:81,MATCH("",Analysen!$2:$2,-1)-1)</f>
        <v>1</v>
      </c>
      <c r="H81" s="66">
        <f>INDEX(Analysen!81:81,MATCH("",Analysen!$2:$2,-1))</f>
        <v>0.2</v>
      </c>
      <c r="I81" s="73" t="str">
        <f>INDEX(Analysen!81:81,MATCH("",Analysen!$2:$2,-1)-2)</f>
        <v>Nur Überprüfung durch Präsidium, ob Verstoß vorliegt. Ergebnis wird den Fraktionen mitgeteilt, es sei denn das öffentl. Interesse erfordert dies nicht</v>
      </c>
      <c r="J81" s="6">
        <v>1</v>
      </c>
      <c r="K81" s="6">
        <f t="shared" si="2"/>
        <v>5</v>
      </c>
      <c r="L81" s="58">
        <f t="shared" si="3"/>
        <v>1</v>
      </c>
      <c r="M81" s="120"/>
      <c r="N81" s="118"/>
    </row>
    <row r="82" spans="2:14" ht="39.5" thickBot="1" x14ac:dyDescent="0.4">
      <c r="B82" s="34" t="str">
        <f>Analysen!A82</f>
        <v>BE</v>
      </c>
      <c r="C82" s="1" t="str">
        <f>Analysen!B82</f>
        <v>Verhaltensregeln</v>
      </c>
      <c r="D82" s="35" t="str">
        <f>Analysen!C82</f>
        <v>Gibt es Sanktionen bei Verstößen gegen die in vorigen Kriterien aufgeführten Pflichten?   Veröffentlichung als LT-Drucksache?</v>
      </c>
      <c r="E82" s="5" t="str">
        <f>Analysen!D82</f>
        <v>Ordnungsgeld bis ½ jährl. Abgeordnetenbezüge: 3
Lediglich Ermahnung: 1
Veröffentlichung: 2</v>
      </c>
      <c r="F82" s="6">
        <f>INDEX(Analysen!82:82,MATCH("Max",Analysen!$2:$2,0))</f>
        <v>5</v>
      </c>
      <c r="G82" s="65">
        <f>INDEX(Analysen!82:82,MATCH("",Analysen!$2:$2,-1)-1)</f>
        <v>5</v>
      </c>
      <c r="H82" s="66">
        <f>INDEX(Analysen!82:82,MATCH("",Analysen!$2:$2,-1))</f>
        <v>1</v>
      </c>
      <c r="I82" s="73" t="str">
        <f>INDEX(Analysen!82:82,MATCH("",Analysen!$2:$2,-1)-2)</f>
        <v>Handbuch + Abg.-Haus Internet</v>
      </c>
      <c r="J82" s="6">
        <v>1</v>
      </c>
      <c r="K82" s="6">
        <f t="shared" si="2"/>
        <v>5</v>
      </c>
      <c r="L82" s="58">
        <f t="shared" si="3"/>
        <v>5</v>
      </c>
      <c r="M82" s="120"/>
      <c r="N82" s="118"/>
    </row>
    <row r="83" spans="2:14" ht="39.5" thickBot="1" x14ac:dyDescent="0.4">
      <c r="B83" s="34" t="str">
        <f>Analysen!A83</f>
        <v>BE</v>
      </c>
      <c r="C83" s="1" t="str">
        <f>Analysen!B83</f>
        <v>Verhaltensregeln</v>
      </c>
      <c r="D83" s="35" t="str">
        <f>Analysen!C83</f>
        <v>Werden die von den Abgeordneten gemachten Angaben im Internet oder Handbuch veröffentlicht?</v>
      </c>
      <c r="E83" s="5" t="str">
        <f>Analysen!D83</f>
        <v>Im Landtag-Internet: 5
Im Handbuch/als amtliche Mitteilung: 3</v>
      </c>
      <c r="F83" s="6">
        <f>INDEX(Analysen!83:83,MATCH("Max",Analysen!$2:$2,0))</f>
        <v>5</v>
      </c>
      <c r="G83" s="65">
        <f>INDEX(Analysen!83:83,MATCH("",Analysen!$2:$2,-1)-1)</f>
        <v>3</v>
      </c>
      <c r="H83" s="66">
        <f>INDEX(Analysen!83:83,MATCH("",Analysen!$2:$2,-1))</f>
        <v>0.6</v>
      </c>
      <c r="I83" s="73" t="str">
        <f>INDEX(Analysen!83:83,MATCH("",Analysen!$2:$2,-1)-2)</f>
        <v>Offenlegung Interessenverknüpfung nur im Ausschuss vor Sitzungsbeginn mit Folge Teilnahme eines Vertreters</v>
      </c>
      <c r="J83" s="6">
        <v>1</v>
      </c>
      <c r="K83" s="6">
        <f t="shared" si="2"/>
        <v>5</v>
      </c>
      <c r="L83" s="58">
        <f t="shared" si="3"/>
        <v>3</v>
      </c>
      <c r="M83" s="120"/>
      <c r="N83" s="118"/>
    </row>
    <row r="84" spans="2:14" ht="65.5" thickBot="1" x14ac:dyDescent="0.4">
      <c r="B84" s="34" t="str">
        <f>Analysen!A84</f>
        <v>BE</v>
      </c>
      <c r="C84" s="1" t="str">
        <f>Analysen!B84</f>
        <v>Verhaltensregeln</v>
      </c>
      <c r="D84" s="35" t="str">
        <f>Analysen!C84</f>
        <v xml:space="preserve">Muss eine Interessenverknüpfung bei Mitarbeit in einem Ausschuss oder auch bei sonstiger gesetzgeberischer Arbeit offengelegt werden? </v>
      </c>
      <c r="E84" s="5" t="str">
        <f>Analysen!D84</f>
        <v xml:space="preserve">Offenlegung bei Mitarbeit im Ausschuss sowie bei sonstiger gesetzgeberischer Arbeit: 5 
Falls Offenlegung nur bei Ausschussarbeit: 3   Interessenverknüpfung nur anhand Abgeordnetenprofil: 1
</v>
      </c>
      <c r="F84" s="6">
        <f>INDEX(Analysen!84:84,MATCH("Max",Analysen!$2:$2,0))</f>
        <v>5</v>
      </c>
      <c r="G84" s="65">
        <f>INDEX(Analysen!84:84,MATCH("",Analysen!$2:$2,-1)-1)</f>
        <v>0</v>
      </c>
      <c r="H84" s="66">
        <f>INDEX(Analysen!84:84,MATCH("",Analysen!$2:$2,-1))</f>
        <v>0</v>
      </c>
      <c r="I84" s="73" t="str">
        <f>INDEX(Analysen!84:84,MATCH("",Analysen!$2:$2,-1)-2)</f>
        <v>Nein.</v>
      </c>
      <c r="J84" s="6">
        <v>1</v>
      </c>
      <c r="K84" s="6">
        <f t="shared" si="2"/>
        <v>5</v>
      </c>
      <c r="L84" s="58">
        <f t="shared" si="3"/>
        <v>0</v>
      </c>
      <c r="M84" s="120"/>
      <c r="N84" s="118"/>
    </row>
    <row r="85" spans="2:14" ht="127.5" customHeight="1" thickBot="1" x14ac:dyDescent="0.4">
      <c r="B85" s="34" t="str">
        <f>Analysen!A85</f>
        <v>BE</v>
      </c>
      <c r="C85" s="1" t="str">
        <f>Analysen!B85</f>
        <v>Verhaltensregeln</v>
      </c>
      <c r="D85" s="35" t="str">
        <f>Analysen!C85</f>
        <v xml:space="preserve">Ist die Ausübung bezahlter Tätigkeiten (Lobbyarbeit, Beratung, Vorträge, Gutachten etc.)  während der Mandatsausübung verboten? </v>
      </c>
      <c r="E85" s="5" t="str">
        <f>Analysen!D85</f>
        <v xml:space="preserve">Verbot bezahlter Lobbytätigkeit: 3
Verbot Honorarannahme entgeltlicher Vorträge/ Beratungstätigkeit: 2
</v>
      </c>
      <c r="F85" s="6">
        <f>INDEX(Analysen!85:85,MATCH("Max",Analysen!$2:$2,0))</f>
        <v>5</v>
      </c>
      <c r="G85" s="65">
        <f>INDEX(Analysen!85:85,MATCH("",Analysen!$2:$2,-1)-1)</f>
        <v>0</v>
      </c>
      <c r="H85" s="66">
        <f>INDEX(Analysen!85:85,MATCH("",Analysen!$2:$2,-1))</f>
        <v>0</v>
      </c>
      <c r="I85" s="73" t="str">
        <f>INDEX(Analysen!85:85,MATCH("",Analysen!$2:$2,-1)-2)</f>
        <v>Nein.</v>
      </c>
      <c r="J85" s="6">
        <v>1</v>
      </c>
      <c r="K85" s="6">
        <f t="shared" si="2"/>
        <v>5</v>
      </c>
      <c r="L85" s="58">
        <f t="shared" si="3"/>
        <v>0</v>
      </c>
      <c r="M85" s="120"/>
      <c r="N85" s="118"/>
    </row>
    <row r="86" spans="2:14" ht="42" customHeight="1" thickBot="1" x14ac:dyDescent="0.4">
      <c r="B86" s="36" t="str">
        <f>Analysen!A86</f>
        <v>BE</v>
      </c>
      <c r="C86" s="37" t="str">
        <f>Analysen!B86</f>
        <v>Verhaltensregeln</v>
      </c>
      <c r="D86" s="38" t="str">
        <f>Analysen!C86</f>
        <v>Gibt es eine Pflicht zur Angabe des zeitlichen Umfangs ausgeübter Nebentätigkeiten?</v>
      </c>
      <c r="E86" s="39" t="str">
        <f>Analysen!D86</f>
        <v>Pflicht zur Angabe: 5</v>
      </c>
      <c r="F86" s="69">
        <f>INDEX(Analysen!86:86,MATCH("Max",Analysen!$2:$2,0))</f>
        <v>5</v>
      </c>
      <c r="G86" s="70">
        <f>INDEX(Analysen!86:86,MATCH("",Analysen!$2:$2,-1)-1)</f>
        <v>0</v>
      </c>
      <c r="H86" s="71">
        <f>INDEX(Analysen!86:86,MATCH("",Analysen!$2:$2,-1))</f>
        <v>0</v>
      </c>
      <c r="I86" s="74" t="str">
        <f>INDEX(Analysen!86:86,MATCH("",Analysen!$2:$2,-1)-2)</f>
        <v>Nein</v>
      </c>
      <c r="J86" s="69">
        <v>1</v>
      </c>
      <c r="K86" s="69">
        <f t="shared" si="2"/>
        <v>5</v>
      </c>
      <c r="L86" s="78">
        <f t="shared" si="3"/>
        <v>0</v>
      </c>
      <c r="M86" s="120"/>
      <c r="N86" s="118"/>
    </row>
    <row r="87" spans="2:14" ht="132" customHeight="1" thickBot="1" x14ac:dyDescent="0.4">
      <c r="B87" s="30" t="str">
        <f>Analysen!A87</f>
        <v>BB</v>
      </c>
      <c r="C87" s="31" t="str">
        <f>Analysen!B87</f>
        <v>Lobby-register</v>
      </c>
      <c r="D87" s="32" t="str">
        <f>Analysen!C87</f>
        <v>Gibt es eine verbindliche Regelung sowohl für Abgeordnete im Parlament als auch für die Regierung (Ministerien)?</v>
      </c>
      <c r="E87" s="33" t="str">
        <f>Analysen!D87</f>
        <v>keine Regelung: 0
Regelung gilt für:
Abgeordnete: 3
Abgeordnete und Regierungsmitglieder: 4 
zusätzlich bis Unterabteilungsleitung: 6
zusätzlich alle weiteren Mitarbeiter von Ministerien: 8 
Zusätzlich Regulierungsbehörden: 9
HINWEIS: die Exekutive spielt eine wesentlich größere Rolle im Lobbyismus als Parlamente; für volle Punktzahl müssen alle Ebenen der Ministerien und Regulierungsbehörden einbezogen werden</v>
      </c>
      <c r="F87" s="51">
        <f>INDEX(Analysen!87:87,MATCH("Max",Analysen!$2:$2,0))</f>
        <v>9</v>
      </c>
      <c r="G87" s="51">
        <f>INDEX(Analysen!87:87,MATCH("",Analysen!$2:$2,-1)-1)</f>
        <v>4</v>
      </c>
      <c r="H87" s="64">
        <f>INDEX(Analysen!87:87,MATCH("",Analysen!$2:$2,-1))</f>
        <v>0.44444444444444442</v>
      </c>
      <c r="I87" s="72" t="str">
        <f>INDEX(Analysen!87:87,MATCH("",Analysen!$2:$2,-1)-2)</f>
        <v>Ja, das "Lobbyregister" gilt für Parlament und Regierung, die Eintragung ist jedoch nicht verpflichtend zur Kontaktaufnahme und umfasst nicht die wesentlichen Informationen.</v>
      </c>
      <c r="J87" s="51">
        <v>1</v>
      </c>
      <c r="K87" s="51">
        <f t="shared" si="2"/>
        <v>9</v>
      </c>
      <c r="L87" s="57">
        <f t="shared" si="3"/>
        <v>4</v>
      </c>
      <c r="M87" s="117">
        <f>SUMIFS($L:$L,$B:$B,B87,$C:$C,C87)/SUMIFS($K:$K,$B:$B,B87,$C:$C,C87)</f>
        <v>0.26</v>
      </c>
      <c r="N87" s="118">
        <f>SUM(M87:M114)/4</f>
        <v>0.35499999999999998</v>
      </c>
    </row>
    <row r="88" spans="2:14" ht="199.5" customHeight="1" thickBot="1" x14ac:dyDescent="0.4">
      <c r="B88" s="34" t="str">
        <f>Analysen!A88</f>
        <v>BB</v>
      </c>
      <c r="C88" s="1" t="str">
        <f>Analysen!B88</f>
        <v>Lobby-register</v>
      </c>
      <c r="D88" s="35" t="str">
        <f>Analysen!C88</f>
        <v>Ist eine Registrierung für alle Lobbyisten, die Gesprächstermine suchen, verpflichtend?</v>
      </c>
      <c r="E88" s="5" t="str">
        <f>Analysen!D88</f>
        <v>keine Registrierung: 0
Registrierung gilt nur für einen kleinen Teil der Lobbyisten (z.B. aufgrund vieler Ausnahmen in Kombination mit einer großen Mindestzahl an Kontakten ): 3
Registrierung für die Mehrheit aller Lobbyisten aber mit Hürden (z.B. kaum Ausnahmen, aber hohe  Zahl der erforderlichen Kontakte): 5
Wenige Ausnahmen; keine relevante sonstigen Hürden: 7
Registrierungspflicht gilt für alle Lobbyisten und jeden wiederholten Kontakt: 9
HINWEIS: sofern es hohe Hürden zur Registrierungspflicht gibt, können nur 5 Punkte vergeben werden; ohne Einbeziehung von Anwälten kann es keine volle Punktzahl geben; bei einer verfassungsrechtlichen Ausnahme für Religionsgemeinschaften können noch 9 Punkte vergeben werden</v>
      </c>
      <c r="F88" s="6">
        <f>INDEX(Analysen!88:88,MATCH("Max",Analysen!$2:$2,0))</f>
        <v>9</v>
      </c>
      <c r="G88" s="65">
        <f>INDEX(Analysen!88:88,MATCH("",Analysen!$2:$2,-1)-1)</f>
        <v>0</v>
      </c>
      <c r="H88" s="66">
        <f>INDEX(Analysen!88:88,MATCH("",Analysen!$2:$2,-1))</f>
        <v>0</v>
      </c>
      <c r="I88" s="73" t="str">
        <f>INDEX(Analysen!88:88,MATCH("",Analysen!$2:$2,-1)-2)</f>
        <v>Nein.</v>
      </c>
      <c r="J88" s="6">
        <v>1</v>
      </c>
      <c r="K88" s="6">
        <f t="shared" si="2"/>
        <v>9</v>
      </c>
      <c r="L88" s="58">
        <f t="shared" si="3"/>
        <v>0</v>
      </c>
      <c r="M88" s="117"/>
      <c r="N88" s="118"/>
    </row>
    <row r="89" spans="2:14" ht="65.5" thickBot="1" x14ac:dyDescent="0.4">
      <c r="B89" s="34" t="str">
        <f>Analysen!A89</f>
        <v>BB</v>
      </c>
      <c r="C89" s="1" t="str">
        <f>Analysen!B89</f>
        <v>Lobby-register</v>
      </c>
      <c r="D89" s="35" t="str">
        <f>Analysen!C89</f>
        <v>Sind bestimmte Rechte für die Interessenvertreter an die Eintragung, wie Hausausweis, Teilnahme an Anhörungen etc., gebunden oder gibt es alternativ Sanktionen bei Verstößen?</v>
      </c>
      <c r="E89" s="5" t="str">
        <f>Analysen!D89</f>
        <v>keine Einschränkungen/Sanktionen bei Nicht-Registrierung oder Verstößen: 0
Andernfalls: 3</v>
      </c>
      <c r="F89" s="6">
        <f>INDEX(Analysen!89:89,MATCH("Max",Analysen!$2:$2,0))</f>
        <v>3</v>
      </c>
      <c r="G89" s="65">
        <f>INDEX(Analysen!89:89,MATCH("",Analysen!$2:$2,-1)-1)</f>
        <v>3</v>
      </c>
      <c r="H89" s="66">
        <f>INDEX(Analysen!89:89,MATCH("",Analysen!$2:$2,-1))</f>
        <v>1</v>
      </c>
      <c r="I89" s="73" t="str">
        <f>INDEX(Analysen!89:89,MATCH("",Analysen!$2:$2,-1)-2)</f>
        <v>Ja</v>
      </c>
      <c r="J89" s="6">
        <v>1</v>
      </c>
      <c r="K89" s="6">
        <f t="shared" si="2"/>
        <v>3</v>
      </c>
      <c r="L89" s="58">
        <f t="shared" si="3"/>
        <v>3</v>
      </c>
      <c r="M89" s="117"/>
      <c r="N89" s="118"/>
    </row>
    <row r="90" spans="2:14" ht="39.5" thickBot="1" x14ac:dyDescent="0.4">
      <c r="B90" s="34" t="str">
        <f>Analysen!A90</f>
        <v>BB</v>
      </c>
      <c r="C90" s="1" t="str">
        <f>Analysen!B90</f>
        <v>Lobby-register</v>
      </c>
      <c r="D90" s="35" t="str">
        <f>Analysen!C90</f>
        <v>Sind alle registrierte Lobbyisten (auch  Anwälte, Agenturen etc.) verpflichtet, ihre Auftraggeber zu nennen?</v>
      </c>
      <c r="E90" s="5" t="str">
        <f>Analysen!D90</f>
        <v>nein: 0
ja: 3</v>
      </c>
      <c r="F90" s="6">
        <f>INDEX(Analysen!90:90,MATCH("Max",Analysen!$2:$2,0))</f>
        <v>3</v>
      </c>
      <c r="G90" s="65">
        <f>INDEX(Analysen!90:90,MATCH("",Analysen!$2:$2,-1)-1)</f>
        <v>0</v>
      </c>
      <c r="H90" s="66">
        <f>INDEX(Analysen!90:90,MATCH("",Analysen!$2:$2,-1))</f>
        <v>0</v>
      </c>
      <c r="I90" s="73" t="str">
        <f>INDEX(Analysen!90:90,MATCH("",Analysen!$2:$2,-1)-2)</f>
        <v>Nein.</v>
      </c>
      <c r="J90" s="6">
        <v>1</v>
      </c>
      <c r="K90" s="6">
        <f t="shared" si="2"/>
        <v>3</v>
      </c>
      <c r="L90" s="58">
        <f t="shared" si="3"/>
        <v>0</v>
      </c>
      <c r="M90" s="117"/>
      <c r="N90" s="118"/>
    </row>
    <row r="91" spans="2:14" ht="78.5" thickBot="1" x14ac:dyDescent="0.4">
      <c r="B91" s="34" t="str">
        <f>Analysen!A91</f>
        <v>BB</v>
      </c>
      <c r="C91" s="1" t="str">
        <f>Analysen!B91</f>
        <v>Lobby-register</v>
      </c>
      <c r="D91" s="35" t="str">
        <f>Analysen!C91</f>
        <v>Ist eine Veröffentlichung der finanziellen/personellen Austattung der Lobbytätigkeit vorgesehen?</v>
      </c>
      <c r="E91" s="5" t="str">
        <f>Analysen!D91</f>
        <v>nein: 0
ja: 3
HINWEIS: sofern die Offenlegung grundlos verweigert werden kann, und trotzdem die Kontaktaufnahme weiter erfolgen darf, kann es keinen vollen Punkt geben</v>
      </c>
      <c r="F91" s="6">
        <f>INDEX(Analysen!91:91,MATCH("Max",Analysen!$2:$2,0))</f>
        <v>3</v>
      </c>
      <c r="G91" s="65">
        <f>INDEX(Analysen!91:91,MATCH("",Analysen!$2:$2,-1)-1)</f>
        <v>0</v>
      </c>
      <c r="H91" s="66">
        <f>INDEX(Analysen!91:91,MATCH("",Analysen!$2:$2,-1))</f>
        <v>0</v>
      </c>
      <c r="I91" s="73" t="str">
        <f>INDEX(Analysen!91:91,MATCH("",Analysen!$2:$2,-1)-2)</f>
        <v>Nein.</v>
      </c>
      <c r="J91" s="6">
        <v>1</v>
      </c>
      <c r="K91" s="6">
        <f t="shared" si="2"/>
        <v>3</v>
      </c>
      <c r="L91" s="58">
        <f t="shared" si="3"/>
        <v>0</v>
      </c>
      <c r="M91" s="117"/>
      <c r="N91" s="118"/>
    </row>
    <row r="92" spans="2:14" ht="117.5" thickBot="1" x14ac:dyDescent="0.4">
      <c r="B92" s="34" t="str">
        <f>Analysen!A92</f>
        <v>BB</v>
      </c>
      <c r="C92" s="1" t="str">
        <f>Analysen!B92</f>
        <v>Lobby-register</v>
      </c>
      <c r="D92" s="35" t="str">
        <f>Analysen!C92</f>
        <v>Werden Lobbytätigkeiten detailliert dokumentiert? (Datum, Dauer, Teilnehmer der Konsultationen sowie besprochene Themen)</v>
      </c>
      <c r="E92" s="5" t="str">
        <f>Analysen!D92</f>
        <v>nein: 0
nur teilweise (z.B. nur Teilnehmer, aber Fehlen von besprochenen Themen) : 3
mit relevanten Lücken (es fehlen Teilnehmer oder Dauer, Themen werden aber genannt): 6
vollständig: 9
HINWEIS: die konkreten Themen des einzelnen Lobbykontakts sind von besonderem Interesse</v>
      </c>
      <c r="F92" s="6">
        <f>INDEX(Analysen!92:92,MATCH("Max",Analysen!$2:$2,0))</f>
        <v>9</v>
      </c>
      <c r="G92" s="65">
        <f>INDEX(Analysen!92:92,MATCH("",Analysen!$2:$2,-1)-1)</f>
        <v>0</v>
      </c>
      <c r="H92" s="66">
        <f>INDEX(Analysen!92:92,MATCH("",Analysen!$2:$2,-1))</f>
        <v>0</v>
      </c>
      <c r="I92" s="73" t="str">
        <f>INDEX(Analysen!92:92,MATCH("",Analysen!$2:$2,-1)-2)</f>
        <v>Nein</v>
      </c>
      <c r="J92" s="6">
        <v>1</v>
      </c>
      <c r="K92" s="6">
        <f t="shared" si="2"/>
        <v>9</v>
      </c>
      <c r="L92" s="58">
        <f t="shared" si="3"/>
        <v>0</v>
      </c>
      <c r="M92" s="117"/>
      <c r="N92" s="118"/>
    </row>
    <row r="93" spans="2:14" ht="39.5" thickBot="1" x14ac:dyDescent="0.4">
      <c r="B93" s="34" t="str">
        <f>Analysen!A93</f>
        <v>BB</v>
      </c>
      <c r="C93" s="1" t="str">
        <f>Analysen!B93</f>
        <v>Lobby-register</v>
      </c>
      <c r="D93" s="35" t="str">
        <f>Analysen!C93</f>
        <v>Sind Informationen der Lobbyisten veröffentlicht und frei einsehbar?</v>
      </c>
      <c r="E93" s="5" t="str">
        <f>Analysen!D93</f>
        <v>nein: 0
nur teilweise: 3
ja: 6</v>
      </c>
      <c r="F93" s="6">
        <f>INDEX(Analysen!93:93,MATCH("Max",Analysen!$2:$2,0))</f>
        <v>6</v>
      </c>
      <c r="G93" s="65">
        <f>INDEX(Analysen!93:93,MATCH("",Analysen!$2:$2,-1)-1)</f>
        <v>6</v>
      </c>
      <c r="H93" s="66">
        <f>INDEX(Analysen!93:93,MATCH("",Analysen!$2:$2,-1))</f>
        <v>1</v>
      </c>
      <c r="I93" s="73" t="str">
        <f>INDEX(Analysen!93:93,MATCH("",Analysen!$2:$2,-1)-2)</f>
        <v>Die Eingaben sind öffentlich zugänglich, die Eintragung jedoch nicht verpflichtend.</v>
      </c>
      <c r="J93" s="6">
        <v>1</v>
      </c>
      <c r="K93" s="6">
        <f t="shared" si="2"/>
        <v>6</v>
      </c>
      <c r="L93" s="58">
        <f t="shared" si="3"/>
        <v>6</v>
      </c>
      <c r="M93" s="117"/>
      <c r="N93" s="118"/>
    </row>
    <row r="94" spans="2:14" ht="26.5" thickBot="1" x14ac:dyDescent="0.4">
      <c r="B94" s="34" t="str">
        <f>Analysen!A94</f>
        <v>BB</v>
      </c>
      <c r="C94" s="1" t="str">
        <f>Analysen!B94</f>
        <v>Lobby-register</v>
      </c>
      <c r="D94" s="35" t="str">
        <f>Analysen!C94</f>
        <v>Gibt es einen verbindlichen Verhaltenskodex für Lobbyisten?</v>
      </c>
      <c r="E94" s="5" t="str">
        <f>Analysen!D94</f>
        <v>nein: 0
ja: 3</v>
      </c>
      <c r="F94" s="6">
        <f>INDEX(Analysen!94:94,MATCH("Max",Analysen!$2:$2,0))</f>
        <v>3</v>
      </c>
      <c r="G94" s="65">
        <f>INDEX(Analysen!94:94,MATCH("",Analysen!$2:$2,-1)-1)</f>
        <v>0</v>
      </c>
      <c r="H94" s="66">
        <f>INDEX(Analysen!94:94,MATCH("",Analysen!$2:$2,-1))</f>
        <v>0</v>
      </c>
      <c r="I94" s="73" t="str">
        <f>INDEX(Analysen!94:94,MATCH("",Analysen!$2:$2,-1)-2)</f>
        <v>Nein</v>
      </c>
      <c r="J94" s="6">
        <v>1</v>
      </c>
      <c r="K94" s="6">
        <f t="shared" si="2"/>
        <v>3</v>
      </c>
      <c r="L94" s="58">
        <f t="shared" si="3"/>
        <v>0</v>
      </c>
      <c r="M94" s="117"/>
      <c r="N94" s="118"/>
    </row>
    <row r="95" spans="2:14" ht="52.5" thickBot="1" x14ac:dyDescent="0.4">
      <c r="B95" s="34" t="str">
        <f>Analysen!A95</f>
        <v>BB</v>
      </c>
      <c r="C95" s="1" t="str">
        <f>Analysen!B95</f>
        <v>Lobby-register</v>
      </c>
      <c r="D95" s="35" t="str">
        <f>Analysen!C95</f>
        <v>Gibt es einen unabhängigen Lobbybeauftragten, der die Einhaltung der Regelungen überprüft und ggf. Sanktionen erlässt?</v>
      </c>
      <c r="E95" s="5" t="str">
        <f>Analysen!D95</f>
        <v>nein: 0
ja: 5</v>
      </c>
      <c r="F95" s="6">
        <f>INDEX(Analysen!95:95,MATCH("Max",Analysen!$2:$2,0))</f>
        <v>5</v>
      </c>
      <c r="G95" s="65">
        <f>INDEX(Analysen!95:95,MATCH("",Analysen!$2:$2,-1)-1)</f>
        <v>0</v>
      </c>
      <c r="H95" s="66">
        <f>INDEX(Analysen!95:95,MATCH("",Analysen!$2:$2,-1))</f>
        <v>0</v>
      </c>
      <c r="I95" s="73" t="str">
        <f>INDEX(Analysen!95:95,MATCH("",Analysen!$2:$2,-1)-2)</f>
        <v>Nein</v>
      </c>
      <c r="J95" s="6">
        <v>1</v>
      </c>
      <c r="K95" s="6">
        <f t="shared" si="2"/>
        <v>5</v>
      </c>
      <c r="L95" s="58">
        <f t="shared" si="3"/>
        <v>0</v>
      </c>
      <c r="M95" s="117"/>
      <c r="N95" s="118"/>
    </row>
    <row r="96" spans="2:14" ht="78.5" thickBot="1" x14ac:dyDescent="0.4">
      <c r="B96" s="34" t="str">
        <f>Analysen!A96</f>
        <v>BB</v>
      </c>
      <c r="C96" s="1" t="str">
        <f>Analysen!B96</f>
        <v>Legislativer Fußabdruck</v>
      </c>
      <c r="D96" s="35" t="str">
        <f>Analysen!C96</f>
        <v>Gilt die Regelung sowohl für Abgeordnete im Parlament, als auch für die Regierung (Ministerien)?</v>
      </c>
      <c r="E96" s="5" t="str">
        <f>Analysen!D96</f>
        <v xml:space="preserve">keine Regelung: 0
nur für das Parlament: 4
Nur für die Regierung: 8
Für Parlament und Regierung: 12
</v>
      </c>
      <c r="F96" s="6">
        <f>INDEX(Analysen!96:96,MATCH("Max",Analysen!$2:$2,0))</f>
        <v>12</v>
      </c>
      <c r="G96" s="65">
        <f>INDEX(Analysen!96:96,MATCH("",Analysen!$2:$2,-1)-1)</f>
        <v>0</v>
      </c>
      <c r="H96" s="66">
        <f>INDEX(Analysen!96:96,MATCH("",Analysen!$2:$2,-1))</f>
        <v>0</v>
      </c>
      <c r="I96" s="73" t="str">
        <f>INDEX(Analysen!96:96,MATCH("",Analysen!$2:$2,-1)-2)</f>
        <v>Nein</v>
      </c>
      <c r="J96" s="6">
        <v>1</v>
      </c>
      <c r="K96" s="6">
        <f t="shared" si="2"/>
        <v>12</v>
      </c>
      <c r="L96" s="58">
        <f t="shared" si="3"/>
        <v>0</v>
      </c>
      <c r="M96" s="119">
        <f>SUMIFS($L:$L,$B:$B,B96,$C:$C,C96)/SUMIFS($K:$K,$B:$B,B96,$C:$C,C96)</f>
        <v>0</v>
      </c>
      <c r="N96" s="118"/>
    </row>
    <row r="97" spans="2:14" ht="79.5" customHeight="1" thickBot="1" x14ac:dyDescent="0.4">
      <c r="B97" s="34" t="str">
        <f>Analysen!A97</f>
        <v>BB</v>
      </c>
      <c r="C97" s="1" t="str">
        <f>Analysen!B97</f>
        <v>Legislativer Fußabdruck</v>
      </c>
      <c r="D97" s="35" t="str">
        <f>Analysen!C97</f>
        <v>Umfasst der Fußabdruck alle schriftlichen Eingaben – z.B. auch jene in der Erarbeitungsphase oder vor Beginn der Arbeit am Referentenentwurf?</v>
      </c>
      <c r="E97" s="5" t="str">
        <f>Analysen!D97</f>
        <v>keine Veröffentlichung: 0
nur Eingaben nach Fertigstellung des Entwurfs (offizielle formale Anhörungsverfahren): 3
inkl. der Eingaben während der Erarbeitung des Entwurfs: 10
alle Quellen von Anfang an (z.B. alte Vorlagen und Schreiben, bereits vorliegende Studien): 15</v>
      </c>
      <c r="F97" s="6">
        <f>INDEX(Analysen!97:97,MATCH("Max",Analysen!$2:$2,0))</f>
        <v>15</v>
      </c>
      <c r="G97" s="65">
        <f>INDEX(Analysen!97:97,MATCH("",Analysen!$2:$2,-1)-1)</f>
        <v>0</v>
      </c>
      <c r="H97" s="66">
        <f>INDEX(Analysen!97:97,MATCH("",Analysen!$2:$2,-1))</f>
        <v>0</v>
      </c>
      <c r="I97" s="73" t="str">
        <f>INDEX(Analysen!97:97,MATCH("",Analysen!$2:$2,-1)-2)</f>
        <v>Es werden keine Angaben veröffentlicht.</v>
      </c>
      <c r="J97" s="6">
        <v>1</v>
      </c>
      <c r="K97" s="6">
        <f t="shared" si="2"/>
        <v>15</v>
      </c>
      <c r="L97" s="58">
        <f t="shared" si="3"/>
        <v>0</v>
      </c>
      <c r="M97" s="119"/>
      <c r="N97" s="118"/>
    </row>
    <row r="98" spans="2:14" ht="80.25" customHeight="1" thickBot="1" x14ac:dyDescent="0.4">
      <c r="B98" s="34" t="str">
        <f>Analysen!A98</f>
        <v>BB</v>
      </c>
      <c r="C98" s="1" t="str">
        <f>Analysen!B98</f>
        <v>Legislativer Fußabdruck</v>
      </c>
      <c r="D98" s="35" t="str">
        <f>Analysen!C98</f>
        <v>Erfolgt eine Würdigung wichtiger Eingaben, die im Entwurf eingeflossen sind im Rahmen der Begründung oder Plenardebatte?</v>
      </c>
      <c r="E98" s="5" t="str">
        <f>Analysen!D98</f>
        <v>nein: 0
nur teilweise: 3
ja: 7
HINWEIS: für volle Punkte muss konkret genannt oder gekennzeichnet werden, welche Quellen zum Tragen kamen</v>
      </c>
      <c r="F98" s="6">
        <f>INDEX(Analysen!98:98,MATCH("Max",Analysen!$2:$2,0))</f>
        <v>7</v>
      </c>
      <c r="G98" s="65">
        <f>INDEX(Analysen!98:98,MATCH("",Analysen!$2:$2,-1)-1)</f>
        <v>0</v>
      </c>
      <c r="H98" s="66">
        <f>INDEX(Analysen!98:98,MATCH("",Analysen!$2:$2,-1))</f>
        <v>0</v>
      </c>
      <c r="I98" s="73" t="str">
        <f>INDEX(Analysen!98:98,MATCH("",Analysen!$2:$2,-1)-2)</f>
        <v>Nein</v>
      </c>
      <c r="J98" s="6">
        <v>1</v>
      </c>
      <c r="K98" s="6">
        <f t="shared" si="2"/>
        <v>7</v>
      </c>
      <c r="L98" s="58">
        <f t="shared" si="3"/>
        <v>0</v>
      </c>
      <c r="M98" s="119"/>
      <c r="N98" s="118"/>
    </row>
    <row r="99" spans="2:14" ht="65.5" thickBot="1" x14ac:dyDescent="0.4">
      <c r="B99" s="34" t="str">
        <f>Analysen!A99</f>
        <v>BB</v>
      </c>
      <c r="C99" s="1" t="str">
        <f>Analysen!B99</f>
        <v>Legislativer Fußabdruck</v>
      </c>
      <c r="D99" s="35" t="str">
        <f>Analysen!C99</f>
        <v>Werden alle Eingaben veröffentlicht (ggf. unter Unkenntlichmachung von sensitiven Daten)?</v>
      </c>
      <c r="E99" s="5" t="str">
        <f>Analysen!D99</f>
        <v>keine Veröffentlichung: 0
Veröffentlichung in Einzelfällen: 3
eingeschränkte Veröffentlichung; z.B. wenn die Interessenvertreter die Offenlegung verweigern können: 6
volle Veröffentlichung, inkl. Emails und Briefe etc. : 9</v>
      </c>
      <c r="F99" s="6">
        <f>INDEX(Analysen!99:99,MATCH("Max",Analysen!$2:$2,0))</f>
        <v>9</v>
      </c>
      <c r="G99" s="65">
        <f>INDEX(Analysen!99:99,MATCH("",Analysen!$2:$2,-1)-1)</f>
        <v>0</v>
      </c>
      <c r="H99" s="66">
        <f>INDEX(Analysen!99:99,MATCH("",Analysen!$2:$2,-1))</f>
        <v>0</v>
      </c>
      <c r="I99" s="73" t="str">
        <f>INDEX(Analysen!99:99,MATCH("",Analysen!$2:$2,-1)-2)</f>
        <v>Nein.</v>
      </c>
      <c r="J99" s="6">
        <v>1</v>
      </c>
      <c r="K99" s="6">
        <f t="shared" si="2"/>
        <v>9</v>
      </c>
      <c r="L99" s="58">
        <f t="shared" si="3"/>
        <v>0</v>
      </c>
      <c r="M99" s="119"/>
      <c r="N99" s="118"/>
    </row>
    <row r="100" spans="2:14" ht="39.5" thickBot="1" x14ac:dyDescent="0.4">
      <c r="B100" s="34" t="str">
        <f>Analysen!A100</f>
        <v>BB</v>
      </c>
      <c r="C100" s="1" t="str">
        <f>Analysen!B100</f>
        <v>Legislativer Fußabdruck</v>
      </c>
      <c r="D100" s="35" t="str">
        <f>Analysen!C100</f>
        <v>Welchen Geltungsbereich hat der legislative Fußabdruck?</v>
      </c>
      <c r="E100" s="5" t="str">
        <f>Analysen!D100</f>
        <v>keine Regelung - 0
nur Gesetze - 1
Gesetze und Verordnungen - 2</v>
      </c>
      <c r="F100" s="6">
        <f>INDEX(Analysen!100:100,MATCH("Max",Analysen!$2:$2,0))</f>
        <v>7</v>
      </c>
      <c r="G100" s="65">
        <f>INDEX(Analysen!100:100,MATCH("",Analysen!$2:$2,-1)-1)</f>
        <v>0</v>
      </c>
      <c r="H100" s="66">
        <f>INDEX(Analysen!100:100,MATCH("",Analysen!$2:$2,-1))</f>
        <v>0</v>
      </c>
      <c r="I100" s="73" t="str">
        <f>INDEX(Analysen!100:100,MATCH("",Analysen!$2:$2,-1)-2)</f>
        <v>Es gibt keine Regelung.</v>
      </c>
      <c r="J100" s="6">
        <v>1</v>
      </c>
      <c r="K100" s="6">
        <f t="shared" si="2"/>
        <v>7</v>
      </c>
      <c r="L100" s="58">
        <f t="shared" si="3"/>
        <v>0</v>
      </c>
      <c r="M100" s="119"/>
      <c r="N100" s="118"/>
    </row>
    <row r="101" spans="2:14" ht="130.5" thickBot="1" x14ac:dyDescent="0.4">
      <c r="B101" s="34" t="str">
        <f>Analysen!A101</f>
        <v>BB</v>
      </c>
      <c r="C101" s="1" t="str">
        <f>Analysen!B101</f>
        <v>Karenzzeit</v>
      </c>
      <c r="D101" s="35" t="str">
        <f>Analysen!C101</f>
        <v xml:space="preserve">Wie lang ist der maximale Zeitraum einer Karenzzeit nach Ausscheiden aus einem öffentlichen Amt, während der eine Pflicht zur schriftlichen Anzeige der geplanten Aufnahme einer Erwerbstätigkeit außerhalb des öffentliches Dienstes erforderlich ist?
</v>
      </c>
      <c r="E101" s="5" t="str">
        <f>Analysen!D101</f>
        <v>nein: 0
ja:
&lt; 1 Jahr: 5
&lt; 2 Jahr: 10
&lt; 3 Jahr: 15
≥ 3 Jahre: 20
In Bundesländern mit parlamentarischen/politischen Staatssekretären wird deren Fehlen mit einem Abzug von 5 Punkten in diesem Kriterium berücksichtigt.</v>
      </c>
      <c r="F101" s="6">
        <f>INDEX(Analysen!101:101,MATCH("Max",Analysen!$2:$2,0))</f>
        <v>20</v>
      </c>
      <c r="G101" s="65">
        <f>INDEX(Analysen!101:101,MATCH("",Analysen!$2:$2,-1)-1)</f>
        <v>15</v>
      </c>
      <c r="H101" s="66">
        <f>INDEX(Analysen!101:101,MATCH("",Analysen!$2:$2,-1))</f>
        <v>0.75</v>
      </c>
      <c r="I101" s="73" t="str">
        <f>INDEX(Analysen!101:101,MATCH("",Analysen!$2:$2,-1)-2)</f>
        <v>Zwei Jahre.</v>
      </c>
      <c r="J101" s="6">
        <v>1</v>
      </c>
      <c r="K101" s="6">
        <f t="shared" si="2"/>
        <v>20</v>
      </c>
      <c r="L101" s="58">
        <f t="shared" si="3"/>
        <v>15</v>
      </c>
      <c r="M101" s="119">
        <f>SUMIFS($L:$L,$B:$B,B101,$C:$C,C101)/SUMIFS($K:$K,$B:$B,B101,$C:$C,C101)</f>
        <v>0.66</v>
      </c>
      <c r="N101" s="118"/>
    </row>
    <row r="102" spans="2:14" ht="52.5" thickBot="1" x14ac:dyDescent="0.4">
      <c r="B102" s="34" t="str">
        <f>Analysen!A102</f>
        <v>BB</v>
      </c>
      <c r="C102" s="1" t="str">
        <f>Analysen!B102</f>
        <v>Karenzzeit</v>
      </c>
      <c r="D102" s="35" t="str">
        <f>Analysen!C102</f>
        <v>Gibt es ein beratendes Gremium oder eine Instanz, die über einen möglichen Interessenkonflikt berät und muss dessen Empfehlung veröffentlicht werden?</v>
      </c>
      <c r="E102" s="5" t="str">
        <f>Analysen!D102</f>
        <v>nein: 0
Gremium, keine Veröffentlichung: 6 
Gremium, Veröffentlichung: 12</v>
      </c>
      <c r="F102" s="6">
        <f>INDEX(Analysen!102:102,MATCH("Max",Analysen!$2:$2,0))</f>
        <v>12</v>
      </c>
      <c r="G102" s="65">
        <f>INDEX(Analysen!102:102,MATCH("",Analysen!$2:$2,-1)-1)</f>
        <v>12</v>
      </c>
      <c r="H102" s="66">
        <f>INDEX(Analysen!102:102,MATCH("",Analysen!$2:$2,-1))</f>
        <v>1</v>
      </c>
      <c r="I102" s="73" t="str">
        <f>INDEX(Analysen!102:102,MATCH("",Analysen!$2:$2,-1)-2)</f>
        <v>ja, mit prinzipieller Veröffentlichung</v>
      </c>
      <c r="J102" s="6">
        <v>1</v>
      </c>
      <c r="K102" s="6">
        <f t="shared" si="2"/>
        <v>12</v>
      </c>
      <c r="L102" s="58">
        <f t="shared" si="3"/>
        <v>12</v>
      </c>
      <c r="M102" s="119"/>
      <c r="N102" s="118"/>
    </row>
    <row r="103" spans="2:14" ht="26.5" thickBot="1" x14ac:dyDescent="0.4">
      <c r="B103" s="34" t="str">
        <f>Analysen!A103</f>
        <v>BB</v>
      </c>
      <c r="C103" s="1" t="str">
        <f>Analysen!B103</f>
        <v>Karenzzeit</v>
      </c>
      <c r="D103" s="35" t="str">
        <f>Analysen!C103</f>
        <v>Sind Sanktionen bei Verstößen gegen die Karenzzeitregelung vorgesehen?</v>
      </c>
      <c r="E103" s="5" t="str">
        <f>Analysen!D103</f>
        <v>nein: 0
ja: 12</v>
      </c>
      <c r="F103" s="6">
        <f>INDEX(Analysen!103:103,MATCH("Max",Analysen!$2:$2,0))</f>
        <v>12</v>
      </c>
      <c r="G103" s="65">
        <f>INDEX(Analysen!103:103,MATCH("",Analysen!$2:$2,-1)-1)</f>
        <v>0</v>
      </c>
      <c r="H103" s="66">
        <f>INDEX(Analysen!103:103,MATCH("",Analysen!$2:$2,-1))</f>
        <v>0</v>
      </c>
      <c r="I103" s="73" t="str">
        <f>INDEX(Analysen!103:103,MATCH("",Analysen!$2:$2,-1)-2)</f>
        <v>nein</v>
      </c>
      <c r="J103" s="6">
        <v>1</v>
      </c>
      <c r="K103" s="6">
        <f t="shared" si="2"/>
        <v>12</v>
      </c>
      <c r="L103" s="58">
        <f t="shared" si="3"/>
        <v>0</v>
      </c>
      <c r="M103" s="119"/>
      <c r="N103" s="118"/>
    </row>
    <row r="104" spans="2:14" ht="234.5" thickBot="1" x14ac:dyDescent="0.4">
      <c r="B104" s="34" t="str">
        <f>Analysen!A104</f>
        <v>BB</v>
      </c>
      <c r="C104" s="1" t="str">
        <f>Analysen!B104</f>
        <v>Karenzzeit</v>
      </c>
      <c r="D104" s="35" t="str">
        <f>Analysen!C104</f>
        <v>Gibt es verbindliche Kriterien für einen Beschluss über die Zulässigkeit einer anzeigepflichtigen Beschäftigung während der Karenzzeit?  (Definition Interessenkonflikt, Gründe aus denen eine Erwerbstätigkeit untersagt werden kann etc.)</v>
      </c>
      <c r="E104" s="5" t="str">
        <f>Analysen!D104</f>
        <v>nein: 0
nur bei direktem Bezug zur vorherigen Tätigkeit: 3
auch bei Gefährdung des Ansehens der Landesregierung: 6</v>
      </c>
      <c r="F104" s="6">
        <f>INDEX(Analysen!104:104,MATCH("Max",Analysen!$2:$2,0))</f>
        <v>6</v>
      </c>
      <c r="G104" s="65">
        <f>INDEX(Analysen!104:104,MATCH("",Analysen!$2:$2,-1)-1)</f>
        <v>6</v>
      </c>
      <c r="H104" s="66">
        <f>INDEX(Analysen!104:104,MATCH("",Analysen!$2:$2,-1))</f>
        <v>1</v>
      </c>
      <c r="I104" s="73" t="str">
        <f>INDEX(Analysen!104:104,MATCH("",Analysen!$2:$2,-1)-2)</f>
        <v>Wenn die angestrebte Erwerbstätigkeit oder sonstige Beschäftigung
1.        in Angelegenheiten oder Bereichen ausgeübt werden soll, in denen das Mitglied oder ehemalige Mitglied der Landesregierung während seiner Amtszeit tätig war, oder
2.        die Zusammenarbeit mit natürlichen oder juristischen Personen beinhaltet, die bereits bei der Amtsaus- übung von erheblicher Bedeutung war und dadurch das Vertrauen der Allgemeinheit in die Integrität der Landesregierung beeinträchtigen kann. Die Untersagung ist zu begründen.</v>
      </c>
      <c r="J104" s="6">
        <v>1</v>
      </c>
      <c r="K104" s="6">
        <f t="shared" si="2"/>
        <v>6</v>
      </c>
      <c r="L104" s="58">
        <f t="shared" si="3"/>
        <v>6</v>
      </c>
      <c r="M104" s="119"/>
      <c r="N104" s="118"/>
    </row>
    <row r="105" spans="2:14" ht="65.5" thickBot="1" x14ac:dyDescent="0.4">
      <c r="B105" s="34" t="str">
        <f>Analysen!A105</f>
        <v>BB</v>
      </c>
      <c r="C105" s="1" t="str">
        <f>Analysen!B105</f>
        <v>Verhaltensregeln</v>
      </c>
      <c r="D105" s="35" t="str">
        <f>Analysen!C105</f>
        <v>Besteht eine Anzeigepflicht für vor Mandatsübernahme ausgeübte berufliche Tätigkeiten sowie Tätigkeiten als Vorstand/Aufsichtsrat/Beirat o.ä. ?</v>
      </c>
      <c r="E105" s="5" t="str">
        <f>Analysen!D105</f>
        <v>Anzeigepflicht berufliche Tätigkeit länger als zwei Jahre vor Mandat zurückliegend:  3
bzw. Anzeigepflicht berufliche Tätigkeit in den letzten zwei Jahren vor Mandatsbeginn: 2
Anzeigepflicht Tätigkeit als Vorstand/Aufsichtsrat/Beirat o.ä.:  2</v>
      </c>
      <c r="F105" s="6">
        <f>INDEX(Analysen!105:105,MATCH("Max",Analysen!$2:$2,0))</f>
        <v>5</v>
      </c>
      <c r="G105" s="65">
        <f>INDEX(Analysen!105:105,MATCH("",Analysen!$2:$2,-1)-1)</f>
        <v>2</v>
      </c>
      <c r="H105" s="66">
        <f>INDEX(Analysen!105:105,MATCH("",Analysen!$2:$2,-1))</f>
        <v>0.4</v>
      </c>
      <c r="I105" s="73" t="str">
        <f>INDEX(Analysen!105:105,MATCH("",Analysen!$2:$2,-1)-2)</f>
        <v>Ja, aber nur berufl. Tätigkeit, die in Erwartung Mandatsausübung oder in Zusammenhang mit ihr aufgegeben worden sind</v>
      </c>
      <c r="J105" s="6">
        <v>1</v>
      </c>
      <c r="K105" s="6">
        <f t="shared" si="2"/>
        <v>5</v>
      </c>
      <c r="L105" s="58">
        <f t="shared" si="3"/>
        <v>2</v>
      </c>
      <c r="M105" s="120">
        <f>SUMIFS($L:$L,$B:$B,B105,$C:$C,C105)/SUMIFS($K:$K,$B:$B,B105,$C:$C,C105)</f>
        <v>0.5</v>
      </c>
      <c r="N105" s="118"/>
    </row>
    <row r="106" spans="2:14" ht="198.75" customHeight="1" thickBot="1" x14ac:dyDescent="0.4">
      <c r="B106" s="34" t="str">
        <f>Analysen!A106</f>
        <v>BB</v>
      </c>
      <c r="C106" s="1" t="str">
        <f>Analysen!B106</f>
        <v>Verhaltensregeln</v>
      </c>
      <c r="D106" s="35" t="str">
        <f>Analysen!C106</f>
        <v>Besteht eine Anzeigepflicht für während der Mandatsausübung ausgeübte Tätigkeiten (einschl. Beratung, Vorträge, Gutachten etc.); Unternehmensbeteiligungen? Aktienoptionen? Schwellenwerte beachten!</v>
      </c>
      <c r="E106" s="5" t="str">
        <f>Analysen!D106</f>
        <v xml:space="preserve">Anzeigepflicht berufliche Tätigkeiten u.ä.:  2
Anzeigepflicht Unternehmensbeteiligungen erst ab „wesentlichem wirtschaftlichem Einfluss“ (meist: 25%): 1
Anzeigepflicht bestehende Unternehmensbeteiligungen ab 5 % und Aktienoptionen u.ä.: 2
</v>
      </c>
      <c r="F106" s="6">
        <f>INDEX(Analysen!106:106,MATCH("Max",Analysen!$2:$2,0))</f>
        <v>5</v>
      </c>
      <c r="G106" s="65">
        <f>INDEX(Analysen!106:106,MATCH("",Analysen!$2:$2,-1)-1)</f>
        <v>5</v>
      </c>
      <c r="H106" s="66">
        <f>INDEX(Analysen!106:106,MATCH("",Analysen!$2:$2,-1))</f>
        <v>1</v>
      </c>
      <c r="I106" s="73" t="str">
        <f>INDEX(Analysen!106:106,MATCH("",Analysen!$2:$2,-1)-2)</f>
        <v>Ja, Beteiligung an Kapital- und Personengesellschaften &gt;3%</v>
      </c>
      <c r="J106" s="6">
        <v>1</v>
      </c>
      <c r="K106" s="6">
        <f t="shared" si="2"/>
        <v>5</v>
      </c>
      <c r="L106" s="58">
        <f t="shared" si="3"/>
        <v>5</v>
      </c>
      <c r="M106" s="120"/>
      <c r="N106" s="118"/>
    </row>
    <row r="107" spans="2:14" ht="52.5" thickBot="1" x14ac:dyDescent="0.4">
      <c r="B107" s="34" t="str">
        <f>Analysen!A107</f>
        <v>BB</v>
      </c>
      <c r="C107" s="1" t="str">
        <f>Analysen!B107</f>
        <v>Verhaltensregeln</v>
      </c>
      <c r="D107" s="35" t="str">
        <f>Analysen!C107</f>
        <v>Werden die angezeigten Nebeneinkünfte veröffentlicht?
(nur in Stufen oder Euro-genau)</v>
      </c>
      <c r="E107" s="5" t="str">
        <f>Analysen!D107</f>
        <v xml:space="preserve">Veröffentlichung Euro-genau:  5
Veröffentlichung in ca. 10 Stufen entsprechend früheren VR Bund: 3
 Veröffentlichung in deutlich weniger als 10 Stufen: 2
</v>
      </c>
      <c r="F107" s="6">
        <f>INDEX(Analysen!107:107,MATCH("Max",Analysen!$2:$2,0))</f>
        <v>5</v>
      </c>
      <c r="G107" s="65">
        <f>INDEX(Analysen!107:107,MATCH("",Analysen!$2:$2,-1)-1)</f>
        <v>5</v>
      </c>
      <c r="H107" s="66">
        <f>INDEX(Analysen!107:107,MATCH("",Analysen!$2:$2,-1))</f>
        <v>1</v>
      </c>
      <c r="I107" s="73" t="str">
        <f>INDEX(Analysen!107:107,MATCH("",Analysen!$2:$2,-1)-2)</f>
        <v>Ja, Euro-genaue Veröffentlichung</v>
      </c>
      <c r="J107" s="6">
        <v>1</v>
      </c>
      <c r="K107" s="6">
        <f t="shared" si="2"/>
        <v>5</v>
      </c>
      <c r="L107" s="58">
        <f t="shared" si="3"/>
        <v>5</v>
      </c>
      <c r="M107" s="120"/>
      <c r="N107" s="118"/>
    </row>
    <row r="108" spans="2:14" ht="65.5" thickBot="1" x14ac:dyDescent="0.4">
      <c r="B108" s="34" t="str">
        <f>Analysen!A108</f>
        <v>BB</v>
      </c>
      <c r="C108" s="1" t="str">
        <f>Analysen!B108</f>
        <v>Verhaltensregeln</v>
      </c>
      <c r="D108" s="35" t="str">
        <f>Analysen!C108</f>
        <v xml:space="preserve">Gibt es eine Anzeigepflicht bei Spenden an Abgeordnete für politische Arbeit? Ab welcher Betragshöhe gilt diese? Veröffentlichung?
</v>
      </c>
      <c r="E108" s="5" t="str">
        <f>Analysen!D108</f>
        <v xml:space="preserve">Anzeigepflicht ab ca. 1.500 € jährlich oder vergleichbar: 3
bzw. Anzeigepflicht erst ab ca. 5.000 € jährlich: 2
Veröffentlichung: 2
</v>
      </c>
      <c r="F108" s="6">
        <f>INDEX(Analysen!108:108,MATCH("Max",Analysen!$2:$2,0))</f>
        <v>5</v>
      </c>
      <c r="G108" s="65">
        <f>INDEX(Analysen!108:108,MATCH("",Analysen!$2:$2,-1)-1)</f>
        <v>5</v>
      </c>
      <c r="H108" s="66">
        <f>INDEX(Analysen!108:108,MATCH("",Analysen!$2:$2,-1))</f>
        <v>1</v>
      </c>
      <c r="I108" s="73" t="str">
        <f>INDEX(Analysen!108:108,MATCH("",Analysen!$2:$2,-1)-2)</f>
        <v xml:space="preserve">Ja, ab 1.000 €
</v>
      </c>
      <c r="J108" s="6">
        <v>1</v>
      </c>
      <c r="K108" s="6">
        <f t="shared" si="2"/>
        <v>5</v>
      </c>
      <c r="L108" s="58">
        <f t="shared" si="3"/>
        <v>5</v>
      </c>
      <c r="M108" s="120"/>
      <c r="N108" s="118"/>
    </row>
    <row r="109" spans="2:14" ht="26.5" thickBot="1" x14ac:dyDescent="0.4">
      <c r="B109" s="34" t="str">
        <f>Analysen!A109</f>
        <v>BB</v>
      </c>
      <c r="C109" s="1" t="str">
        <f>Analysen!B109</f>
        <v>Verhaltensregeln</v>
      </c>
      <c r="D109" s="35" t="str">
        <f>Analysen!C109</f>
        <v>Ist die Annahme von Spenden (Direktspenden) an Abgeordnete verboten?</v>
      </c>
      <c r="E109" s="5" t="str">
        <f>Analysen!D109</f>
        <v xml:space="preserve">Annahme von Direktspenden verboten: 5 </v>
      </c>
      <c r="F109" s="6">
        <f>INDEX(Analysen!109:109,MATCH("Max",Analysen!$2:$2,0))</f>
        <v>5</v>
      </c>
      <c r="G109" s="65">
        <f>INDEX(Analysen!109:109,MATCH("",Analysen!$2:$2,-1)-1)</f>
        <v>0</v>
      </c>
      <c r="H109" s="66">
        <f>INDEX(Analysen!109:109,MATCH("",Analysen!$2:$2,-1))</f>
        <v>0</v>
      </c>
      <c r="I109" s="73" t="str">
        <f>INDEX(Analysen!109:109,MATCH("",Analysen!$2:$2,-1)-2)</f>
        <v xml:space="preserve">Nein
</v>
      </c>
      <c r="J109" s="6">
        <v>1</v>
      </c>
      <c r="K109" s="6">
        <f t="shared" si="2"/>
        <v>5</v>
      </c>
      <c r="L109" s="58">
        <f t="shared" si="3"/>
        <v>0</v>
      </c>
      <c r="M109" s="120"/>
      <c r="N109" s="118"/>
    </row>
    <row r="110" spans="2:14" ht="52.5" thickBot="1" x14ac:dyDescent="0.4">
      <c r="B110" s="34" t="str">
        <f>Analysen!A110</f>
        <v>BB</v>
      </c>
      <c r="C110" s="1" t="str">
        <f>Analysen!B110</f>
        <v>Verhaltensregeln</v>
      </c>
      <c r="D110" s="35" t="str">
        <f>Analysen!C110</f>
        <v>Gibt es Sanktionen bei Verstößen gegen die in vorigen Kriterien aufgeführten Pflichten?   Veröffentlichung als LT-Drucksache?</v>
      </c>
      <c r="E110" s="5" t="str">
        <f>Analysen!D110</f>
        <v>Ordnungsgeld bis ½ jährl. Abgeordnetenbezüge: 3
Lediglich Ermahnung: 1
Veröffentlichung: 2</v>
      </c>
      <c r="F110" s="6">
        <f>INDEX(Analysen!110:110,MATCH("Max",Analysen!$2:$2,0))</f>
        <v>5</v>
      </c>
      <c r="G110" s="65">
        <f>INDEX(Analysen!110:110,MATCH("",Analysen!$2:$2,-1)-1)</f>
        <v>2</v>
      </c>
      <c r="H110" s="66">
        <f>INDEX(Analysen!110:110,MATCH("",Analysen!$2:$2,-1))</f>
        <v>0.4</v>
      </c>
      <c r="I110" s="73" t="str">
        <f>INDEX(Analysen!110:110,MATCH("",Analysen!$2:$2,-1)-2)</f>
        <v>Nur eine Rüge und dies lediglich bei erheblichen oder wiederholten Verstößen. Veröffentlichung lediglich in Form Unterrichtung Landtag</v>
      </c>
      <c r="J110" s="6">
        <v>1</v>
      </c>
      <c r="K110" s="6">
        <f t="shared" si="2"/>
        <v>5</v>
      </c>
      <c r="L110" s="58">
        <f t="shared" si="3"/>
        <v>2</v>
      </c>
      <c r="M110" s="120"/>
      <c r="N110" s="118"/>
    </row>
    <row r="111" spans="2:14" ht="39.5" thickBot="1" x14ac:dyDescent="0.4">
      <c r="B111" s="34" t="str">
        <f>Analysen!A111</f>
        <v>BB</v>
      </c>
      <c r="C111" s="1" t="str">
        <f>Analysen!B111</f>
        <v>Verhaltensregeln</v>
      </c>
      <c r="D111" s="35" t="str">
        <f>Analysen!C111</f>
        <v>Werden die von den Abgeordneten gemachten Angaben im Internet oder Handbuch veröffentlicht?</v>
      </c>
      <c r="E111" s="5" t="str">
        <f>Analysen!D111</f>
        <v>Im Landtag-Internet: 5
Im Handbuch/als amtliche Mitteilung: 3</v>
      </c>
      <c r="F111" s="6">
        <f>INDEX(Analysen!111:111,MATCH("Max",Analysen!$2:$2,0))</f>
        <v>5</v>
      </c>
      <c r="G111" s="65">
        <f>INDEX(Analysen!111:111,MATCH("",Analysen!$2:$2,-1)-1)</f>
        <v>5</v>
      </c>
      <c r="H111" s="66">
        <f>INDEX(Analysen!111:111,MATCH("",Analysen!$2:$2,-1))</f>
        <v>1</v>
      </c>
      <c r="I111" s="73" t="str">
        <f>INDEX(Analysen!111:111,MATCH("",Analysen!$2:$2,-1)-2)</f>
        <v>Ja</v>
      </c>
      <c r="J111" s="6">
        <v>1</v>
      </c>
      <c r="K111" s="6">
        <f t="shared" si="2"/>
        <v>5</v>
      </c>
      <c r="L111" s="58">
        <f t="shared" si="3"/>
        <v>5</v>
      </c>
      <c r="M111" s="120"/>
      <c r="N111" s="118"/>
    </row>
    <row r="112" spans="2:14" ht="65.5" thickBot="1" x14ac:dyDescent="0.4">
      <c r="B112" s="34" t="str">
        <f>Analysen!A112</f>
        <v>BB</v>
      </c>
      <c r="C112" s="1" t="str">
        <f>Analysen!B112</f>
        <v>Verhaltensregeln</v>
      </c>
      <c r="D112" s="35" t="str">
        <f>Analysen!C112</f>
        <v xml:space="preserve">Muss eine Interessenverknüpfung bei Mitarbeit in einem Ausschuss oder auch bei sonstiger gesetzgeberischer Arbeit offengelegt werden? </v>
      </c>
      <c r="E112" s="5" t="str">
        <f>Analysen!D112</f>
        <v xml:space="preserve">Offenlegung bei Mitarbeit im Ausschuss sowie bei sonstiger gesetzgeberischer Arbeit: 5 
Falls Offenlegung nur bei Ausschussarbeit: 3   Interessenverknüpfung nur anhand Abgeordnetenprofil: 1
</v>
      </c>
      <c r="F112" s="6">
        <f>INDEX(Analysen!112:112,MATCH("Max",Analysen!$2:$2,0))</f>
        <v>5</v>
      </c>
      <c r="G112" s="65">
        <f>INDEX(Analysen!112:112,MATCH("",Analysen!$2:$2,-1)-1)</f>
        <v>1</v>
      </c>
      <c r="H112" s="66">
        <f>INDEX(Analysen!112:112,MATCH("",Analysen!$2:$2,-1))</f>
        <v>0.2</v>
      </c>
      <c r="I112" s="73" t="str">
        <f>INDEX(Analysen!112:112,MATCH("",Analysen!$2:$2,-1)-2)</f>
        <v>Bei Ausschussarbeit muss Interessenverknüpfung offengelegt werden, aber nur dann, wenn nicht aus veröffentlichungspflichtigen Angaben ersichtlich</v>
      </c>
      <c r="J112" s="6">
        <v>1</v>
      </c>
      <c r="K112" s="6">
        <f t="shared" si="2"/>
        <v>5</v>
      </c>
      <c r="L112" s="58">
        <f t="shared" si="3"/>
        <v>1</v>
      </c>
      <c r="M112" s="120"/>
      <c r="N112" s="118"/>
    </row>
    <row r="113" spans="2:14" ht="127.5" customHeight="1" thickBot="1" x14ac:dyDescent="0.4">
      <c r="B113" s="34" t="str">
        <f>Analysen!A113</f>
        <v>BB</v>
      </c>
      <c r="C113" s="1" t="str">
        <f>Analysen!B113</f>
        <v>Verhaltensregeln</v>
      </c>
      <c r="D113" s="35" t="str">
        <f>Analysen!C113</f>
        <v xml:space="preserve">Ist die Ausübung bezahlter Tätigkeiten (Lobbyarbeit, Beratung, Vorträge, Gutachten etc.)  während der Mandatsausübung verboten? </v>
      </c>
      <c r="E113" s="5" t="str">
        <f>Analysen!D113</f>
        <v xml:space="preserve">Verbot bezahlter Lobbytätigkeit: 3
Verbot Honorarannahme entgeltlicher Vorträge/ Beratungstätigkeit: 2
</v>
      </c>
      <c r="F113" s="6">
        <f>INDEX(Analysen!113:113,MATCH("Max",Analysen!$2:$2,0))</f>
        <v>5</v>
      </c>
      <c r="G113" s="65">
        <f>INDEX(Analysen!113:113,MATCH("",Analysen!$2:$2,-1)-1)</f>
        <v>0</v>
      </c>
      <c r="H113" s="66">
        <f>INDEX(Analysen!113:113,MATCH("",Analysen!$2:$2,-1))</f>
        <v>0</v>
      </c>
      <c r="I113" s="73" t="str">
        <f>INDEX(Analysen!113:113,MATCH("",Analysen!$2:$2,-1)-2)</f>
        <v>Nein</v>
      </c>
      <c r="J113" s="6">
        <v>1</v>
      </c>
      <c r="K113" s="6">
        <f t="shared" si="2"/>
        <v>5</v>
      </c>
      <c r="L113" s="58">
        <f t="shared" si="3"/>
        <v>0</v>
      </c>
      <c r="M113" s="120"/>
      <c r="N113" s="118"/>
    </row>
    <row r="114" spans="2:14" ht="42" customHeight="1" thickBot="1" x14ac:dyDescent="0.4">
      <c r="B114" s="36" t="str">
        <f>Analysen!A114</f>
        <v>BB</v>
      </c>
      <c r="C114" s="37" t="str">
        <f>Analysen!B114</f>
        <v>Verhaltensregeln</v>
      </c>
      <c r="D114" s="38" t="str">
        <f>Analysen!C114</f>
        <v>Gibt es eine Pflicht zur Angabe des zeitlichen Umfangs ausgeübter Nebentätigkeiten?</v>
      </c>
      <c r="E114" s="39" t="str">
        <f>Analysen!D114</f>
        <v>Pflicht zur Angabe: 5</v>
      </c>
      <c r="F114" s="69">
        <f>INDEX(Analysen!114:114,MATCH("Max",Analysen!$2:$2,0))</f>
        <v>5</v>
      </c>
      <c r="G114" s="70">
        <f>INDEX(Analysen!114:114,MATCH("",Analysen!$2:$2,-1)-1)</f>
        <v>0</v>
      </c>
      <c r="H114" s="71">
        <f>INDEX(Analysen!114:114,MATCH("",Analysen!$2:$2,-1))</f>
        <v>0</v>
      </c>
      <c r="I114" s="74" t="str">
        <f>INDEX(Analysen!114:114,MATCH("",Analysen!$2:$2,-1)-2)</f>
        <v>Nein</v>
      </c>
      <c r="J114" s="69">
        <v>1</v>
      </c>
      <c r="K114" s="69">
        <f t="shared" si="2"/>
        <v>5</v>
      </c>
      <c r="L114" s="78">
        <f t="shared" si="3"/>
        <v>0</v>
      </c>
      <c r="M114" s="120"/>
      <c r="N114" s="118"/>
    </row>
    <row r="115" spans="2:14" ht="132" customHeight="1" thickBot="1" x14ac:dyDescent="0.4">
      <c r="B115" s="30" t="str">
        <f>Analysen!A115</f>
        <v>HB</v>
      </c>
      <c r="C115" s="31" t="str">
        <f>Analysen!B115</f>
        <v>Lobby-register</v>
      </c>
      <c r="D115" s="32" t="str">
        <f>Analysen!C115</f>
        <v>Gibt es eine verbindliche Regelung sowohl für Abgeordnete im Parlament als auch für die Regierung (Ministerien)?</v>
      </c>
      <c r="E115" s="33" t="str">
        <f>Analysen!D115</f>
        <v>keine Regelung: 0
Regelung gilt für:
Abgeordnete: 3
Abgeordnete und Regierungsmitglieder: 4 
zusätzlich bis Unterabteilungsleitung: 6
zusätzlich alle weiteren Mitarbeiter von Ministerien: 8 
Zusätzlich Regulierungsbehörden: 9
HINWEIS: die Exekutive spielt eine wesentlich größere Rolle im Lobbyismus als Parlamente; für volle Punktzahl müssen alle Ebenen der Ministerien und Regulierungsbehörden einbezogen werden</v>
      </c>
      <c r="F115" s="51">
        <f>INDEX(Analysen!115:115,MATCH("Max",Analysen!$2:$2,0))</f>
        <v>9</v>
      </c>
      <c r="G115" s="51">
        <f>INDEX(Analysen!115:115,MATCH("",Analysen!$2:$2,-1)-1)</f>
        <v>0</v>
      </c>
      <c r="H115" s="64">
        <f>INDEX(Analysen!115:115,MATCH("",Analysen!$2:$2,-1))</f>
        <v>0</v>
      </c>
      <c r="I115" s="72" t="str">
        <f>INDEX(Analysen!115:115,MATCH("",Analysen!$2:$2,-1)-2)</f>
        <v>Es wurde bisher kein Lobbyregister eingeführt.</v>
      </c>
      <c r="J115" s="51">
        <v>1</v>
      </c>
      <c r="K115" s="51">
        <f t="shared" si="2"/>
        <v>9</v>
      </c>
      <c r="L115" s="57">
        <f t="shared" si="3"/>
        <v>0</v>
      </c>
      <c r="M115" s="117">
        <f>SUMIFS($L:$L,$B:$B,B115,$C:$C,C115)/SUMIFS($K:$K,$B:$B,B115,$C:$C,C115)</f>
        <v>0</v>
      </c>
      <c r="N115" s="118">
        <f>SUM(M115:M142)/4</f>
        <v>0.09</v>
      </c>
    </row>
    <row r="116" spans="2:14" ht="199.5" customHeight="1" thickBot="1" x14ac:dyDescent="0.4">
      <c r="B116" s="34" t="str">
        <f>Analysen!A116</f>
        <v>HB</v>
      </c>
      <c r="C116" s="1" t="str">
        <f>Analysen!B116</f>
        <v>Lobby-register</v>
      </c>
      <c r="D116" s="35" t="str">
        <f>Analysen!C116</f>
        <v>Ist eine Registrierung für alle Lobbyisten, die Gesprächstermine suchen, verpflichtend?</v>
      </c>
      <c r="E116" s="5" t="str">
        <f>Analysen!D116</f>
        <v>keine Registrierung: 0
Registrierung gilt nur für einen kleinen Teil der Lobbyisten (z.B. aufgrund vieler Ausnahmen in Kombination mit einer großen Mindestzahl an Kontakten ): 3
Registrierung für die Mehrheit aller Lobbyisten aber mit Hürden (z.B. kaum Ausnahmen, aber hohe  Zahl der erforderlichen Kontakte): 5
Wenige Ausnahmen; keine relevante sonstigen Hürden: 7
Registrierungspflicht gilt für alle Lobbyisten und jeden wiederholten Kontakt: 9
HINWEIS: sofern es hohe Hürden zur Registrierungspflicht gibt, können nur 5 Punkte vergeben werden; ohne Einbeziehung von Anwälten kann es keine volle Punktzahl geben; bei einer verfassungsrechtlichen Ausnahme für Religionsgemeinschaften können noch 9 Punkte vergeben werden</v>
      </c>
      <c r="F116" s="6">
        <f>INDEX(Analysen!116:116,MATCH("Max",Analysen!$2:$2,0))</f>
        <v>9</v>
      </c>
      <c r="G116" s="65">
        <f>INDEX(Analysen!116:116,MATCH("",Analysen!$2:$2,-1)-1)</f>
        <v>0</v>
      </c>
      <c r="H116" s="66">
        <f>INDEX(Analysen!116:116,MATCH("",Analysen!$2:$2,-1))</f>
        <v>0</v>
      </c>
      <c r="I116" s="73" t="str">
        <f>INDEX(Analysen!116:116,MATCH("",Analysen!$2:$2,-1)-2)</f>
        <v>Nein.</v>
      </c>
      <c r="J116" s="6">
        <v>1</v>
      </c>
      <c r="K116" s="6">
        <f t="shared" si="2"/>
        <v>9</v>
      </c>
      <c r="L116" s="58">
        <f t="shared" si="3"/>
        <v>0</v>
      </c>
      <c r="M116" s="117"/>
      <c r="N116" s="118"/>
    </row>
    <row r="117" spans="2:14" ht="65.5" thickBot="1" x14ac:dyDescent="0.4">
      <c r="B117" s="34" t="str">
        <f>Analysen!A117</f>
        <v>HB</v>
      </c>
      <c r="C117" s="1" t="str">
        <f>Analysen!B117</f>
        <v>Lobby-register</v>
      </c>
      <c r="D117" s="35" t="str">
        <f>Analysen!C117</f>
        <v>Sind bestimmte Rechte für die Interessenvertreter an die Eintragung, wie Hausausweis, Teilnahme an Anhörungen etc., gebunden oder gibt es alternativ Sanktionen bei Verstößen?</v>
      </c>
      <c r="E117" s="5" t="str">
        <f>Analysen!D117</f>
        <v>keine Einschränkungen/Sanktionen bei Nicht-Registrierung oder Verstößen: 0
Andernfalls: 3</v>
      </c>
      <c r="F117" s="6">
        <f>INDEX(Analysen!117:117,MATCH("Max",Analysen!$2:$2,0))</f>
        <v>3</v>
      </c>
      <c r="G117" s="65">
        <f>INDEX(Analysen!117:117,MATCH("",Analysen!$2:$2,-1)-1)</f>
        <v>0</v>
      </c>
      <c r="H117" s="66">
        <f>INDEX(Analysen!117:117,MATCH("",Analysen!$2:$2,-1))</f>
        <v>0</v>
      </c>
      <c r="I117" s="73" t="str">
        <f>INDEX(Analysen!117:117,MATCH("",Analysen!$2:$2,-1)-2)</f>
        <v>Nein</v>
      </c>
      <c r="J117" s="6">
        <v>1</v>
      </c>
      <c r="K117" s="6">
        <f t="shared" si="2"/>
        <v>3</v>
      </c>
      <c r="L117" s="58">
        <f t="shared" si="3"/>
        <v>0</v>
      </c>
      <c r="M117" s="117"/>
      <c r="N117" s="118"/>
    </row>
    <row r="118" spans="2:14" ht="39.5" thickBot="1" x14ac:dyDescent="0.4">
      <c r="B118" s="34" t="str">
        <f>Analysen!A118</f>
        <v>HB</v>
      </c>
      <c r="C118" s="1" t="str">
        <f>Analysen!B118</f>
        <v>Lobby-register</v>
      </c>
      <c r="D118" s="35" t="str">
        <f>Analysen!C118</f>
        <v>Sind alle registrierte Lobbyisten (auch  Anwälte, Agenturen etc.) verpflichtet, ihre Auftraggeber zu nennen?</v>
      </c>
      <c r="E118" s="5" t="str">
        <f>Analysen!D118</f>
        <v>nein: 0
ja: 3</v>
      </c>
      <c r="F118" s="6">
        <f>INDEX(Analysen!118:118,MATCH("Max",Analysen!$2:$2,0))</f>
        <v>3</v>
      </c>
      <c r="G118" s="65">
        <f>INDEX(Analysen!118:118,MATCH("",Analysen!$2:$2,-1)-1)</f>
        <v>0</v>
      </c>
      <c r="H118" s="66">
        <f>INDEX(Analysen!118:118,MATCH("",Analysen!$2:$2,-1))</f>
        <v>0</v>
      </c>
      <c r="I118" s="73" t="str">
        <f>INDEX(Analysen!118:118,MATCH("",Analysen!$2:$2,-1)-2)</f>
        <v>Nein.</v>
      </c>
      <c r="J118" s="6">
        <v>1</v>
      </c>
      <c r="K118" s="6">
        <f t="shared" si="2"/>
        <v>3</v>
      </c>
      <c r="L118" s="58">
        <f t="shared" si="3"/>
        <v>0</v>
      </c>
      <c r="M118" s="117"/>
      <c r="N118" s="118"/>
    </row>
    <row r="119" spans="2:14" ht="78.5" thickBot="1" x14ac:dyDescent="0.4">
      <c r="B119" s="34" t="str">
        <f>Analysen!A119</f>
        <v>HB</v>
      </c>
      <c r="C119" s="1" t="str">
        <f>Analysen!B119</f>
        <v>Lobby-register</v>
      </c>
      <c r="D119" s="35" t="str">
        <f>Analysen!C119</f>
        <v>Ist eine Veröffentlichung der finanziellen/personellen Austattung der Lobbytätigkeit vorgesehen?</v>
      </c>
      <c r="E119" s="5" t="str">
        <f>Analysen!D119</f>
        <v>nein: 0
ja: 3
HINWEIS: sofern die Offenlegung grundlos verweigert werden kann, und trotzdem die Kontaktaufnahme weiter erfolgen darf, kann es keinen vollen Punkt geben</v>
      </c>
      <c r="F119" s="6">
        <f>INDEX(Analysen!119:119,MATCH("Max",Analysen!$2:$2,0))</f>
        <v>3</v>
      </c>
      <c r="G119" s="65">
        <f>INDEX(Analysen!119:119,MATCH("",Analysen!$2:$2,-1)-1)</f>
        <v>0</v>
      </c>
      <c r="H119" s="66">
        <f>INDEX(Analysen!119:119,MATCH("",Analysen!$2:$2,-1))</f>
        <v>0</v>
      </c>
      <c r="I119" s="73" t="str">
        <f>INDEX(Analysen!119:119,MATCH("",Analysen!$2:$2,-1)-2)</f>
        <v>Nein.</v>
      </c>
      <c r="J119" s="6">
        <v>1</v>
      </c>
      <c r="K119" s="6">
        <f t="shared" si="2"/>
        <v>3</v>
      </c>
      <c r="L119" s="58">
        <f t="shared" si="3"/>
        <v>0</v>
      </c>
      <c r="M119" s="117"/>
      <c r="N119" s="118"/>
    </row>
    <row r="120" spans="2:14" ht="117.5" thickBot="1" x14ac:dyDescent="0.4">
      <c r="B120" s="34" t="str">
        <f>Analysen!A120</f>
        <v>HB</v>
      </c>
      <c r="C120" s="1" t="str">
        <f>Analysen!B120</f>
        <v>Lobby-register</v>
      </c>
      <c r="D120" s="35" t="str">
        <f>Analysen!C120</f>
        <v>Werden Lobbytätigkeiten detailliert dokumentiert? (Datum, Dauer, Teilnehmer der Konsultationen sowie besprochene Themen)</v>
      </c>
      <c r="E120" s="5" t="str">
        <f>Analysen!D120</f>
        <v>nein: 0
nur teilweise (z.B. nur Teilnehmer, aber Fehlen von besprochenen Themen) : 3
mit relevanten Lücken (es fehlen Teilnehmer oder Dauer, Themen werden aber genannt): 6
vollständig: 9
HINWEIS: die konkreten Themen des einzelnen Lobbykontakts sind von besonderem Interesse</v>
      </c>
      <c r="F120" s="6">
        <f>INDEX(Analysen!120:120,MATCH("Max",Analysen!$2:$2,0))</f>
        <v>9</v>
      </c>
      <c r="G120" s="65">
        <f>INDEX(Analysen!120:120,MATCH("",Analysen!$2:$2,-1)-1)</f>
        <v>0</v>
      </c>
      <c r="H120" s="66">
        <f>INDEX(Analysen!120:120,MATCH("",Analysen!$2:$2,-1))</f>
        <v>0</v>
      </c>
      <c r="I120" s="73" t="str">
        <f>INDEX(Analysen!120:120,MATCH("",Analysen!$2:$2,-1)-2)</f>
        <v>Nein</v>
      </c>
      <c r="J120" s="6">
        <v>1</v>
      </c>
      <c r="K120" s="6">
        <f t="shared" si="2"/>
        <v>9</v>
      </c>
      <c r="L120" s="58">
        <f t="shared" si="3"/>
        <v>0</v>
      </c>
      <c r="M120" s="117"/>
      <c r="N120" s="118"/>
    </row>
    <row r="121" spans="2:14" ht="39.5" thickBot="1" x14ac:dyDescent="0.4">
      <c r="B121" s="34" t="str">
        <f>Analysen!A121</f>
        <v>HB</v>
      </c>
      <c r="C121" s="1" t="str">
        <f>Analysen!B121</f>
        <v>Lobby-register</v>
      </c>
      <c r="D121" s="35" t="str">
        <f>Analysen!C121</f>
        <v>Sind Informationen der Lobbyisten veröffentlicht und frei einsehbar?</v>
      </c>
      <c r="E121" s="5" t="str">
        <f>Analysen!D121</f>
        <v>nein: 0
nur teilweise: 3
ja: 6</v>
      </c>
      <c r="F121" s="6">
        <f>INDEX(Analysen!121:121,MATCH("Max",Analysen!$2:$2,0))</f>
        <v>6</v>
      </c>
      <c r="G121" s="65">
        <f>INDEX(Analysen!121:121,MATCH("",Analysen!$2:$2,-1)-1)</f>
        <v>0</v>
      </c>
      <c r="H121" s="66">
        <f>INDEX(Analysen!121:121,MATCH("",Analysen!$2:$2,-1))</f>
        <v>0</v>
      </c>
      <c r="I121" s="73" t="str">
        <f>INDEX(Analysen!121:121,MATCH("",Analysen!$2:$2,-1)-2)</f>
        <v>Nein</v>
      </c>
      <c r="J121" s="6">
        <v>1</v>
      </c>
      <c r="K121" s="6">
        <f t="shared" si="2"/>
        <v>6</v>
      </c>
      <c r="L121" s="58">
        <f t="shared" si="3"/>
        <v>0</v>
      </c>
      <c r="M121" s="117"/>
      <c r="N121" s="118"/>
    </row>
    <row r="122" spans="2:14" ht="26.5" thickBot="1" x14ac:dyDescent="0.4">
      <c r="B122" s="34" t="str">
        <f>Analysen!A122</f>
        <v>HB</v>
      </c>
      <c r="C122" s="1" t="str">
        <f>Analysen!B122</f>
        <v>Lobby-register</v>
      </c>
      <c r="D122" s="35" t="str">
        <f>Analysen!C122</f>
        <v>Gibt es einen verbindlichen Verhaltenskodex für Lobbyisten?</v>
      </c>
      <c r="E122" s="5" t="str">
        <f>Analysen!D122</f>
        <v>nein: 0
ja: 3</v>
      </c>
      <c r="F122" s="6">
        <f>INDEX(Analysen!122:122,MATCH("Max",Analysen!$2:$2,0))</f>
        <v>3</v>
      </c>
      <c r="G122" s="65">
        <f>INDEX(Analysen!122:122,MATCH("",Analysen!$2:$2,-1)-1)</f>
        <v>0</v>
      </c>
      <c r="H122" s="66">
        <f>INDEX(Analysen!122:122,MATCH("",Analysen!$2:$2,-1))</f>
        <v>0</v>
      </c>
      <c r="I122" s="73" t="str">
        <f>INDEX(Analysen!122:122,MATCH("",Analysen!$2:$2,-1)-2)</f>
        <v>Nein</v>
      </c>
      <c r="J122" s="6">
        <v>1</v>
      </c>
      <c r="K122" s="6">
        <f t="shared" si="2"/>
        <v>3</v>
      </c>
      <c r="L122" s="58">
        <f t="shared" si="3"/>
        <v>0</v>
      </c>
      <c r="M122" s="117"/>
      <c r="N122" s="118"/>
    </row>
    <row r="123" spans="2:14" ht="52.5" thickBot="1" x14ac:dyDescent="0.4">
      <c r="B123" s="34" t="str">
        <f>Analysen!A123</f>
        <v>HB</v>
      </c>
      <c r="C123" s="1" t="str">
        <f>Analysen!B123</f>
        <v>Lobby-register</v>
      </c>
      <c r="D123" s="35" t="str">
        <f>Analysen!C123</f>
        <v>Gibt es einen unabhängigen Lobbybeauftragten, der die Einhaltung der Regelungen überprüft und ggf. Sanktionen erlässt?</v>
      </c>
      <c r="E123" s="5" t="str">
        <f>Analysen!D123</f>
        <v>nein: 0
ja: 5</v>
      </c>
      <c r="F123" s="6">
        <f>INDEX(Analysen!123:123,MATCH("Max",Analysen!$2:$2,0))</f>
        <v>5</v>
      </c>
      <c r="G123" s="65">
        <f>INDEX(Analysen!123:123,MATCH("",Analysen!$2:$2,-1)-1)</f>
        <v>0</v>
      </c>
      <c r="H123" s="66">
        <f>INDEX(Analysen!123:123,MATCH("",Analysen!$2:$2,-1))</f>
        <v>0</v>
      </c>
      <c r="I123" s="73" t="str">
        <f>INDEX(Analysen!123:123,MATCH("",Analysen!$2:$2,-1)-2)</f>
        <v>Nein</v>
      </c>
      <c r="J123" s="6">
        <v>1</v>
      </c>
      <c r="K123" s="6">
        <f t="shared" si="2"/>
        <v>5</v>
      </c>
      <c r="L123" s="58">
        <f t="shared" si="3"/>
        <v>0</v>
      </c>
      <c r="M123" s="117"/>
      <c r="N123" s="118"/>
    </row>
    <row r="124" spans="2:14" ht="78.5" thickBot="1" x14ac:dyDescent="0.4">
      <c r="B124" s="34" t="str">
        <f>Analysen!A124</f>
        <v>HB</v>
      </c>
      <c r="C124" s="1" t="str">
        <f>Analysen!B124</f>
        <v>Legislativer Fußabdruck</v>
      </c>
      <c r="D124" s="35" t="str">
        <f>Analysen!C124</f>
        <v>Gilt die Regelung sowohl für Abgeordnete im Parlament, als auch für die Regierung (Ministerien)?</v>
      </c>
      <c r="E124" s="5" t="str">
        <f>Analysen!D124</f>
        <v xml:space="preserve">keine Regelung: 0
nur für das Parlament: 4
Nur für die Regierung: 8
Für Parlament und Regierung: 12
</v>
      </c>
      <c r="F124" s="6">
        <f>INDEX(Analysen!124:124,MATCH("Max",Analysen!$2:$2,0))</f>
        <v>12</v>
      </c>
      <c r="G124" s="65">
        <f>INDEX(Analysen!124:124,MATCH("",Analysen!$2:$2,-1)-1)</f>
        <v>0</v>
      </c>
      <c r="H124" s="66">
        <f>INDEX(Analysen!124:124,MATCH("",Analysen!$2:$2,-1))</f>
        <v>0</v>
      </c>
      <c r="I124" s="73" t="str">
        <f>INDEX(Analysen!124:124,MATCH("",Analysen!$2:$2,-1)-2)</f>
        <v>Nein</v>
      </c>
      <c r="J124" s="6">
        <v>1</v>
      </c>
      <c r="K124" s="6">
        <f t="shared" si="2"/>
        <v>12</v>
      </c>
      <c r="L124" s="58">
        <f t="shared" si="3"/>
        <v>0</v>
      </c>
      <c r="M124" s="119">
        <f>SUMIFS($L:$L,$B:$B,B124,$C:$C,C124)/SUMIFS($K:$K,$B:$B,B124,$C:$C,C124)</f>
        <v>0</v>
      </c>
      <c r="N124" s="118"/>
    </row>
    <row r="125" spans="2:14" ht="79.5" customHeight="1" thickBot="1" x14ac:dyDescent="0.4">
      <c r="B125" s="34" t="str">
        <f>Analysen!A125</f>
        <v>HB</v>
      </c>
      <c r="C125" s="1" t="str">
        <f>Analysen!B125</f>
        <v>Legislativer Fußabdruck</v>
      </c>
      <c r="D125" s="35" t="str">
        <f>Analysen!C125</f>
        <v>Umfasst der Fußabdruck alle schriftlichen Eingaben – z.B. auch jene in der Erarbeitungsphase oder vor Beginn der Arbeit am Referentenentwurf?</v>
      </c>
      <c r="E125" s="5" t="str">
        <f>Analysen!D125</f>
        <v>keine Veröffentlichung: 0
nur Eingaben nach Fertigstellung des Entwurfs (offizielle formale Anhörungsverfahren): 3
inkl. der Eingaben während der Erarbeitung des Entwurfs: 10
alle Quellen von Anfang an (z.B. alte Vorlagen und Schreiben, bereits vorliegende Studien): 15</v>
      </c>
      <c r="F125" s="6">
        <f>INDEX(Analysen!125:125,MATCH("Max",Analysen!$2:$2,0))</f>
        <v>15</v>
      </c>
      <c r="G125" s="65">
        <f>INDEX(Analysen!125:125,MATCH("",Analysen!$2:$2,-1)-1)</f>
        <v>0</v>
      </c>
      <c r="H125" s="66">
        <f>INDEX(Analysen!125:125,MATCH("",Analysen!$2:$2,-1))</f>
        <v>0</v>
      </c>
      <c r="I125" s="73" t="str">
        <f>INDEX(Analysen!125:125,MATCH("",Analysen!$2:$2,-1)-2)</f>
        <v>Es werden keine Angaben veröffentlicht.</v>
      </c>
      <c r="J125" s="6">
        <v>1</v>
      </c>
      <c r="K125" s="6">
        <f t="shared" si="2"/>
        <v>15</v>
      </c>
      <c r="L125" s="58">
        <f t="shared" si="3"/>
        <v>0</v>
      </c>
      <c r="M125" s="119"/>
      <c r="N125" s="118"/>
    </row>
    <row r="126" spans="2:14" ht="80.25" customHeight="1" thickBot="1" x14ac:dyDescent="0.4">
      <c r="B126" s="34" t="str">
        <f>Analysen!A126</f>
        <v>HB</v>
      </c>
      <c r="C126" s="1" t="str">
        <f>Analysen!B126</f>
        <v>Legislativer Fußabdruck</v>
      </c>
      <c r="D126" s="35" t="str">
        <f>Analysen!C126</f>
        <v>Erfolgt eine Würdigung wichtiger Eingaben, die im Entwurf eingeflossen sind im Rahmen der Begründung oder Plenardebatte?</v>
      </c>
      <c r="E126" s="5" t="str">
        <f>Analysen!D126</f>
        <v>nein: 0
nur teilweise: 3
ja: 7
HINWEIS: für volle Punkte muss konkret genannt oder gekennzeichnet werden, welche Quellen zum Tragen kamen</v>
      </c>
      <c r="F126" s="6">
        <f>INDEX(Analysen!126:126,MATCH("Max",Analysen!$2:$2,0))</f>
        <v>7</v>
      </c>
      <c r="G126" s="65">
        <f>INDEX(Analysen!126:126,MATCH("",Analysen!$2:$2,-1)-1)</f>
        <v>0</v>
      </c>
      <c r="H126" s="66">
        <f>INDEX(Analysen!126:126,MATCH("",Analysen!$2:$2,-1))</f>
        <v>0</v>
      </c>
      <c r="I126" s="73" t="str">
        <f>INDEX(Analysen!126:126,MATCH("",Analysen!$2:$2,-1)-2)</f>
        <v>Nein</v>
      </c>
      <c r="J126" s="6">
        <v>1</v>
      </c>
      <c r="K126" s="6">
        <f t="shared" si="2"/>
        <v>7</v>
      </c>
      <c r="L126" s="58">
        <f t="shared" si="3"/>
        <v>0</v>
      </c>
      <c r="M126" s="119"/>
      <c r="N126" s="118"/>
    </row>
    <row r="127" spans="2:14" ht="65.5" thickBot="1" x14ac:dyDescent="0.4">
      <c r="B127" s="34" t="str">
        <f>Analysen!A127</f>
        <v>HB</v>
      </c>
      <c r="C127" s="1" t="str">
        <f>Analysen!B127</f>
        <v>Legislativer Fußabdruck</v>
      </c>
      <c r="D127" s="35" t="str">
        <f>Analysen!C127</f>
        <v>Werden alle Eingaben veröffentlicht (ggf. unter Unkenntlichmachung von sensitiven Daten)?</v>
      </c>
      <c r="E127" s="5" t="str">
        <f>Analysen!D127</f>
        <v>keine Veröffentlichung: 0
Veröffentlichung in Einzelfällen: 3
eingeschränkte Veröffentlichung; z.B. wenn die Interessenvertreter die Offenlegung verweigern können: 6
volle Veröffentlichung, inkl. Emails und Briefe etc. : 9</v>
      </c>
      <c r="F127" s="6">
        <f>INDEX(Analysen!127:127,MATCH("Max",Analysen!$2:$2,0))</f>
        <v>9</v>
      </c>
      <c r="G127" s="65">
        <f>INDEX(Analysen!127:127,MATCH("",Analysen!$2:$2,-1)-1)</f>
        <v>0</v>
      </c>
      <c r="H127" s="66">
        <f>INDEX(Analysen!127:127,MATCH("",Analysen!$2:$2,-1))</f>
        <v>0</v>
      </c>
      <c r="I127" s="73" t="str">
        <f>INDEX(Analysen!127:127,MATCH("",Analysen!$2:$2,-1)-2)</f>
        <v>Nein.</v>
      </c>
      <c r="J127" s="6">
        <v>1</v>
      </c>
      <c r="K127" s="6">
        <f t="shared" si="2"/>
        <v>9</v>
      </c>
      <c r="L127" s="58">
        <f t="shared" si="3"/>
        <v>0</v>
      </c>
      <c r="M127" s="119"/>
      <c r="N127" s="118"/>
    </row>
    <row r="128" spans="2:14" ht="39.5" thickBot="1" x14ac:dyDescent="0.4">
      <c r="B128" s="34" t="str">
        <f>Analysen!A128</f>
        <v>HB</v>
      </c>
      <c r="C128" s="1" t="str">
        <f>Analysen!B128</f>
        <v>Legislativer Fußabdruck</v>
      </c>
      <c r="D128" s="35" t="str">
        <f>Analysen!C128</f>
        <v>Welchen Geltungsbereich hat der legislative Fußabdruck?</v>
      </c>
      <c r="E128" s="5" t="str">
        <f>Analysen!D128</f>
        <v>keine Regelung - 0
nur Gesetze - 1
Gesetze und Verordnungen - 2</v>
      </c>
      <c r="F128" s="6">
        <f>INDEX(Analysen!128:128,MATCH("Max",Analysen!$2:$2,0))</f>
        <v>7</v>
      </c>
      <c r="G128" s="65">
        <f>INDEX(Analysen!128:128,MATCH("",Analysen!$2:$2,-1)-1)</f>
        <v>0</v>
      </c>
      <c r="H128" s="66">
        <f>INDEX(Analysen!128:128,MATCH("",Analysen!$2:$2,-1))</f>
        <v>0</v>
      </c>
      <c r="I128" s="73" t="str">
        <f>INDEX(Analysen!128:128,MATCH("",Analysen!$2:$2,-1)-2)</f>
        <v>Es gibt keine Regelung.</v>
      </c>
      <c r="J128" s="6">
        <v>1</v>
      </c>
      <c r="K128" s="6">
        <f t="shared" si="2"/>
        <v>7</v>
      </c>
      <c r="L128" s="58">
        <f t="shared" si="3"/>
        <v>0</v>
      </c>
      <c r="M128" s="119"/>
      <c r="N128" s="118"/>
    </row>
    <row r="129" spans="2:14" ht="130.5" thickBot="1" x14ac:dyDescent="0.4">
      <c r="B129" s="34" t="str">
        <f>Analysen!A129</f>
        <v>HB</v>
      </c>
      <c r="C129" s="1" t="str">
        <f>Analysen!B129</f>
        <v>Karenzzeit</v>
      </c>
      <c r="D129" s="35" t="str">
        <f>Analysen!C129</f>
        <v xml:space="preserve">Wie lang ist der maximale Zeitraum einer Karenzzeit nach Ausscheiden aus einem öffentlichen Amt, während der eine Pflicht zur schriftlichen Anzeige der geplanten Aufnahme einer Erwerbstätigkeit außerhalb des öffentliches Dienstes erforderlich ist?
</v>
      </c>
      <c r="E129" s="5" t="str">
        <f>Analysen!D129</f>
        <v>nein: 0
ja:
&lt; 1 Jahr: 5
&lt; 2 Jahr: 10
&lt; 3 Jahr: 15
≥ 3 Jahre: 20
In Bundesländern mit parlamentarischen/politischen Staatssekretären wird deren Fehlen mit einem Abzug von 5 Punkten in diesem Kriterium berücksichtigt.</v>
      </c>
      <c r="F129" s="6">
        <f>INDEX(Analysen!129:129,MATCH("Max",Analysen!$2:$2,0))</f>
        <v>20</v>
      </c>
      <c r="G129" s="65">
        <f>INDEX(Analysen!129:129,MATCH("",Analysen!$2:$2,-1)-1)</f>
        <v>0</v>
      </c>
      <c r="H129" s="66">
        <f>INDEX(Analysen!129:129,MATCH("",Analysen!$2:$2,-1))</f>
        <v>0</v>
      </c>
      <c r="I129" s="73" t="str">
        <f>INDEX(Analysen!129:129,MATCH("",Analysen!$2:$2,-1)-2)</f>
        <v>nein</v>
      </c>
      <c r="J129" s="6">
        <v>1</v>
      </c>
      <c r="K129" s="6">
        <f t="shared" si="2"/>
        <v>20</v>
      </c>
      <c r="L129" s="58">
        <f t="shared" si="3"/>
        <v>0</v>
      </c>
      <c r="M129" s="119">
        <f>SUMIFS($L:$L,$B:$B,B129,$C:$C,C129)/SUMIFS($K:$K,$B:$B,B129,$C:$C,C129)</f>
        <v>0</v>
      </c>
      <c r="N129" s="118"/>
    </row>
    <row r="130" spans="2:14" ht="52.5" thickBot="1" x14ac:dyDescent="0.4">
      <c r="B130" s="34" t="str">
        <f>Analysen!A130</f>
        <v>HB</v>
      </c>
      <c r="C130" s="1" t="str">
        <f>Analysen!B130</f>
        <v>Karenzzeit</v>
      </c>
      <c r="D130" s="35" t="str">
        <f>Analysen!C130</f>
        <v>Gibt es ein beratendes Gremium oder eine Instanz, die über einen möglichen Interessenkonflikt berät und muss dessen Empfehlung veröffentlicht werden?</v>
      </c>
      <c r="E130" s="5" t="str">
        <f>Analysen!D130</f>
        <v>nein: 0
Gremium, keine Veröffentlichung: 6 
Gremium, Veröffentlichung: 12</v>
      </c>
      <c r="F130" s="6">
        <f>INDEX(Analysen!130:130,MATCH("Max",Analysen!$2:$2,0))</f>
        <v>12</v>
      </c>
      <c r="G130" s="65">
        <f>INDEX(Analysen!130:130,MATCH("",Analysen!$2:$2,-1)-1)</f>
        <v>0</v>
      </c>
      <c r="H130" s="66">
        <f>INDEX(Analysen!130:130,MATCH("",Analysen!$2:$2,-1))</f>
        <v>0</v>
      </c>
      <c r="I130" s="73" t="str">
        <f>INDEX(Analysen!130:130,MATCH("",Analysen!$2:$2,-1)-2)</f>
        <v>nein</v>
      </c>
      <c r="J130" s="6">
        <v>1</v>
      </c>
      <c r="K130" s="6">
        <f t="shared" si="2"/>
        <v>12</v>
      </c>
      <c r="L130" s="58">
        <f t="shared" si="3"/>
        <v>0</v>
      </c>
      <c r="M130" s="119"/>
      <c r="N130" s="118"/>
    </row>
    <row r="131" spans="2:14" ht="26.5" thickBot="1" x14ac:dyDescent="0.4">
      <c r="B131" s="34" t="str">
        <f>Analysen!A131</f>
        <v>HB</v>
      </c>
      <c r="C131" s="1" t="str">
        <f>Analysen!B131</f>
        <v>Karenzzeit</v>
      </c>
      <c r="D131" s="35" t="str">
        <f>Analysen!C131</f>
        <v>Sind Sanktionen bei Verstößen gegen die Karenzzeitregelung vorgesehen?</v>
      </c>
      <c r="E131" s="5" t="str">
        <f>Analysen!D131</f>
        <v>nein: 0
ja: 12</v>
      </c>
      <c r="F131" s="6">
        <f>INDEX(Analysen!131:131,MATCH("Max",Analysen!$2:$2,0))</f>
        <v>12</v>
      </c>
      <c r="G131" s="65">
        <f>INDEX(Analysen!131:131,MATCH("",Analysen!$2:$2,-1)-1)</f>
        <v>0</v>
      </c>
      <c r="H131" s="66">
        <f>INDEX(Analysen!131:131,MATCH("",Analysen!$2:$2,-1))</f>
        <v>0</v>
      </c>
      <c r="I131" s="73" t="str">
        <f>INDEX(Analysen!131:131,MATCH("",Analysen!$2:$2,-1)-2)</f>
        <v>nein</v>
      </c>
      <c r="J131" s="6">
        <v>1</v>
      </c>
      <c r="K131" s="6">
        <f t="shared" ref="K131:K194" si="4">F131*J131</f>
        <v>12</v>
      </c>
      <c r="L131" s="58">
        <f t="shared" ref="L131:L194" si="5">G131*J131</f>
        <v>0</v>
      </c>
      <c r="M131" s="119"/>
      <c r="N131" s="118"/>
    </row>
    <row r="132" spans="2:14" ht="78.5" thickBot="1" x14ac:dyDescent="0.4">
      <c r="B132" s="34" t="str">
        <f>Analysen!A132</f>
        <v>HB</v>
      </c>
      <c r="C132" s="1" t="str">
        <f>Analysen!B132</f>
        <v>Karenzzeit</v>
      </c>
      <c r="D132" s="35" t="str">
        <f>Analysen!C132</f>
        <v>Gibt es verbindliche Kriterien für einen Beschluss über die Zulässigkeit einer anzeigepflichtigen Beschäftigung während der Karenzzeit?  (Definition Interessenkonflikt, Gründe aus denen eine Erwerbstätigkeit untersagt werden kann etc.)</v>
      </c>
      <c r="E132" s="5" t="str">
        <f>Analysen!D132</f>
        <v>nein: 0
nur bei direktem Bezug zur vorherigen Tätigkeit: 3
auch bei Gefährdung des Ansehens der Landesregierung: 6</v>
      </c>
      <c r="F132" s="6">
        <f>INDEX(Analysen!132:132,MATCH("Max",Analysen!$2:$2,0))</f>
        <v>6</v>
      </c>
      <c r="G132" s="65">
        <f>INDEX(Analysen!132:132,MATCH("",Analysen!$2:$2,-1)-1)</f>
        <v>0</v>
      </c>
      <c r="H132" s="66">
        <f>INDEX(Analysen!132:132,MATCH("",Analysen!$2:$2,-1))</f>
        <v>0</v>
      </c>
      <c r="I132" s="73" t="str">
        <f>INDEX(Analysen!132:132,MATCH("",Analysen!$2:$2,-1)-2)</f>
        <v>nein</v>
      </c>
      <c r="J132" s="6">
        <v>1</v>
      </c>
      <c r="K132" s="6">
        <f t="shared" si="4"/>
        <v>6</v>
      </c>
      <c r="L132" s="58">
        <f t="shared" si="5"/>
        <v>0</v>
      </c>
      <c r="M132" s="119"/>
      <c r="N132" s="118"/>
    </row>
    <row r="133" spans="2:14" ht="65.5" thickBot="1" x14ac:dyDescent="0.4">
      <c r="B133" s="34" t="str">
        <f>Analysen!A133</f>
        <v>HB</v>
      </c>
      <c r="C133" s="1" t="str">
        <f>Analysen!B133</f>
        <v>Verhaltensregeln</v>
      </c>
      <c r="D133" s="35" t="str">
        <f>Analysen!C133</f>
        <v>Besteht eine Anzeigepflicht für vor Mandatsübernahme ausgeübte berufliche Tätigkeiten sowie Tätigkeiten als Vorstand/Aufsichtsrat/Beirat o.ä. ?</v>
      </c>
      <c r="E133" s="5" t="str">
        <f>Analysen!D133</f>
        <v>Anzeigepflicht berufliche Tätigkeit länger als zwei Jahre vor Mandat zurückliegend:  3
bzw. Anzeigepflicht berufliche Tätigkeit in den letzten zwei Jahren vor Mandatsbeginn: 2
Anzeigepflicht Tätigkeit als Vorstand/Aufsichtsrat/Beirat o.ä.:  2</v>
      </c>
      <c r="F133" s="6">
        <f>INDEX(Analysen!133:133,MATCH("Max",Analysen!$2:$2,0))</f>
        <v>5</v>
      </c>
      <c r="G133" s="65">
        <f>INDEX(Analysen!133:133,MATCH("",Analysen!$2:$2,-1)-1)</f>
        <v>0</v>
      </c>
      <c r="H133" s="66">
        <f>INDEX(Analysen!133:133,MATCH("",Analysen!$2:$2,-1))</f>
        <v>0</v>
      </c>
      <c r="I133" s="73" t="str">
        <f>INDEX(Analysen!133:133,MATCH("",Analysen!$2:$2,-1)-2)</f>
        <v>Nein. Das in § 46b (1) Nr. 1 AbgeordnetenG enthaltene entsprechende Gebot ("muss") ist noch nicht umgesetzt</v>
      </c>
      <c r="J133" s="6">
        <v>1</v>
      </c>
      <c r="K133" s="6">
        <f t="shared" si="4"/>
        <v>5</v>
      </c>
      <c r="L133" s="58">
        <f t="shared" si="5"/>
        <v>0</v>
      </c>
      <c r="M133" s="120">
        <f>SUMIFS($L:$L,$B:$B,B133,$C:$C,C133)/SUMIFS($K:$K,$B:$B,B133,$C:$C,C133)</f>
        <v>0.36</v>
      </c>
      <c r="N133" s="118"/>
    </row>
    <row r="134" spans="2:14" ht="198.75" customHeight="1" thickBot="1" x14ac:dyDescent="0.4">
      <c r="B134" s="34" t="str">
        <f>Analysen!A134</f>
        <v>HB</v>
      </c>
      <c r="C134" s="1" t="str">
        <f>Analysen!B134</f>
        <v>Verhaltensregeln</v>
      </c>
      <c r="D134" s="35" t="str">
        <f>Analysen!C134</f>
        <v>Besteht eine Anzeigepflicht für während der Mandatsausübung ausgeübte Tätigkeiten (einschl. Beratung, Vorträge, Gutachten etc.); Unternehmensbeteiligungen? Aktienoptionen? Schwellenwerte beachten!</v>
      </c>
      <c r="E134" s="5" t="str">
        <f>Analysen!D134</f>
        <v xml:space="preserve">Anzeigepflicht berufliche Tätigkeiten u.ä.:  2
Anzeigepflicht Unternehmensbeteiligungen erst ab „wesentlichem wirtschaftlichem Einfluss“ (meist: 25%): 1
Anzeigepflicht bestehende Unternehmensbeteiligungen ab 5 % und Aktienoptionen u.ä.: 2
</v>
      </c>
      <c r="F134" s="6">
        <f>INDEX(Analysen!134:134,MATCH("Max",Analysen!$2:$2,0))</f>
        <v>5</v>
      </c>
      <c r="G134" s="65">
        <f>INDEX(Analysen!134:134,MATCH("",Analysen!$2:$2,-1)-1)</f>
        <v>4</v>
      </c>
      <c r="H134" s="66">
        <f>INDEX(Analysen!134:134,MATCH("",Analysen!$2:$2,-1))</f>
        <v>0.8</v>
      </c>
      <c r="I134" s="73" t="str">
        <f>INDEX(Analysen!134:134,MATCH("",Analysen!$2:$2,-1)-2)</f>
        <v>Ja, aber ohne Aktienoptionen
Bestehende AG-Beteiligung ab 1 % des Grundkapitals</v>
      </c>
      <c r="J134" s="6">
        <v>1</v>
      </c>
      <c r="K134" s="6">
        <f t="shared" si="4"/>
        <v>5</v>
      </c>
      <c r="L134" s="58">
        <f t="shared" si="5"/>
        <v>4</v>
      </c>
      <c r="M134" s="120"/>
      <c r="N134" s="118"/>
    </row>
    <row r="135" spans="2:14" ht="117.5" thickBot="1" x14ac:dyDescent="0.4">
      <c r="B135" s="34" t="str">
        <f>Analysen!A135</f>
        <v>HB</v>
      </c>
      <c r="C135" s="1" t="str">
        <f>Analysen!B135</f>
        <v>Verhaltensregeln</v>
      </c>
      <c r="D135" s="35" t="str">
        <f>Analysen!C135</f>
        <v>Werden die angezeigten Nebeneinkünfte veröffentlicht?
(nur in Stufen oder Euro-genau)</v>
      </c>
      <c r="E135" s="5" t="str">
        <f>Analysen!D135</f>
        <v xml:space="preserve">Veröffentlichung Euro-genau:  5
Veröffentlichung in ca. 10 Stufen entsprechend früheren VR Bund: 3
 Veröffentlichung in deutlich weniger als 10 Stufen: 2
</v>
      </c>
      <c r="F135" s="6">
        <f>INDEX(Analysen!135:135,MATCH("Max",Analysen!$2:$2,0))</f>
        <v>5</v>
      </c>
      <c r="G135" s="65">
        <f>INDEX(Analysen!135:135,MATCH("",Analysen!$2:$2,-1)-1)</f>
        <v>3</v>
      </c>
      <c r="H135" s="66">
        <f>INDEX(Analysen!135:135,MATCH("",Analysen!$2:$2,-1))</f>
        <v>0.6</v>
      </c>
      <c r="I135" s="73" t="str">
        <f>INDEX(Analysen!135:135,MATCH("",Analysen!$2:$2,-1)-2)</f>
        <v>Angabe steuerpflichtiger Betrag, der Name des Leistenden, der Vergütungsgrund und der Zeitpunkt der Zahlung,( jedoch nur falls Tätigkeit im Auftrag Senat oder Bürgerschaft) bzw. für Vorträge, Gutachten, Beratung. Löschung mit Ablauf des auf das Zuflussjahr folgenden Kalendarjahres.</v>
      </c>
      <c r="J135" s="6">
        <v>1</v>
      </c>
      <c r="K135" s="6">
        <f t="shared" si="4"/>
        <v>5</v>
      </c>
      <c r="L135" s="58">
        <f t="shared" si="5"/>
        <v>3</v>
      </c>
      <c r="M135" s="120"/>
      <c r="N135" s="118"/>
    </row>
    <row r="136" spans="2:14" ht="65.5" thickBot="1" x14ac:dyDescent="0.4">
      <c r="B136" s="34" t="str">
        <f>Analysen!A136</f>
        <v>HB</v>
      </c>
      <c r="C136" s="1" t="str">
        <f>Analysen!B136</f>
        <v>Verhaltensregeln</v>
      </c>
      <c r="D136" s="35" t="str">
        <f>Analysen!C136</f>
        <v xml:space="preserve">Gibt es eine Anzeigepflicht bei Spenden an Abgeordnete für politische Arbeit? Ab welcher Betragshöhe gilt diese? Veröffentlichung?
</v>
      </c>
      <c r="E136" s="5" t="str">
        <f>Analysen!D136</f>
        <v xml:space="preserve">Anzeigepflicht ab ca. 1.500 € jährlich oder vergleichbar: 3
bzw. Anzeigepflicht erst ab ca. 5.000 € jährlich: 2
Veröffentlichung: 2
</v>
      </c>
      <c r="F136" s="6">
        <f>INDEX(Analysen!136:136,MATCH("Max",Analysen!$2:$2,0))</f>
        <v>5</v>
      </c>
      <c r="G136" s="65">
        <f>INDEX(Analysen!136:136,MATCH("",Analysen!$2:$2,-1)-1)</f>
        <v>5</v>
      </c>
      <c r="H136" s="66">
        <f>INDEX(Analysen!136:136,MATCH("",Analysen!$2:$2,-1))</f>
        <v>1</v>
      </c>
      <c r="I136" s="73" t="str">
        <f>INDEX(Analysen!136:136,MATCH("",Analysen!$2:$2,-1)-2)</f>
        <v>Ja, ohne Betragsbeschränkung mit Veröffentl. Im Internet. Löschung wie bei den Nebeneinkünften</v>
      </c>
      <c r="J136" s="6">
        <v>1</v>
      </c>
      <c r="K136" s="6">
        <f t="shared" si="4"/>
        <v>5</v>
      </c>
      <c r="L136" s="58">
        <f t="shared" si="5"/>
        <v>5</v>
      </c>
      <c r="M136" s="120"/>
      <c r="N136" s="118"/>
    </row>
    <row r="137" spans="2:14" ht="65.5" thickBot="1" x14ac:dyDescent="0.4">
      <c r="B137" s="34" t="str">
        <f>Analysen!A137</f>
        <v>HB</v>
      </c>
      <c r="C137" s="1" t="str">
        <f>Analysen!B137</f>
        <v>Verhaltensregeln</v>
      </c>
      <c r="D137" s="35" t="str">
        <f>Analysen!C137</f>
        <v>Ist die Annahme von Spenden (Direktspenden) an Abgeordnete verboten?</v>
      </c>
      <c r="E137" s="5" t="str">
        <f>Analysen!D137</f>
        <v xml:space="preserve">Annahme von Direktspenden verboten: 5 </v>
      </c>
      <c r="F137" s="6">
        <f>INDEX(Analysen!137:137,MATCH("Max",Analysen!$2:$2,0))</f>
        <v>5</v>
      </c>
      <c r="G137" s="65">
        <f>INDEX(Analysen!137:137,MATCH("",Analysen!$2:$2,-1)-1)</f>
        <v>1</v>
      </c>
      <c r="H137" s="66">
        <f>INDEX(Analysen!137:137,MATCH("",Analysen!$2:$2,-1))</f>
        <v>0.2</v>
      </c>
      <c r="I137" s="73" t="str">
        <f>INDEX(Analysen!137:137,MATCH("",Analysen!$2:$2,-1)-2)</f>
        <v xml:space="preserve">Keine Sanktionen
Nur Mitteilung an Bürgerschaft, ob Verstoß festgestellt worden ist
</v>
      </c>
      <c r="J137" s="6">
        <v>1</v>
      </c>
      <c r="K137" s="6">
        <f t="shared" si="4"/>
        <v>5</v>
      </c>
      <c r="L137" s="58">
        <f t="shared" si="5"/>
        <v>1</v>
      </c>
      <c r="M137" s="120"/>
      <c r="N137" s="118"/>
    </row>
    <row r="138" spans="2:14" ht="39.5" thickBot="1" x14ac:dyDescent="0.4">
      <c r="B138" s="34" t="str">
        <f>Analysen!A138</f>
        <v>HB</v>
      </c>
      <c r="C138" s="1" t="str">
        <f>Analysen!B138</f>
        <v>Verhaltensregeln</v>
      </c>
      <c r="D138" s="35" t="str">
        <f>Analysen!C138</f>
        <v>Gibt es Sanktionen bei Verstößen gegen die in vorigen Kriterien aufgeführten Pflichten?   Veröffentlichung als LT-Drucksache?</v>
      </c>
      <c r="E138" s="5" t="str">
        <f>Analysen!D138</f>
        <v>Ordnungsgeld bis ½ jährl. Abgeordnetenbezüge: 3
Lediglich Ermahnung: 1
Veröffentlichung: 2</v>
      </c>
      <c r="F138" s="6">
        <f>INDEX(Analysen!138:138,MATCH("Max",Analysen!$2:$2,0))</f>
        <v>5</v>
      </c>
      <c r="G138" s="65">
        <f>INDEX(Analysen!138:138,MATCH("",Analysen!$2:$2,-1)-1)</f>
        <v>5</v>
      </c>
      <c r="H138" s="66">
        <f>INDEX(Analysen!138:138,MATCH("",Analysen!$2:$2,-1))</f>
        <v>1</v>
      </c>
      <c r="I138" s="73" t="str">
        <f>INDEX(Analysen!138:138,MATCH("",Analysen!$2:$2,-1)-2)</f>
        <v>Internet Brem. Bürgerschaft</v>
      </c>
      <c r="J138" s="6">
        <v>1</v>
      </c>
      <c r="K138" s="6">
        <f t="shared" si="4"/>
        <v>5</v>
      </c>
      <c r="L138" s="58">
        <f t="shared" si="5"/>
        <v>5</v>
      </c>
      <c r="M138" s="120"/>
      <c r="N138" s="118"/>
    </row>
    <row r="139" spans="2:14" ht="39.5" thickBot="1" x14ac:dyDescent="0.4">
      <c r="B139" s="34" t="str">
        <f>Analysen!A139</f>
        <v>HB</v>
      </c>
      <c r="C139" s="1" t="str">
        <f>Analysen!B139</f>
        <v>Verhaltensregeln</v>
      </c>
      <c r="D139" s="35" t="str">
        <f>Analysen!C139</f>
        <v>Werden die von den Abgeordneten gemachten Angaben im Internet oder Handbuch veröffentlicht?</v>
      </c>
      <c r="E139" s="5" t="str">
        <f>Analysen!D139</f>
        <v>Im Landtag-Internet: 5
Im Handbuch/als amtliche Mitteilung: 3</v>
      </c>
      <c r="F139" s="6">
        <f>INDEX(Analysen!139:139,MATCH("Max",Analysen!$2:$2,0))</f>
        <v>5</v>
      </c>
      <c r="G139" s="65">
        <f>INDEX(Analysen!139:139,MATCH("",Analysen!$2:$2,-1)-1)</f>
        <v>0</v>
      </c>
      <c r="H139" s="66">
        <f>INDEX(Analysen!139:139,MATCH("",Analysen!$2:$2,-1))</f>
        <v>0</v>
      </c>
      <c r="I139" s="73" t="str">
        <f>INDEX(Analysen!139:139,MATCH("",Analysen!$2:$2,-1)-2)</f>
        <v xml:space="preserve">Nein </v>
      </c>
      <c r="J139" s="6">
        <v>1</v>
      </c>
      <c r="K139" s="6">
        <f t="shared" si="4"/>
        <v>5</v>
      </c>
      <c r="L139" s="58">
        <f t="shared" si="5"/>
        <v>0</v>
      </c>
      <c r="M139" s="120"/>
      <c r="N139" s="118"/>
    </row>
    <row r="140" spans="2:14" ht="65.5" thickBot="1" x14ac:dyDescent="0.4">
      <c r="B140" s="34" t="str">
        <f>Analysen!A140</f>
        <v>HB</v>
      </c>
      <c r="C140" s="1" t="str">
        <f>Analysen!B140</f>
        <v>Verhaltensregeln</v>
      </c>
      <c r="D140" s="35" t="str">
        <f>Analysen!C140</f>
        <v xml:space="preserve">Muss eine Interessenverknüpfung bei Mitarbeit in einem Ausschuss oder auch bei sonstiger gesetzgeberischer Arbeit offengelegt werden? </v>
      </c>
      <c r="E140" s="5" t="str">
        <f>Analysen!D140</f>
        <v xml:space="preserve">Offenlegung bei Mitarbeit im Ausschuss sowie bei sonstiger gesetzgeberischer Arbeit: 5 
Falls Offenlegung nur bei Ausschussarbeit: 3   Interessenverknüpfung nur anhand Abgeordnetenprofil: 1
</v>
      </c>
      <c r="F140" s="6">
        <f>INDEX(Analysen!140:140,MATCH("Max",Analysen!$2:$2,0))</f>
        <v>5</v>
      </c>
      <c r="G140" s="65">
        <f>INDEX(Analysen!140:140,MATCH("",Analysen!$2:$2,-1)-1)</f>
        <v>0</v>
      </c>
      <c r="H140" s="66">
        <f>INDEX(Analysen!140:140,MATCH("",Analysen!$2:$2,-1))</f>
        <v>0</v>
      </c>
      <c r="I140" s="73" t="str">
        <f>INDEX(Analysen!140:140,MATCH("",Analysen!$2:$2,-1)-2)</f>
        <v xml:space="preserve">Nein </v>
      </c>
      <c r="J140" s="6">
        <v>1</v>
      </c>
      <c r="K140" s="6">
        <f t="shared" si="4"/>
        <v>5</v>
      </c>
      <c r="L140" s="58">
        <f t="shared" si="5"/>
        <v>0</v>
      </c>
      <c r="M140" s="120"/>
      <c r="N140" s="118"/>
    </row>
    <row r="141" spans="2:14" ht="127.5" customHeight="1" thickBot="1" x14ac:dyDescent="0.4">
      <c r="B141" s="34" t="str">
        <f>Analysen!A141</f>
        <v>HB</v>
      </c>
      <c r="C141" s="1" t="str">
        <f>Analysen!B141</f>
        <v>Verhaltensregeln</v>
      </c>
      <c r="D141" s="35" t="str">
        <f>Analysen!C141</f>
        <v xml:space="preserve">Ist die Ausübung bezahlter Tätigkeiten (Lobbyarbeit, Beratung, Vorträge, Gutachten etc.)  während der Mandatsausübung verboten? </v>
      </c>
      <c r="E141" s="5" t="str">
        <f>Analysen!D141</f>
        <v xml:space="preserve">Verbot bezahlter Lobbytätigkeit: 3
Verbot Honorarannahme entgeltlicher Vorträge/ Beratungstätigkeit: 2
</v>
      </c>
      <c r="F141" s="6">
        <f>INDEX(Analysen!141:141,MATCH("Max",Analysen!$2:$2,0))</f>
        <v>5</v>
      </c>
      <c r="G141" s="65">
        <f>INDEX(Analysen!141:141,MATCH("",Analysen!$2:$2,-1)-1)</f>
        <v>0</v>
      </c>
      <c r="H141" s="66">
        <f>INDEX(Analysen!141:141,MATCH("",Analysen!$2:$2,-1))</f>
        <v>0</v>
      </c>
      <c r="I141" s="73" t="str">
        <f>INDEX(Analysen!141:141,MATCH("",Analysen!$2:$2,-1)-2)</f>
        <v xml:space="preserve">Nein </v>
      </c>
      <c r="J141" s="6">
        <v>1</v>
      </c>
      <c r="K141" s="6">
        <f t="shared" si="4"/>
        <v>5</v>
      </c>
      <c r="L141" s="58">
        <f t="shared" si="5"/>
        <v>0</v>
      </c>
      <c r="M141" s="120"/>
      <c r="N141" s="118"/>
    </row>
    <row r="142" spans="2:14" ht="42" customHeight="1" thickBot="1" x14ac:dyDescent="0.4">
      <c r="B142" s="36" t="str">
        <f>Analysen!A142</f>
        <v>HB</v>
      </c>
      <c r="C142" s="37" t="str">
        <f>Analysen!B142</f>
        <v>Verhaltensregeln</v>
      </c>
      <c r="D142" s="38" t="str">
        <f>Analysen!C142</f>
        <v>Gibt es eine Pflicht zur Angabe des zeitlichen Umfangs ausgeübter Nebentätigkeiten?</v>
      </c>
      <c r="E142" s="39" t="str">
        <f>Analysen!D142</f>
        <v>Pflicht zur Angabe: 5</v>
      </c>
      <c r="F142" s="69">
        <f>INDEX(Analysen!142:142,MATCH("Max",Analysen!$2:$2,0))</f>
        <v>5</v>
      </c>
      <c r="G142" s="70">
        <f>INDEX(Analysen!142:142,MATCH("",Analysen!$2:$2,-1)-1)</f>
        <v>0</v>
      </c>
      <c r="H142" s="71">
        <f>INDEX(Analysen!142:142,MATCH("",Analysen!$2:$2,-1))</f>
        <v>0</v>
      </c>
      <c r="I142" s="74" t="str">
        <f>INDEX(Analysen!142:142,MATCH("",Analysen!$2:$2,-1)-2)</f>
        <v>Nein</v>
      </c>
      <c r="J142" s="69">
        <v>1</v>
      </c>
      <c r="K142" s="69">
        <f t="shared" si="4"/>
        <v>5</v>
      </c>
      <c r="L142" s="78">
        <f t="shared" si="5"/>
        <v>0</v>
      </c>
      <c r="M142" s="120"/>
      <c r="N142" s="118"/>
    </row>
    <row r="143" spans="2:14" ht="132" customHeight="1" thickBot="1" x14ac:dyDescent="0.4">
      <c r="B143" s="30" t="str">
        <f>Analysen!A143</f>
        <v>HH</v>
      </c>
      <c r="C143" s="31" t="str">
        <f>Analysen!B143</f>
        <v>Lobby-register</v>
      </c>
      <c r="D143" s="32" t="str">
        <f>Analysen!C143</f>
        <v>Gibt es eine verbindliche Regelung sowohl für Abgeordnete im Parlament als auch für die Regierung (Ministerien)?</v>
      </c>
      <c r="E143" s="33" t="str">
        <f>Analysen!D143</f>
        <v>keine Regelung: 0
Regelung gilt für:
Abgeordnete: 3
Abgeordnete und Regierungsmitglieder: 4 
zusätzlich bis Unterabteilungsleitung: 6
zusätzlich alle weiteren Mitarbeiter von Ministerien: 8 
Zusätzlich Regulierungsbehörden: 9
HINWEIS: die Exekutive spielt eine wesentlich größere Rolle im Lobbyismus als Parlamente; für volle Punktzahl müssen alle Ebenen der Ministerien und Regulierungsbehörden einbezogen werden</v>
      </c>
      <c r="F143" s="51">
        <f>INDEX(Analysen!143:143,MATCH("Max",Analysen!$2:$2,0))</f>
        <v>9</v>
      </c>
      <c r="G143" s="51">
        <f>INDEX(Analysen!143:143,MATCH("",Analysen!$2:$2,-1)-1)</f>
        <v>0</v>
      </c>
      <c r="H143" s="64">
        <f>INDEX(Analysen!143:143,MATCH("",Analysen!$2:$2,-1))</f>
        <v>0</v>
      </c>
      <c r="I143" s="72" t="str">
        <f>INDEX(Analysen!143:143,MATCH("",Analysen!$2:$2,-1)-2)</f>
        <v>Es wurde bisher kein Lobbyregister eingeführt.</v>
      </c>
      <c r="J143" s="51">
        <v>1</v>
      </c>
      <c r="K143" s="51">
        <f t="shared" si="4"/>
        <v>9</v>
      </c>
      <c r="L143" s="57">
        <f t="shared" si="5"/>
        <v>0</v>
      </c>
      <c r="M143" s="117">
        <f>SUMIFS($L:$L,$B:$B,B143,$C:$C,C143)/SUMIFS($K:$K,$B:$B,B143,$C:$C,C143)</f>
        <v>0</v>
      </c>
      <c r="N143" s="118">
        <f>SUM(M143:M170)/4</f>
        <v>0.2</v>
      </c>
    </row>
    <row r="144" spans="2:14" ht="199.5" customHeight="1" thickBot="1" x14ac:dyDescent="0.4">
      <c r="B144" s="34" t="str">
        <f>Analysen!A144</f>
        <v>HH</v>
      </c>
      <c r="C144" s="1" t="str">
        <f>Analysen!B144</f>
        <v>Lobby-register</v>
      </c>
      <c r="D144" s="35" t="str">
        <f>Analysen!C144</f>
        <v>Ist eine Registrierung für alle Lobbyisten, die Gesprächstermine suchen, verpflichtend?</v>
      </c>
      <c r="E144" s="5" t="str">
        <f>Analysen!D144</f>
        <v>keine Registrierung: 0
Registrierung gilt nur für einen kleinen Teil der Lobbyisten (z.B. aufgrund vieler Ausnahmen in Kombination mit einer großen Mindestzahl an Kontakten ): 3
Registrierung für die Mehrheit aller Lobbyisten aber mit Hürden (z.B. kaum Ausnahmen, aber hohe  Zahl der erforderlichen Kontakte): 5
Wenige Ausnahmen; keine relevante sonstigen Hürden: 7
Registrierungspflicht gilt für alle Lobbyisten und jeden wiederholten Kontakt: 9
HINWEIS: sofern es hohe Hürden zur Registrierungspflicht gibt, können nur 5 Punkte vergeben werden; ohne Einbeziehung von Anwälten kann es keine volle Punktzahl geben; bei einer verfassungsrechtlichen Ausnahme für Religionsgemeinschaften können noch 9 Punkte vergeben werden</v>
      </c>
      <c r="F144" s="6">
        <f>INDEX(Analysen!144:144,MATCH("Max",Analysen!$2:$2,0))</f>
        <v>9</v>
      </c>
      <c r="G144" s="65">
        <f>INDEX(Analysen!144:144,MATCH("",Analysen!$2:$2,-1)-1)</f>
        <v>0</v>
      </c>
      <c r="H144" s="66">
        <f>INDEX(Analysen!144:144,MATCH("",Analysen!$2:$2,-1))</f>
        <v>0</v>
      </c>
      <c r="I144" s="73" t="str">
        <f>INDEX(Analysen!144:144,MATCH("",Analysen!$2:$2,-1)-2)</f>
        <v>Nein.</v>
      </c>
      <c r="J144" s="6">
        <v>1</v>
      </c>
      <c r="K144" s="6">
        <f t="shared" si="4"/>
        <v>9</v>
      </c>
      <c r="L144" s="58">
        <f t="shared" si="5"/>
        <v>0</v>
      </c>
      <c r="M144" s="117"/>
      <c r="N144" s="118"/>
    </row>
    <row r="145" spans="2:14" ht="65.5" thickBot="1" x14ac:dyDescent="0.4">
      <c r="B145" s="34" t="str">
        <f>Analysen!A145</f>
        <v>HH</v>
      </c>
      <c r="C145" s="1" t="str">
        <f>Analysen!B145</f>
        <v>Lobby-register</v>
      </c>
      <c r="D145" s="35" t="str">
        <f>Analysen!C145</f>
        <v>Sind bestimmte Rechte für die Interessenvertreter an die Eintragung, wie Hausausweis, Teilnahme an Anhörungen etc., gebunden oder gibt es alternativ Sanktionen bei Verstößen?</v>
      </c>
      <c r="E145" s="5" t="str">
        <f>Analysen!D145</f>
        <v>keine Einschränkungen/Sanktionen bei Nicht-Registrierung oder Verstößen: 0
Andernfalls: 3</v>
      </c>
      <c r="F145" s="6">
        <f>INDEX(Analysen!145:145,MATCH("Max",Analysen!$2:$2,0))</f>
        <v>3</v>
      </c>
      <c r="G145" s="65">
        <f>INDEX(Analysen!145:145,MATCH("",Analysen!$2:$2,-1)-1)</f>
        <v>0</v>
      </c>
      <c r="H145" s="66">
        <f>INDEX(Analysen!145:145,MATCH("",Analysen!$2:$2,-1))</f>
        <v>0</v>
      </c>
      <c r="I145" s="73" t="str">
        <f>INDEX(Analysen!145:145,MATCH("",Analysen!$2:$2,-1)-2)</f>
        <v>Nein</v>
      </c>
      <c r="J145" s="6">
        <v>1</v>
      </c>
      <c r="K145" s="6">
        <f t="shared" si="4"/>
        <v>3</v>
      </c>
      <c r="L145" s="58">
        <f t="shared" si="5"/>
        <v>0</v>
      </c>
      <c r="M145" s="117"/>
      <c r="N145" s="118"/>
    </row>
    <row r="146" spans="2:14" ht="39.5" thickBot="1" x14ac:dyDescent="0.4">
      <c r="B146" s="34" t="str">
        <f>Analysen!A146</f>
        <v>HH</v>
      </c>
      <c r="C146" s="1" t="str">
        <f>Analysen!B146</f>
        <v>Lobby-register</v>
      </c>
      <c r="D146" s="35" t="str">
        <f>Analysen!C146</f>
        <v>Sind alle registrierte Lobbyisten (auch  Anwälte, Agenturen etc.) verpflichtet, ihre Auftraggeber zu nennen?</v>
      </c>
      <c r="E146" s="5" t="str">
        <f>Analysen!D146</f>
        <v>nein: 0
ja: 3</v>
      </c>
      <c r="F146" s="6">
        <f>INDEX(Analysen!146:146,MATCH("Max",Analysen!$2:$2,0))</f>
        <v>3</v>
      </c>
      <c r="G146" s="65">
        <f>INDEX(Analysen!146:146,MATCH("",Analysen!$2:$2,-1)-1)</f>
        <v>0</v>
      </c>
      <c r="H146" s="66">
        <f>INDEX(Analysen!146:146,MATCH("",Analysen!$2:$2,-1))</f>
        <v>0</v>
      </c>
      <c r="I146" s="73" t="str">
        <f>INDEX(Analysen!146:146,MATCH("",Analysen!$2:$2,-1)-2)</f>
        <v>Nein.</v>
      </c>
      <c r="J146" s="6">
        <v>1</v>
      </c>
      <c r="K146" s="6">
        <f t="shared" si="4"/>
        <v>3</v>
      </c>
      <c r="L146" s="58">
        <f t="shared" si="5"/>
        <v>0</v>
      </c>
      <c r="M146" s="117"/>
      <c r="N146" s="118"/>
    </row>
    <row r="147" spans="2:14" ht="78.5" thickBot="1" x14ac:dyDescent="0.4">
      <c r="B147" s="34" t="str">
        <f>Analysen!A147</f>
        <v>HH</v>
      </c>
      <c r="C147" s="1" t="str">
        <f>Analysen!B147</f>
        <v>Lobby-register</v>
      </c>
      <c r="D147" s="35" t="str">
        <f>Analysen!C147</f>
        <v>Ist eine Veröffentlichung der finanziellen/personellen Austattung der Lobbytätigkeit vorgesehen?</v>
      </c>
      <c r="E147" s="5" t="str">
        <f>Analysen!D147</f>
        <v>nein: 0
ja: 3
HINWEIS: sofern die Offenlegung grundlos verweigert werden kann, und trotzdem die Kontaktaufnahme weiter erfolgen darf, kann es keinen vollen Punkt geben</v>
      </c>
      <c r="F147" s="6">
        <f>INDEX(Analysen!147:147,MATCH("Max",Analysen!$2:$2,0))</f>
        <v>3</v>
      </c>
      <c r="G147" s="65">
        <f>INDEX(Analysen!147:147,MATCH("",Analysen!$2:$2,-1)-1)</f>
        <v>0</v>
      </c>
      <c r="H147" s="66">
        <f>INDEX(Analysen!147:147,MATCH("",Analysen!$2:$2,-1))</f>
        <v>0</v>
      </c>
      <c r="I147" s="73" t="str">
        <f>INDEX(Analysen!147:147,MATCH("",Analysen!$2:$2,-1)-2)</f>
        <v>Nein.</v>
      </c>
      <c r="J147" s="6">
        <v>1</v>
      </c>
      <c r="K147" s="6">
        <f t="shared" si="4"/>
        <v>3</v>
      </c>
      <c r="L147" s="58">
        <f t="shared" si="5"/>
        <v>0</v>
      </c>
      <c r="M147" s="117"/>
      <c r="N147" s="118"/>
    </row>
    <row r="148" spans="2:14" ht="117.5" thickBot="1" x14ac:dyDescent="0.4">
      <c r="B148" s="34" t="str">
        <f>Analysen!A148</f>
        <v>HH</v>
      </c>
      <c r="C148" s="1" t="str">
        <f>Analysen!B148</f>
        <v>Lobby-register</v>
      </c>
      <c r="D148" s="35" t="str">
        <f>Analysen!C148</f>
        <v>Werden Lobbytätigkeiten detailliert dokumentiert? (Datum, Dauer, Teilnehmer der Konsultationen sowie besprochene Themen)</v>
      </c>
      <c r="E148" s="5" t="str">
        <f>Analysen!D148</f>
        <v>nein: 0
nur teilweise (z.B. nur Teilnehmer, aber Fehlen von besprochenen Themen) : 3
mit relevanten Lücken (es fehlen Teilnehmer oder Dauer, Themen werden aber genannt): 6
vollständig: 9
HINWEIS: die konkreten Themen des einzelnen Lobbykontakts sind von besonderem Interesse</v>
      </c>
      <c r="F148" s="6">
        <f>INDEX(Analysen!148:148,MATCH("Max",Analysen!$2:$2,0))</f>
        <v>9</v>
      </c>
      <c r="G148" s="65">
        <f>INDEX(Analysen!148:148,MATCH("",Analysen!$2:$2,-1)-1)</f>
        <v>0</v>
      </c>
      <c r="H148" s="66">
        <f>INDEX(Analysen!148:148,MATCH("",Analysen!$2:$2,-1))</f>
        <v>0</v>
      </c>
      <c r="I148" s="73" t="str">
        <f>INDEX(Analysen!148:148,MATCH("",Analysen!$2:$2,-1)-2)</f>
        <v>Nein</v>
      </c>
      <c r="J148" s="6">
        <v>1</v>
      </c>
      <c r="K148" s="6">
        <f t="shared" si="4"/>
        <v>9</v>
      </c>
      <c r="L148" s="58">
        <f t="shared" si="5"/>
        <v>0</v>
      </c>
      <c r="M148" s="117"/>
      <c r="N148" s="118"/>
    </row>
    <row r="149" spans="2:14" ht="39.5" thickBot="1" x14ac:dyDescent="0.4">
      <c r="B149" s="34" t="str">
        <f>Analysen!A149</f>
        <v>HH</v>
      </c>
      <c r="C149" s="1" t="str">
        <f>Analysen!B149</f>
        <v>Lobby-register</v>
      </c>
      <c r="D149" s="35" t="str">
        <f>Analysen!C149</f>
        <v>Sind Informationen der Lobbyisten veröffentlicht und frei einsehbar?</v>
      </c>
      <c r="E149" s="5" t="str">
        <f>Analysen!D149</f>
        <v>nein: 0
nur teilweise: 3
ja: 6</v>
      </c>
      <c r="F149" s="6">
        <f>INDEX(Analysen!149:149,MATCH("Max",Analysen!$2:$2,0))</f>
        <v>6</v>
      </c>
      <c r="G149" s="65">
        <f>INDEX(Analysen!149:149,MATCH("",Analysen!$2:$2,-1)-1)</f>
        <v>0</v>
      </c>
      <c r="H149" s="66">
        <f>INDEX(Analysen!149:149,MATCH("",Analysen!$2:$2,-1))</f>
        <v>0</v>
      </c>
      <c r="I149" s="73" t="str">
        <f>INDEX(Analysen!149:149,MATCH("",Analysen!$2:$2,-1)-2)</f>
        <v>Nein</v>
      </c>
      <c r="J149" s="6">
        <v>1</v>
      </c>
      <c r="K149" s="6">
        <f t="shared" si="4"/>
        <v>6</v>
      </c>
      <c r="L149" s="58">
        <f t="shared" si="5"/>
        <v>0</v>
      </c>
      <c r="M149" s="117"/>
      <c r="N149" s="118"/>
    </row>
    <row r="150" spans="2:14" ht="26.5" thickBot="1" x14ac:dyDescent="0.4">
      <c r="B150" s="34" t="str">
        <f>Analysen!A150</f>
        <v>HH</v>
      </c>
      <c r="C150" s="1" t="str">
        <f>Analysen!B150</f>
        <v>Lobby-register</v>
      </c>
      <c r="D150" s="35" t="str">
        <f>Analysen!C150</f>
        <v>Gibt es einen verbindlichen Verhaltenskodex für Lobbyisten?</v>
      </c>
      <c r="E150" s="5" t="str">
        <f>Analysen!D150</f>
        <v>nein: 0
ja: 3</v>
      </c>
      <c r="F150" s="6">
        <f>INDEX(Analysen!150:150,MATCH("Max",Analysen!$2:$2,0))</f>
        <v>3</v>
      </c>
      <c r="G150" s="65">
        <f>INDEX(Analysen!150:150,MATCH("",Analysen!$2:$2,-1)-1)</f>
        <v>0</v>
      </c>
      <c r="H150" s="66">
        <f>INDEX(Analysen!150:150,MATCH("",Analysen!$2:$2,-1))</f>
        <v>0</v>
      </c>
      <c r="I150" s="73" t="str">
        <f>INDEX(Analysen!150:150,MATCH("",Analysen!$2:$2,-1)-2)</f>
        <v>Nein</v>
      </c>
      <c r="J150" s="6">
        <v>1</v>
      </c>
      <c r="K150" s="6">
        <f t="shared" si="4"/>
        <v>3</v>
      </c>
      <c r="L150" s="58">
        <f t="shared" si="5"/>
        <v>0</v>
      </c>
      <c r="M150" s="117"/>
      <c r="N150" s="118"/>
    </row>
    <row r="151" spans="2:14" ht="52.5" thickBot="1" x14ac:dyDescent="0.4">
      <c r="B151" s="34" t="str">
        <f>Analysen!A151</f>
        <v>HH</v>
      </c>
      <c r="C151" s="1" t="str">
        <f>Analysen!B151</f>
        <v>Lobby-register</v>
      </c>
      <c r="D151" s="35" t="str">
        <f>Analysen!C151</f>
        <v>Gibt es einen unabhängigen Lobbybeauftragten, der die Einhaltung der Regelungen überprüft und ggf. Sanktionen erlässt?</v>
      </c>
      <c r="E151" s="5" t="str">
        <f>Analysen!D151</f>
        <v>nein: 0
ja: 5</v>
      </c>
      <c r="F151" s="6">
        <f>INDEX(Analysen!151:151,MATCH("Max",Analysen!$2:$2,0))</f>
        <v>5</v>
      </c>
      <c r="G151" s="65">
        <f>INDEX(Analysen!151:151,MATCH("",Analysen!$2:$2,-1)-1)</f>
        <v>0</v>
      </c>
      <c r="H151" s="66">
        <f>INDEX(Analysen!151:151,MATCH("",Analysen!$2:$2,-1))</f>
        <v>0</v>
      </c>
      <c r="I151" s="73" t="str">
        <f>INDEX(Analysen!151:151,MATCH("",Analysen!$2:$2,-1)-2)</f>
        <v>Nein</v>
      </c>
      <c r="J151" s="6">
        <v>1</v>
      </c>
      <c r="K151" s="6">
        <f t="shared" si="4"/>
        <v>5</v>
      </c>
      <c r="L151" s="58">
        <f t="shared" si="5"/>
        <v>0</v>
      </c>
      <c r="M151" s="117"/>
      <c r="N151" s="118"/>
    </row>
    <row r="152" spans="2:14" ht="78.5" thickBot="1" x14ac:dyDescent="0.4">
      <c r="B152" s="34" t="str">
        <f>Analysen!A152</f>
        <v>HH</v>
      </c>
      <c r="C152" s="1" t="str">
        <f>Analysen!B152</f>
        <v>Legislativer Fußabdruck</v>
      </c>
      <c r="D152" s="35" t="str">
        <f>Analysen!C152</f>
        <v>Gilt die Regelung sowohl für Abgeordnete im Parlament, als auch für die Regierung (Ministerien)?</v>
      </c>
      <c r="E152" s="5" t="str">
        <f>Analysen!D152</f>
        <v xml:space="preserve">keine Regelung: 0
nur für das Parlament: 4
Nur für die Regierung: 8
Für Parlament und Regierung: 12
</v>
      </c>
      <c r="F152" s="6">
        <f>INDEX(Analysen!152:152,MATCH("Max",Analysen!$2:$2,0))</f>
        <v>12</v>
      </c>
      <c r="G152" s="65">
        <f>INDEX(Analysen!152:152,MATCH("",Analysen!$2:$2,-1)-1)</f>
        <v>0</v>
      </c>
      <c r="H152" s="66">
        <f>INDEX(Analysen!152:152,MATCH("",Analysen!$2:$2,-1))</f>
        <v>0</v>
      </c>
      <c r="I152" s="73" t="str">
        <f>INDEX(Analysen!152:152,MATCH("",Analysen!$2:$2,-1)-2)</f>
        <v>Nein</v>
      </c>
      <c r="J152" s="6">
        <v>1</v>
      </c>
      <c r="K152" s="6">
        <f t="shared" si="4"/>
        <v>12</v>
      </c>
      <c r="L152" s="58">
        <f t="shared" si="5"/>
        <v>0</v>
      </c>
      <c r="M152" s="119">
        <f>SUMIFS($L:$L,$B:$B,B152,$C:$C,C152)/SUMIFS($K:$K,$B:$B,B152,$C:$C,C152)</f>
        <v>0</v>
      </c>
      <c r="N152" s="118"/>
    </row>
    <row r="153" spans="2:14" ht="79.5" customHeight="1" thickBot="1" x14ac:dyDescent="0.4">
      <c r="B153" s="34" t="str">
        <f>Analysen!A153</f>
        <v>HH</v>
      </c>
      <c r="C153" s="1" t="str">
        <f>Analysen!B153</f>
        <v>Legislativer Fußabdruck</v>
      </c>
      <c r="D153" s="35" t="str">
        <f>Analysen!C153</f>
        <v>Umfasst der Fußabdruck alle schriftlichen Eingaben – z.B. auch jene in der Erarbeitungsphase oder vor Beginn der Arbeit am Referentenentwurf?</v>
      </c>
      <c r="E153" s="5" t="str">
        <f>Analysen!D153</f>
        <v>keine Veröffentlichung: 0
nur Eingaben nach Fertigstellung des Entwurfs (offizielle formale Anhörungsverfahren): 3
inkl. der Eingaben während der Erarbeitung des Entwurfs: 10
alle Quellen von Anfang an (z.B. alte Vorlagen und Schreiben, bereits vorliegende Studien): 15</v>
      </c>
      <c r="F153" s="6">
        <f>INDEX(Analysen!153:153,MATCH("Max",Analysen!$2:$2,0))</f>
        <v>15</v>
      </c>
      <c r="G153" s="65">
        <f>INDEX(Analysen!153:153,MATCH("",Analysen!$2:$2,-1)-1)</f>
        <v>0</v>
      </c>
      <c r="H153" s="66">
        <f>INDEX(Analysen!153:153,MATCH("",Analysen!$2:$2,-1))</f>
        <v>0</v>
      </c>
      <c r="I153" s="73" t="str">
        <f>INDEX(Analysen!153:153,MATCH("",Analysen!$2:$2,-1)-2)</f>
        <v>Es werden keine Angaben veröffentlicht.</v>
      </c>
      <c r="J153" s="6">
        <v>1</v>
      </c>
      <c r="K153" s="6">
        <f t="shared" si="4"/>
        <v>15</v>
      </c>
      <c r="L153" s="58">
        <f t="shared" si="5"/>
        <v>0</v>
      </c>
      <c r="M153" s="119"/>
      <c r="N153" s="118"/>
    </row>
    <row r="154" spans="2:14" ht="80.25" customHeight="1" thickBot="1" x14ac:dyDescent="0.4">
      <c r="B154" s="34" t="str">
        <f>Analysen!A154</f>
        <v>HH</v>
      </c>
      <c r="C154" s="1" t="str">
        <f>Analysen!B154</f>
        <v>Legislativer Fußabdruck</v>
      </c>
      <c r="D154" s="35" t="str">
        <f>Analysen!C154</f>
        <v>Erfolgt eine Würdigung wichtiger Eingaben, die im Entwurf eingeflossen sind im Rahmen der Begründung oder Plenardebatte?</v>
      </c>
      <c r="E154" s="5" t="str">
        <f>Analysen!D154</f>
        <v>nein: 0
nur teilweise: 3
ja: 7
HINWEIS: für volle Punkte muss konkret genannt oder gekennzeichnet werden, welche Quellen zum Tragen kamen</v>
      </c>
      <c r="F154" s="6">
        <f>INDEX(Analysen!154:154,MATCH("Max",Analysen!$2:$2,0))</f>
        <v>7</v>
      </c>
      <c r="G154" s="65">
        <f>INDEX(Analysen!154:154,MATCH("",Analysen!$2:$2,-1)-1)</f>
        <v>0</v>
      </c>
      <c r="H154" s="66">
        <f>INDEX(Analysen!154:154,MATCH("",Analysen!$2:$2,-1))</f>
        <v>0</v>
      </c>
      <c r="I154" s="73" t="str">
        <f>INDEX(Analysen!154:154,MATCH("",Analysen!$2:$2,-1)-2)</f>
        <v>Nein</v>
      </c>
      <c r="J154" s="6">
        <v>1</v>
      </c>
      <c r="K154" s="6">
        <f t="shared" si="4"/>
        <v>7</v>
      </c>
      <c r="L154" s="58">
        <f t="shared" si="5"/>
        <v>0</v>
      </c>
      <c r="M154" s="119"/>
      <c r="N154" s="118"/>
    </row>
    <row r="155" spans="2:14" ht="65.5" thickBot="1" x14ac:dyDescent="0.4">
      <c r="B155" s="34" t="str">
        <f>Analysen!A155</f>
        <v>HH</v>
      </c>
      <c r="C155" s="1" t="str">
        <f>Analysen!B155</f>
        <v>Legislativer Fußabdruck</v>
      </c>
      <c r="D155" s="35" t="str">
        <f>Analysen!C155</f>
        <v>Werden alle Eingaben veröffentlicht (ggf. unter Unkenntlichmachung von sensitiven Daten)?</v>
      </c>
      <c r="E155" s="5" t="str">
        <f>Analysen!D155</f>
        <v>keine Veröffentlichung: 0
Veröffentlichung in Einzelfällen: 3
eingeschränkte Veröffentlichung; z.B. wenn die Interessenvertreter die Offenlegung verweigern können: 6
volle Veröffentlichung, inkl. Emails und Briefe etc. : 9</v>
      </c>
      <c r="F155" s="6">
        <f>INDEX(Analysen!155:155,MATCH("Max",Analysen!$2:$2,0))</f>
        <v>9</v>
      </c>
      <c r="G155" s="65">
        <f>INDEX(Analysen!155:155,MATCH("",Analysen!$2:$2,-1)-1)</f>
        <v>0</v>
      </c>
      <c r="H155" s="66">
        <f>INDEX(Analysen!155:155,MATCH("",Analysen!$2:$2,-1))</f>
        <v>0</v>
      </c>
      <c r="I155" s="73" t="str">
        <f>INDEX(Analysen!155:155,MATCH("",Analysen!$2:$2,-1)-2)</f>
        <v>Nein.</v>
      </c>
      <c r="J155" s="6">
        <v>1</v>
      </c>
      <c r="K155" s="6">
        <f t="shared" si="4"/>
        <v>9</v>
      </c>
      <c r="L155" s="58">
        <f t="shared" si="5"/>
        <v>0</v>
      </c>
      <c r="M155" s="119"/>
      <c r="N155" s="118"/>
    </row>
    <row r="156" spans="2:14" ht="39.5" thickBot="1" x14ac:dyDescent="0.4">
      <c r="B156" s="34" t="str">
        <f>Analysen!A156</f>
        <v>HH</v>
      </c>
      <c r="C156" s="1" t="str">
        <f>Analysen!B156</f>
        <v>Legislativer Fußabdruck</v>
      </c>
      <c r="D156" s="35" t="str">
        <f>Analysen!C156</f>
        <v>Welchen Geltungsbereich hat der legislative Fußabdruck?</v>
      </c>
      <c r="E156" s="5" t="str">
        <f>Analysen!D156</f>
        <v>keine Regelung - 0
nur Gesetze - 1
Gesetze und Verordnungen - 2</v>
      </c>
      <c r="F156" s="6">
        <f>INDEX(Analysen!156:156,MATCH("Max",Analysen!$2:$2,0))</f>
        <v>7</v>
      </c>
      <c r="G156" s="65">
        <f>INDEX(Analysen!156:156,MATCH("",Analysen!$2:$2,-1)-1)</f>
        <v>0</v>
      </c>
      <c r="H156" s="66">
        <f>INDEX(Analysen!156:156,MATCH("",Analysen!$2:$2,-1))</f>
        <v>0</v>
      </c>
      <c r="I156" s="73" t="str">
        <f>INDEX(Analysen!156:156,MATCH("",Analysen!$2:$2,-1)-2)</f>
        <v>Es gibt keine Regelung.</v>
      </c>
      <c r="J156" s="6">
        <v>1</v>
      </c>
      <c r="K156" s="6">
        <f t="shared" si="4"/>
        <v>7</v>
      </c>
      <c r="L156" s="58">
        <f t="shared" si="5"/>
        <v>0</v>
      </c>
      <c r="M156" s="119"/>
      <c r="N156" s="118"/>
    </row>
    <row r="157" spans="2:14" ht="130.5" thickBot="1" x14ac:dyDescent="0.4">
      <c r="B157" s="34" t="str">
        <f>Analysen!A157</f>
        <v>HH</v>
      </c>
      <c r="C157" s="1" t="str">
        <f>Analysen!B157</f>
        <v>Karenzzeit</v>
      </c>
      <c r="D157" s="35" t="str">
        <f>Analysen!C157</f>
        <v xml:space="preserve">Wie lang ist der maximale Zeitraum einer Karenzzeit nach Ausscheiden aus einem öffentlichen Amt, während der eine Pflicht zur schriftlichen Anzeige der geplanten Aufnahme einer Erwerbstätigkeit außerhalb des öffentliches Dienstes erforderlich ist?
</v>
      </c>
      <c r="E157" s="5" t="str">
        <f>Analysen!D157</f>
        <v>nein: 0
ja:
&lt; 1 Jahr: 5
&lt; 2 Jahr: 10
&lt; 3 Jahr: 15
≥ 3 Jahre: 20
In Bundesländern mit parlamentarischen/politischen Staatssekretären wird deren Fehlen mit einem Abzug von 5 Punkten in diesem Kriterium berücksichtigt.</v>
      </c>
      <c r="F157" s="6">
        <f>INDEX(Analysen!157:157,MATCH("Max",Analysen!$2:$2,0))</f>
        <v>20</v>
      </c>
      <c r="G157" s="65">
        <f>INDEX(Analysen!157:157,MATCH("",Analysen!$2:$2,-1)-1)</f>
        <v>15</v>
      </c>
      <c r="H157" s="66">
        <f>INDEX(Analysen!157:157,MATCH("",Analysen!$2:$2,-1))</f>
        <v>0.75</v>
      </c>
      <c r="I157" s="73" t="str">
        <f>INDEX(Analysen!157:157,MATCH("",Analysen!$2:$2,-1)-2)</f>
        <v>Zwei Jahre.</v>
      </c>
      <c r="J157" s="6">
        <v>1</v>
      </c>
      <c r="K157" s="6">
        <f t="shared" si="4"/>
        <v>20</v>
      </c>
      <c r="L157" s="58">
        <f t="shared" si="5"/>
        <v>15</v>
      </c>
      <c r="M157" s="119">
        <f>SUMIFS($L:$L,$B:$B,B157,$C:$C,C157)/SUMIFS($K:$K,$B:$B,B157,$C:$C,C157)</f>
        <v>0.36</v>
      </c>
      <c r="N157" s="118"/>
    </row>
    <row r="158" spans="2:14" ht="52.5" thickBot="1" x14ac:dyDescent="0.4">
      <c r="B158" s="34" t="str">
        <f>Analysen!A158</f>
        <v>HH</v>
      </c>
      <c r="C158" s="1" t="str">
        <f>Analysen!B158</f>
        <v>Karenzzeit</v>
      </c>
      <c r="D158" s="35" t="str">
        <f>Analysen!C158</f>
        <v>Gibt es ein beratendes Gremium oder eine Instanz, die über einen möglichen Interessenkonflikt berät und muss dessen Empfehlung veröffentlicht werden?</v>
      </c>
      <c r="E158" s="5" t="str">
        <f>Analysen!D158</f>
        <v>nein: 0
Gremium, keine Veröffentlichung: 6 
Gremium, Veröffentlichung: 12</v>
      </c>
      <c r="F158" s="6">
        <f>INDEX(Analysen!158:158,MATCH("Max",Analysen!$2:$2,0))</f>
        <v>12</v>
      </c>
      <c r="G158" s="65">
        <f>INDEX(Analysen!158:158,MATCH("",Analysen!$2:$2,-1)-1)</f>
        <v>0</v>
      </c>
      <c r="H158" s="66">
        <f>INDEX(Analysen!158:158,MATCH("",Analysen!$2:$2,-1))</f>
        <v>0</v>
      </c>
      <c r="I158" s="73" t="str">
        <f>INDEX(Analysen!158:158,MATCH("",Analysen!$2:$2,-1)-2)</f>
        <v>nein</v>
      </c>
      <c r="J158" s="6">
        <v>1</v>
      </c>
      <c r="K158" s="6">
        <f t="shared" si="4"/>
        <v>12</v>
      </c>
      <c r="L158" s="58">
        <f t="shared" si="5"/>
        <v>0</v>
      </c>
      <c r="M158" s="119"/>
      <c r="N158" s="118"/>
    </row>
    <row r="159" spans="2:14" ht="26.5" thickBot="1" x14ac:dyDescent="0.4">
      <c r="B159" s="34" t="str">
        <f>Analysen!A159</f>
        <v>HH</v>
      </c>
      <c r="C159" s="1" t="str">
        <f>Analysen!B159</f>
        <v>Karenzzeit</v>
      </c>
      <c r="D159" s="35" t="str">
        <f>Analysen!C159</f>
        <v>Sind Sanktionen bei Verstößen gegen die Karenzzeitregelung vorgesehen?</v>
      </c>
      <c r="E159" s="5" t="str">
        <f>Analysen!D159</f>
        <v>nein: 0
ja: 12</v>
      </c>
      <c r="F159" s="6">
        <f>INDEX(Analysen!159:159,MATCH("Max",Analysen!$2:$2,0))</f>
        <v>12</v>
      </c>
      <c r="G159" s="65">
        <f>INDEX(Analysen!159:159,MATCH("",Analysen!$2:$2,-1)-1)</f>
        <v>0</v>
      </c>
      <c r="H159" s="66">
        <f>INDEX(Analysen!159:159,MATCH("",Analysen!$2:$2,-1))</f>
        <v>0</v>
      </c>
      <c r="I159" s="73" t="str">
        <f>INDEX(Analysen!159:159,MATCH("",Analysen!$2:$2,-1)-2)</f>
        <v>nein</v>
      </c>
      <c r="J159" s="6">
        <v>1</v>
      </c>
      <c r="K159" s="6">
        <f t="shared" si="4"/>
        <v>12</v>
      </c>
      <c r="L159" s="58">
        <f t="shared" si="5"/>
        <v>0</v>
      </c>
      <c r="M159" s="119"/>
      <c r="N159" s="118"/>
    </row>
    <row r="160" spans="2:14" ht="78.5" thickBot="1" x14ac:dyDescent="0.4">
      <c r="B160" s="34" t="str">
        <f>Analysen!A160</f>
        <v>HH</v>
      </c>
      <c r="C160" s="1" t="str">
        <f>Analysen!B160</f>
        <v>Karenzzeit</v>
      </c>
      <c r="D160" s="35" t="str">
        <f>Analysen!C160</f>
        <v>Gibt es verbindliche Kriterien für einen Beschluss über die Zulässigkeit einer anzeigepflichtigen Beschäftigung während der Karenzzeit?  (Definition Interessenkonflikt, Gründe aus denen eine Erwerbstätigkeit untersagt werden kann etc.)</v>
      </c>
      <c r="E160" s="5" t="str">
        <f>Analysen!D160</f>
        <v>nein: 0
nur bei direktem Bezug zur vorherigen Tätigkeit: 3
auch bei Gefährdung des Ansehens der Landesregierung: 6</v>
      </c>
      <c r="F160" s="6">
        <f>INDEX(Analysen!160:160,MATCH("Max",Analysen!$2:$2,0))</f>
        <v>6</v>
      </c>
      <c r="G160" s="65">
        <f>INDEX(Analysen!160:160,MATCH("",Analysen!$2:$2,-1)-1)</f>
        <v>3</v>
      </c>
      <c r="H160" s="66">
        <f>INDEX(Analysen!160:160,MATCH("",Analysen!$2:$2,-1))</f>
        <v>0.5</v>
      </c>
      <c r="I160" s="73" t="str">
        <f>INDEX(Analysen!160:160,MATCH("",Analysen!$2:$2,-1)-2)</f>
        <v>Wenn sie mit dem früheren Amt des ehemaligen Mitglieds des Senats im Zusammenhang steht und zu besorgen ist, dass durch sie amtliche Interessen beeinträchtigt werden.</v>
      </c>
      <c r="J160" s="6">
        <v>1</v>
      </c>
      <c r="K160" s="6">
        <f t="shared" si="4"/>
        <v>6</v>
      </c>
      <c r="L160" s="58">
        <f t="shared" si="5"/>
        <v>3</v>
      </c>
      <c r="M160" s="119"/>
      <c r="N160" s="118"/>
    </row>
    <row r="161" spans="2:14" ht="78.5" thickBot="1" x14ac:dyDescent="0.4">
      <c r="B161" s="34" t="str">
        <f>Analysen!A161</f>
        <v>HH</v>
      </c>
      <c r="C161" s="1" t="str">
        <f>Analysen!B161</f>
        <v>Verhaltensregeln</v>
      </c>
      <c r="D161" s="35" t="str">
        <f>Analysen!C161</f>
        <v>Besteht eine Anzeigepflicht für vor Mandatsübernahme ausgeübte berufliche Tätigkeiten sowie Tätigkeiten als Vorstand/Aufsichtsrat/Beirat o.ä. ?</v>
      </c>
      <c r="E161" s="5" t="str">
        <f>Analysen!D161</f>
        <v>Anzeigepflicht berufliche Tätigkeit länger als zwei Jahre vor Mandat zurückliegend:  3
bzw. Anzeigepflicht berufliche Tätigkeit in den letzten zwei Jahren vor Mandatsbeginn: 2
Anzeigepflicht Tätigkeit als Vorstand/Aufsichtsrat/Beirat o.ä.:  2</v>
      </c>
      <c r="F161" s="6">
        <f>INDEX(Analysen!161:161,MATCH("Max",Analysen!$2:$2,0))</f>
        <v>5</v>
      </c>
      <c r="G161" s="65">
        <f>INDEX(Analysen!161:161,MATCH("",Analysen!$2:$2,-1)-1)</f>
        <v>2</v>
      </c>
      <c r="H161" s="66">
        <f>INDEX(Analysen!161:161,MATCH("",Analysen!$2:$2,-1))</f>
        <v>0.4</v>
      </c>
      <c r="I161" s="73" t="str">
        <f>INDEX(Analysen!161:161,MATCH("",Analysen!$2:$2,-1)-2)</f>
        <v>Ja, aber bez. berufl. Tätigkeit nur, falls diese in Erwartung Mandat oder in Zusammenhang mit ihr aufgegeben worden ist
Keine Vorstands-Aufsichtsratstätigkeiten</v>
      </c>
      <c r="J161" s="6">
        <v>1</v>
      </c>
      <c r="K161" s="6">
        <f t="shared" si="4"/>
        <v>5</v>
      </c>
      <c r="L161" s="58">
        <f t="shared" si="5"/>
        <v>2</v>
      </c>
      <c r="M161" s="120">
        <f>SUMIFS($L:$L,$B:$B,B161,$C:$C,C161)/SUMIFS($K:$K,$B:$B,B161,$C:$C,C161)</f>
        <v>0.44</v>
      </c>
      <c r="N161" s="118"/>
    </row>
    <row r="162" spans="2:14" ht="198.75" customHeight="1" thickBot="1" x14ac:dyDescent="0.4">
      <c r="B162" s="34" t="str">
        <f>Analysen!A162</f>
        <v>HH</v>
      </c>
      <c r="C162" s="1" t="str">
        <f>Analysen!B162</f>
        <v>Verhaltensregeln</v>
      </c>
      <c r="D162" s="35" t="str">
        <f>Analysen!C162</f>
        <v>Besteht eine Anzeigepflicht für während der Mandatsausübung ausgeübte Tätigkeiten (einschl. Beratung, Vorträge, Gutachten etc.); Unternehmensbeteiligungen? Aktienoptionen? Schwellenwerte beachten!</v>
      </c>
      <c r="E162" s="5" t="str">
        <f>Analysen!D162</f>
        <v xml:space="preserve">Anzeigepflicht berufliche Tätigkeiten u.ä.:  2
Anzeigepflicht Unternehmensbeteiligungen erst ab „wesentlichem wirtschaftlichem Einfluss“ (meist: 25%): 1
Anzeigepflicht bestehende Unternehmensbeteiligungen ab 5 % und Aktienoptionen u.ä.: 2
</v>
      </c>
      <c r="F162" s="6">
        <f>INDEX(Analysen!162:162,MATCH("Max",Analysen!$2:$2,0))</f>
        <v>5</v>
      </c>
      <c r="G162" s="65">
        <f>INDEX(Analysen!162:162,MATCH("",Analysen!$2:$2,-1)-1)</f>
        <v>5</v>
      </c>
      <c r="H162" s="66">
        <f>INDEX(Analysen!162:162,MATCH("",Analysen!$2:$2,-1))</f>
        <v>1</v>
      </c>
      <c r="I162" s="73" t="str">
        <f>INDEX(Analysen!162:162,MATCH("",Analysen!$2:$2,-1)-2)</f>
        <v>Ja
Ja, vergütet oder ehrenamtlich
Anzeige Unternehmensbeteiligung bei Aktiengesellschaften ab 1 %, bei anderen ab 0%, Publizistisch/Vorträge, wenn mehr als übliche Vergütung</v>
      </c>
      <c r="J162" s="6">
        <v>1</v>
      </c>
      <c r="K162" s="6">
        <f t="shared" si="4"/>
        <v>5</v>
      </c>
      <c r="L162" s="58">
        <f t="shared" si="5"/>
        <v>5</v>
      </c>
      <c r="M162" s="120"/>
      <c r="N162" s="118"/>
    </row>
    <row r="163" spans="2:14" ht="52.5" thickBot="1" x14ac:dyDescent="0.4">
      <c r="B163" s="34" t="str">
        <f>Analysen!A163</f>
        <v>HH</v>
      </c>
      <c r="C163" s="1" t="str">
        <f>Analysen!B163</f>
        <v>Verhaltensregeln</v>
      </c>
      <c r="D163" s="35" t="str">
        <f>Analysen!C163</f>
        <v>Werden die angezeigten Nebeneinkünfte veröffentlicht?
(nur in Stufen oder Euro-genau)</v>
      </c>
      <c r="E163" s="5" t="str">
        <f>Analysen!D163</f>
        <v xml:space="preserve">Veröffentlichung Euro-genau:  5
Veröffentlichung in ca. 10 Stufen entsprechend früheren VR Bund: 3
 Veröffentlichung in deutlich weniger als 10 Stufen: 2
</v>
      </c>
      <c r="F163" s="6">
        <f>INDEX(Analysen!163:163,MATCH("Max",Analysen!$2:$2,0))</f>
        <v>5</v>
      </c>
      <c r="G163" s="65">
        <f>INDEX(Analysen!163:163,MATCH("",Analysen!$2:$2,-1)-1)</f>
        <v>0</v>
      </c>
      <c r="H163" s="66">
        <f>INDEX(Analysen!163:163,MATCH("",Analysen!$2:$2,-1))</f>
        <v>0</v>
      </c>
      <c r="I163" s="73" t="str">
        <f>INDEX(Analysen!163:163,MATCH("",Analysen!$2:$2,-1)-2)</f>
        <v>Nein</v>
      </c>
      <c r="J163" s="6">
        <v>1</v>
      </c>
      <c r="K163" s="6">
        <f t="shared" si="4"/>
        <v>5</v>
      </c>
      <c r="L163" s="58">
        <f t="shared" si="5"/>
        <v>0</v>
      </c>
      <c r="M163" s="120"/>
      <c r="N163" s="118"/>
    </row>
    <row r="164" spans="2:14" ht="65.5" thickBot="1" x14ac:dyDescent="0.4">
      <c r="B164" s="34" t="str">
        <f>Analysen!A164</f>
        <v>HH</v>
      </c>
      <c r="C164" s="1" t="str">
        <f>Analysen!B164</f>
        <v>Verhaltensregeln</v>
      </c>
      <c r="D164" s="35" t="str">
        <f>Analysen!C164</f>
        <v xml:space="preserve">Gibt es eine Anzeigepflicht bei Spenden an Abgeordnete für politische Arbeit? Ab welcher Betragshöhe gilt diese? Veröffentlichung?
</v>
      </c>
      <c r="E164" s="5" t="str">
        <f>Analysen!D164</f>
        <v xml:space="preserve">Anzeigepflicht ab ca. 1.500 € jährlich oder vergleichbar: 3
bzw. Anzeigepflicht erst ab ca. 5.000 € jährlich: 2
Veröffentlichung: 2
</v>
      </c>
      <c r="F164" s="6">
        <f>INDEX(Analysen!164:164,MATCH("Max",Analysen!$2:$2,0))</f>
        <v>5</v>
      </c>
      <c r="G164" s="65">
        <f>INDEX(Analysen!164:164,MATCH("",Analysen!$2:$2,-1)-1)</f>
        <v>5</v>
      </c>
      <c r="H164" s="66">
        <f>INDEX(Analysen!164:164,MATCH("",Analysen!$2:$2,-1))</f>
        <v>1</v>
      </c>
      <c r="I164" s="73" t="str">
        <f>INDEX(Analysen!164:164,MATCH("",Analysen!$2:$2,-1)-2)</f>
        <v>Ja,
&gt; 1.200 € jährl. 
&gt; 2.500 € jährl.
mit Veröffentl.</v>
      </c>
      <c r="J164" s="6">
        <v>1</v>
      </c>
      <c r="K164" s="6">
        <f t="shared" si="4"/>
        <v>5</v>
      </c>
      <c r="L164" s="58">
        <f t="shared" si="5"/>
        <v>5</v>
      </c>
      <c r="M164" s="120"/>
      <c r="N164" s="118"/>
    </row>
    <row r="165" spans="2:14" ht="52.5" thickBot="1" x14ac:dyDescent="0.4">
      <c r="B165" s="34" t="str">
        <f>Analysen!A165</f>
        <v>HH</v>
      </c>
      <c r="C165" s="1" t="str">
        <f>Analysen!B165</f>
        <v>Verhaltensregeln</v>
      </c>
      <c r="D165" s="35" t="str">
        <f>Analysen!C165</f>
        <v>Ist die Annahme von Spenden (Direktspenden) an Abgeordnete verboten?</v>
      </c>
      <c r="E165" s="5" t="str">
        <f>Analysen!D165</f>
        <v xml:space="preserve">Annahme von Direktspenden verboten: 5 </v>
      </c>
      <c r="F165" s="6">
        <f>INDEX(Analysen!165:165,MATCH("Max",Analysen!$2:$2,0))</f>
        <v>5</v>
      </c>
      <c r="G165" s="65">
        <f>INDEX(Analysen!165:165,MATCH("",Analysen!$2:$2,-1)-1)</f>
        <v>1</v>
      </c>
      <c r="H165" s="66">
        <f>INDEX(Analysen!165:165,MATCH("",Analysen!$2:$2,-1))</f>
        <v>0.2</v>
      </c>
      <c r="I165" s="73" t="str">
        <f>INDEX(Analysen!165:165,MATCH("",Analysen!$2:$2,-1)-2)</f>
        <v>Keine Sanktionen
Feststellung Verstoß wird lediglich dem Ältestenrat mitgeteilt</v>
      </c>
      <c r="J165" s="6">
        <v>1</v>
      </c>
      <c r="K165" s="6">
        <f t="shared" si="4"/>
        <v>5</v>
      </c>
      <c r="L165" s="58">
        <f t="shared" si="5"/>
        <v>1</v>
      </c>
      <c r="M165" s="120"/>
      <c r="N165" s="118"/>
    </row>
    <row r="166" spans="2:14" ht="39.5" thickBot="1" x14ac:dyDescent="0.4">
      <c r="B166" s="34" t="str">
        <f>Analysen!A166</f>
        <v>HH</v>
      </c>
      <c r="C166" s="1" t="str">
        <f>Analysen!B166</f>
        <v>Verhaltensregeln</v>
      </c>
      <c r="D166" s="35" t="str">
        <f>Analysen!C166</f>
        <v>Gibt es Sanktionen bei Verstößen gegen die in vorigen Kriterien aufgeführten Pflichten?   Veröffentlichung als LT-Drucksache?</v>
      </c>
      <c r="E166" s="5" t="str">
        <f>Analysen!D166</f>
        <v>Ordnungsgeld bis ½ jährl. Abgeordnetenbezüge: 3
Lediglich Ermahnung: 1
Veröffentlichung: 2</v>
      </c>
      <c r="F166" s="6">
        <f>INDEX(Analysen!166:166,MATCH("Max",Analysen!$2:$2,0))</f>
        <v>5</v>
      </c>
      <c r="G166" s="65">
        <f>INDEX(Analysen!166:166,MATCH("",Analysen!$2:$2,-1)-1)</f>
        <v>1</v>
      </c>
      <c r="H166" s="66">
        <f>INDEX(Analysen!166:166,MATCH("",Analysen!$2:$2,-1))</f>
        <v>0.2</v>
      </c>
      <c r="I166" s="73" t="str">
        <f>INDEX(Analysen!166:166,MATCH("",Analysen!$2:$2,-1)-2)</f>
        <v>Keine Sanktionen, nur evt. Bericht an die Bürgerschaft</v>
      </c>
      <c r="J166" s="6">
        <v>1</v>
      </c>
      <c r="K166" s="6">
        <f t="shared" si="4"/>
        <v>5</v>
      </c>
      <c r="L166" s="58">
        <f t="shared" si="5"/>
        <v>1</v>
      </c>
      <c r="M166" s="120"/>
      <c r="N166" s="118"/>
    </row>
    <row r="167" spans="2:14" ht="39.5" thickBot="1" x14ac:dyDescent="0.4">
      <c r="B167" s="34" t="str">
        <f>Analysen!A167</f>
        <v>HH</v>
      </c>
      <c r="C167" s="1" t="str">
        <f>Analysen!B167</f>
        <v>Verhaltensregeln</v>
      </c>
      <c r="D167" s="35" t="str">
        <f>Analysen!C167</f>
        <v>Werden die von den Abgeordneten gemachten Angaben im Internet oder Handbuch veröffentlicht?</v>
      </c>
      <c r="E167" s="5" t="str">
        <f>Analysen!D167</f>
        <v>Im Landtag-Internet: 5
Im Handbuch/als amtliche Mitteilung: 3</v>
      </c>
      <c r="F167" s="6">
        <f>INDEX(Analysen!167:167,MATCH("Max",Analysen!$2:$2,0))</f>
        <v>5</v>
      </c>
      <c r="G167" s="65">
        <f>INDEX(Analysen!167:167,MATCH("",Analysen!$2:$2,-1)-1)</f>
        <v>5</v>
      </c>
      <c r="H167" s="66">
        <f>INDEX(Analysen!167:167,MATCH("",Analysen!$2:$2,-1))</f>
        <v>1</v>
      </c>
      <c r="I167" s="73" t="str">
        <f>INDEX(Analysen!167:167,MATCH("",Analysen!$2:$2,-1)-2)</f>
        <v>Ja</v>
      </c>
      <c r="J167" s="6">
        <v>1</v>
      </c>
      <c r="K167" s="6">
        <f t="shared" si="4"/>
        <v>5</v>
      </c>
      <c r="L167" s="58">
        <f t="shared" si="5"/>
        <v>5</v>
      </c>
      <c r="M167" s="120"/>
      <c r="N167" s="118"/>
    </row>
    <row r="168" spans="2:14" ht="65.5" thickBot="1" x14ac:dyDescent="0.4">
      <c r="B168" s="34" t="str">
        <f>Analysen!A168</f>
        <v>HH</v>
      </c>
      <c r="C168" s="1" t="str">
        <f>Analysen!B168</f>
        <v>Verhaltensregeln</v>
      </c>
      <c r="D168" s="35" t="str">
        <f>Analysen!C168</f>
        <v xml:space="preserve">Muss eine Interessenverknüpfung bei Mitarbeit in einem Ausschuss oder auch bei sonstiger gesetzgeberischer Arbeit offengelegt werden? </v>
      </c>
      <c r="E168" s="5" t="str">
        <f>Analysen!D168</f>
        <v xml:space="preserve">Offenlegung bei Mitarbeit im Ausschuss sowie bei sonstiger gesetzgeberischer Arbeit: 5 
Falls Offenlegung nur bei Ausschussarbeit: 3   Interessenverknüpfung nur anhand Abgeordnetenprofil: 1
</v>
      </c>
      <c r="F168" s="6">
        <f>INDEX(Analysen!168:168,MATCH("Max",Analysen!$2:$2,0))</f>
        <v>5</v>
      </c>
      <c r="G168" s="65">
        <f>INDEX(Analysen!168:168,MATCH("",Analysen!$2:$2,-1)-1)</f>
        <v>3</v>
      </c>
      <c r="H168" s="66">
        <f>INDEX(Analysen!168:168,MATCH("",Analysen!$2:$2,-1))</f>
        <v>0.6</v>
      </c>
      <c r="I168" s="73" t="str">
        <f>INDEX(Analysen!168:168,MATCH("",Analysen!$2:$2,-1)-2)</f>
        <v>Ja, aber nur bei der Ausschussarbeit</v>
      </c>
      <c r="J168" s="6">
        <v>1</v>
      </c>
      <c r="K168" s="6">
        <f t="shared" si="4"/>
        <v>5</v>
      </c>
      <c r="L168" s="58">
        <f t="shared" si="5"/>
        <v>3</v>
      </c>
      <c r="M168" s="120"/>
      <c r="N168" s="118"/>
    </row>
    <row r="169" spans="2:14" ht="127.5" customHeight="1" thickBot="1" x14ac:dyDescent="0.4">
      <c r="B169" s="34" t="str">
        <f>Analysen!A169</f>
        <v>HH</v>
      </c>
      <c r="C169" s="1" t="str">
        <f>Analysen!B169</f>
        <v>Verhaltensregeln</v>
      </c>
      <c r="D169" s="35" t="str">
        <f>Analysen!C169</f>
        <v xml:space="preserve">Ist die Ausübung bezahlter Tätigkeiten (Lobbyarbeit, Beratung, Vorträge, Gutachten etc.)  während der Mandatsausübung verboten? </v>
      </c>
      <c r="E169" s="5" t="str">
        <f>Analysen!D169</f>
        <v xml:space="preserve">Verbot bezahlter Lobbytätigkeit: 3
Verbot Honorarannahme entgeltlicher Vorträge/ Beratungstätigkeit: 2
</v>
      </c>
      <c r="F169" s="6">
        <f>INDEX(Analysen!169:169,MATCH("Max",Analysen!$2:$2,0))</f>
        <v>5</v>
      </c>
      <c r="G169" s="65">
        <f>INDEX(Analysen!169:169,MATCH("",Analysen!$2:$2,-1)-1)</f>
        <v>0</v>
      </c>
      <c r="H169" s="66">
        <f>INDEX(Analysen!169:169,MATCH("",Analysen!$2:$2,-1))</f>
        <v>0</v>
      </c>
      <c r="I169" s="73" t="str">
        <f>INDEX(Analysen!169:169,MATCH("",Analysen!$2:$2,-1)-2)</f>
        <v>Nein</v>
      </c>
      <c r="J169" s="6">
        <v>1</v>
      </c>
      <c r="K169" s="6">
        <f t="shared" si="4"/>
        <v>5</v>
      </c>
      <c r="L169" s="58">
        <f t="shared" si="5"/>
        <v>0</v>
      </c>
      <c r="M169" s="120"/>
      <c r="N169" s="118"/>
    </row>
    <row r="170" spans="2:14" ht="42" customHeight="1" thickBot="1" x14ac:dyDescent="0.4">
      <c r="B170" s="36" t="str">
        <f>Analysen!A170</f>
        <v>HH</v>
      </c>
      <c r="C170" s="37" t="str">
        <f>Analysen!B170</f>
        <v>Verhaltensregeln</v>
      </c>
      <c r="D170" s="38" t="str">
        <f>Analysen!C170</f>
        <v>Gibt es eine Pflicht zur Angabe des zeitlichen Umfangs ausgeübter Nebentätigkeiten?</v>
      </c>
      <c r="E170" s="39" t="str">
        <f>Analysen!D170</f>
        <v>Pflicht zur Angabe: 5</v>
      </c>
      <c r="F170" s="69">
        <f>INDEX(Analysen!170:170,MATCH("Max",Analysen!$2:$2,0))</f>
        <v>5</v>
      </c>
      <c r="G170" s="70">
        <f>INDEX(Analysen!170:170,MATCH("",Analysen!$2:$2,-1)-1)</f>
        <v>0</v>
      </c>
      <c r="H170" s="71">
        <f>INDEX(Analysen!170:170,MATCH("",Analysen!$2:$2,-1))</f>
        <v>0</v>
      </c>
      <c r="I170" s="74" t="str">
        <f>INDEX(Analysen!170:170,MATCH("",Analysen!$2:$2,-1)-2)</f>
        <v>Nein</v>
      </c>
      <c r="J170" s="69">
        <v>1</v>
      </c>
      <c r="K170" s="69">
        <f t="shared" si="4"/>
        <v>5</v>
      </c>
      <c r="L170" s="78">
        <f t="shared" si="5"/>
        <v>0</v>
      </c>
      <c r="M170" s="120"/>
      <c r="N170" s="118"/>
    </row>
    <row r="171" spans="2:14" ht="132" customHeight="1" thickBot="1" x14ac:dyDescent="0.4">
      <c r="B171" s="30" t="str">
        <f>Analysen!A171</f>
        <v>HE</v>
      </c>
      <c r="C171" s="31" t="str">
        <f>Analysen!B171</f>
        <v>Lobby-register</v>
      </c>
      <c r="D171" s="32" t="str">
        <f>Analysen!C171</f>
        <v>Gibt es eine verbindliche Regelung sowohl für Abgeordnete im Parlament als auch für die Regierung (Ministerien)?</v>
      </c>
      <c r="E171" s="33" t="str">
        <f>Analysen!D171</f>
        <v>keine Regelung: 0
Regelung gilt für:
Abgeordnete: 3
Abgeordnete und Regierungsmitglieder: 4 
zusätzlich bis Unterabteilungsleitung: 6
zusätzlich alle weiteren Mitarbeiter von Ministerien: 8 
Zusätzlich Regulierungsbehörden: 9
HINWEIS: die Exekutive spielt eine wesentlich größere Rolle im Lobbyismus als Parlamente; für volle Punktzahl müssen alle Ebenen der Ministerien und Regulierungsbehörden einbezogen werden</v>
      </c>
      <c r="F171" s="51">
        <f>INDEX(Analysen!171:171,MATCH("Max",Analysen!$2:$2,0))</f>
        <v>9</v>
      </c>
      <c r="G171" s="51">
        <f>INDEX(Analysen!171:171,MATCH("",Analysen!$2:$2,-1)-1)</f>
        <v>4</v>
      </c>
      <c r="H171" s="64">
        <f>INDEX(Analysen!171:171,MATCH("",Analysen!$2:$2,-1))</f>
        <v>0.44444444444444442</v>
      </c>
      <c r="I171" s="72" t="str">
        <f>INDEX(Analysen!171:171,MATCH("",Analysen!$2:$2,-1)-2)</f>
        <v>Das Lobbyregister ist nur auf Parlament und Mitglieder der Landesregierung beschränkt.</v>
      </c>
      <c r="J171" s="51">
        <v>1</v>
      </c>
      <c r="K171" s="51">
        <f t="shared" si="4"/>
        <v>9</v>
      </c>
      <c r="L171" s="57">
        <f t="shared" si="5"/>
        <v>4</v>
      </c>
      <c r="M171" s="117">
        <f>SUMIFS($L:$L,$B:$B,B171,$C:$C,C171)/SUMIFS($K:$K,$B:$B,B171,$C:$C,C171)</f>
        <v>0.26</v>
      </c>
      <c r="N171" s="118">
        <f>SUM(M171:M198)/4</f>
        <v>0.255</v>
      </c>
    </row>
    <row r="172" spans="2:14" ht="199.5" customHeight="1" thickBot="1" x14ac:dyDescent="0.4">
      <c r="B172" s="34" t="str">
        <f>Analysen!A172</f>
        <v>HE</v>
      </c>
      <c r="C172" s="1" t="str">
        <f>Analysen!B172</f>
        <v>Lobby-register</v>
      </c>
      <c r="D172" s="35" t="str">
        <f>Analysen!C172</f>
        <v>Ist eine Registrierung für alle Lobbyisten, die Gesprächstermine suchen, verpflichtend?</v>
      </c>
      <c r="E172" s="5" t="str">
        <f>Analysen!D172</f>
        <v>keine Registrierung: 0
Registrierung gilt nur für einen kleinen Teil der Lobbyisten (z.B. aufgrund vieler Ausnahmen in Kombination mit einer großen Mindestzahl an Kontakten ): 3
Registrierung für die Mehrheit aller Lobbyisten aber mit Hürden (z.B. kaum Ausnahmen, aber hohe  Zahl der erforderlichen Kontakte): 5
Wenige Ausnahmen; keine relevante sonstigen Hürden: 7
Registrierungspflicht gilt für alle Lobbyisten und jeden wiederholten Kontakt: 9
HINWEIS: sofern es hohe Hürden zur Registrierungspflicht gibt, können nur 5 Punkte vergeben werden; ohne Einbeziehung von Anwälten kann es keine volle Punktzahl geben; bei einer verfassungsrechtlichen Ausnahme für Religionsgemeinschaften können noch 9 Punkte vergeben werden</v>
      </c>
      <c r="F172" s="6">
        <f>INDEX(Analysen!172:172,MATCH("Max",Analysen!$2:$2,0))</f>
        <v>9</v>
      </c>
      <c r="G172" s="65">
        <f>INDEX(Analysen!172:172,MATCH("",Analysen!$2:$2,-1)-1)</f>
        <v>7</v>
      </c>
      <c r="H172" s="66">
        <f>INDEX(Analysen!172:172,MATCH("",Analysen!$2:$2,-1))</f>
        <v>0.77777777777777779</v>
      </c>
      <c r="I172" s="73" t="str">
        <f>INDEX(Analysen!172:172,MATCH("",Analysen!$2:$2,-1)-2)</f>
        <v>Wesentliche Ausnahmen für Kommunale Spitzenverbände, politische Stiftungen und Anwälte.</v>
      </c>
      <c r="J172" s="6">
        <v>1</v>
      </c>
      <c r="K172" s="6">
        <f t="shared" si="4"/>
        <v>9</v>
      </c>
      <c r="L172" s="58">
        <f t="shared" si="5"/>
        <v>7</v>
      </c>
      <c r="M172" s="117"/>
      <c r="N172" s="118"/>
    </row>
    <row r="173" spans="2:14" ht="65.5" thickBot="1" x14ac:dyDescent="0.4">
      <c r="B173" s="34" t="str">
        <f>Analysen!A173</f>
        <v>HE</v>
      </c>
      <c r="C173" s="1" t="str">
        <f>Analysen!B173</f>
        <v>Lobby-register</v>
      </c>
      <c r="D173" s="35" t="str">
        <f>Analysen!C173</f>
        <v>Sind bestimmte Rechte für die Interessenvertreter an die Eintragung, wie Hausausweis, Teilnahme an Anhörungen etc., gebunden oder gibt es alternativ Sanktionen bei Verstößen?</v>
      </c>
      <c r="E173" s="5" t="str">
        <f>Analysen!D173</f>
        <v>keine Einschränkungen/Sanktionen bei Nicht-Registrierung oder Verstößen: 0
Andernfalls: 3</v>
      </c>
      <c r="F173" s="6">
        <f>INDEX(Analysen!173:173,MATCH("Max",Analysen!$2:$2,0))</f>
        <v>3</v>
      </c>
      <c r="G173" s="65">
        <f>INDEX(Analysen!173:173,MATCH("",Analysen!$2:$2,-1)-1)</f>
        <v>2</v>
      </c>
      <c r="H173" s="66">
        <f>INDEX(Analysen!173:173,MATCH("",Analysen!$2:$2,-1))</f>
        <v>0.66666666666666663</v>
      </c>
      <c r="I173" s="73" t="str">
        <f>INDEX(Analysen!173:173,MATCH("",Analysen!$2:$2,-1)-2)</f>
        <v>Eine „Soll“-Vorschrift sieht die Registierung als Bedingung zur Teilnahme an Anhörungen vor.</v>
      </c>
      <c r="J173" s="6">
        <v>1</v>
      </c>
      <c r="K173" s="6">
        <f t="shared" si="4"/>
        <v>3</v>
      </c>
      <c r="L173" s="58">
        <f t="shared" si="5"/>
        <v>2</v>
      </c>
      <c r="M173" s="117"/>
      <c r="N173" s="118"/>
    </row>
    <row r="174" spans="2:14" ht="39.5" thickBot="1" x14ac:dyDescent="0.4">
      <c r="B174" s="34" t="str">
        <f>Analysen!A174</f>
        <v>HE</v>
      </c>
      <c r="C174" s="1" t="str">
        <f>Analysen!B174</f>
        <v>Lobby-register</v>
      </c>
      <c r="D174" s="35" t="str">
        <f>Analysen!C174</f>
        <v>Sind alle registrierte Lobbyisten (auch  Anwälte, Agenturen etc.) verpflichtet, ihre Auftraggeber zu nennen?</v>
      </c>
      <c r="E174" s="5" t="str">
        <f>Analysen!D174</f>
        <v>nein: 0
ja: 3</v>
      </c>
      <c r="F174" s="6">
        <f>INDEX(Analysen!174:174,MATCH("Max",Analysen!$2:$2,0))</f>
        <v>3</v>
      </c>
      <c r="G174" s="65">
        <f>INDEX(Analysen!174:174,MATCH("",Analysen!$2:$2,-1)-1)</f>
        <v>0</v>
      </c>
      <c r="H174" s="66">
        <f>INDEX(Analysen!174:174,MATCH("",Analysen!$2:$2,-1))</f>
        <v>0</v>
      </c>
      <c r="I174" s="73" t="str">
        <f>INDEX(Analysen!174:174,MATCH("",Analysen!$2:$2,-1)-2)</f>
        <v>Nein.</v>
      </c>
      <c r="J174" s="6">
        <v>1</v>
      </c>
      <c r="K174" s="6">
        <f t="shared" si="4"/>
        <v>3</v>
      </c>
      <c r="L174" s="58">
        <f t="shared" si="5"/>
        <v>0</v>
      </c>
      <c r="M174" s="117"/>
      <c r="N174" s="118"/>
    </row>
    <row r="175" spans="2:14" ht="78.5" thickBot="1" x14ac:dyDescent="0.4">
      <c r="B175" s="34" t="str">
        <f>Analysen!A175</f>
        <v>HE</v>
      </c>
      <c r="C175" s="1" t="str">
        <f>Analysen!B175</f>
        <v>Lobby-register</v>
      </c>
      <c r="D175" s="35" t="str">
        <f>Analysen!C175</f>
        <v>Ist eine Veröffentlichung der finanziellen/personellen Austattung der Lobbytätigkeit vorgesehen?</v>
      </c>
      <c r="E175" s="5" t="str">
        <f>Analysen!D175</f>
        <v>nein: 0
ja: 3
HINWEIS: sofern die Offenlegung grundlos verweigert werden kann, und trotzdem die Kontaktaufnahme weiter erfolgen darf, kann es keinen vollen Punkt geben</v>
      </c>
      <c r="F175" s="6">
        <f>INDEX(Analysen!175:175,MATCH("Max",Analysen!$2:$2,0))</f>
        <v>3</v>
      </c>
      <c r="G175" s="65">
        <f>INDEX(Analysen!175:175,MATCH("",Analysen!$2:$2,-1)-1)</f>
        <v>0</v>
      </c>
      <c r="H175" s="66">
        <f>INDEX(Analysen!175:175,MATCH("",Analysen!$2:$2,-1))</f>
        <v>0</v>
      </c>
      <c r="I175" s="73" t="str">
        <f>INDEX(Analysen!175:175,MATCH("",Analysen!$2:$2,-1)-2)</f>
        <v>Nein.</v>
      </c>
      <c r="J175" s="6">
        <v>1</v>
      </c>
      <c r="K175" s="6">
        <f t="shared" si="4"/>
        <v>3</v>
      </c>
      <c r="L175" s="58">
        <f t="shared" si="5"/>
        <v>0</v>
      </c>
      <c r="M175" s="117"/>
      <c r="N175" s="118"/>
    </row>
    <row r="176" spans="2:14" ht="117.5" thickBot="1" x14ac:dyDescent="0.4">
      <c r="B176" s="34" t="str">
        <f>Analysen!A176</f>
        <v>HE</v>
      </c>
      <c r="C176" s="1" t="str">
        <f>Analysen!B176</f>
        <v>Lobby-register</v>
      </c>
      <c r="D176" s="35" t="str">
        <f>Analysen!C176</f>
        <v>Werden Lobbytätigkeiten detailliert dokumentiert? (Datum, Dauer, Teilnehmer der Konsultationen sowie besprochene Themen)</v>
      </c>
      <c r="E176" s="5" t="str">
        <f>Analysen!D176</f>
        <v>nein: 0
nur teilweise (z.B. nur Teilnehmer, aber Fehlen von besprochenen Themen) : 3
mit relevanten Lücken (es fehlen Teilnehmer oder Dauer, Themen werden aber genannt): 6
vollständig: 9
HINWEIS: die konkreten Themen des einzelnen Lobbykontakts sind von besonderem Interesse</v>
      </c>
      <c r="F176" s="6">
        <f>INDEX(Analysen!176:176,MATCH("Max",Analysen!$2:$2,0))</f>
        <v>9</v>
      </c>
      <c r="G176" s="65">
        <f>INDEX(Analysen!176:176,MATCH("",Analysen!$2:$2,-1)-1)</f>
        <v>0</v>
      </c>
      <c r="H176" s="66">
        <f>INDEX(Analysen!176:176,MATCH("",Analysen!$2:$2,-1))</f>
        <v>0</v>
      </c>
      <c r="I176" s="73" t="str">
        <f>INDEX(Analysen!176:176,MATCH("",Analysen!$2:$2,-1)-2)</f>
        <v>Nein</v>
      </c>
      <c r="J176" s="6">
        <v>1</v>
      </c>
      <c r="K176" s="6">
        <f t="shared" si="4"/>
        <v>9</v>
      </c>
      <c r="L176" s="58">
        <f t="shared" si="5"/>
        <v>0</v>
      </c>
      <c r="M176" s="117"/>
      <c r="N176" s="118"/>
    </row>
    <row r="177" spans="2:14" ht="39.5" thickBot="1" x14ac:dyDescent="0.4">
      <c r="B177" s="34" t="str">
        <f>Analysen!A177</f>
        <v>HE</v>
      </c>
      <c r="C177" s="1" t="str">
        <f>Analysen!B177</f>
        <v>Lobby-register</v>
      </c>
      <c r="D177" s="35" t="str">
        <f>Analysen!C177</f>
        <v>Sind Informationen der Lobbyisten veröffentlicht und frei einsehbar?</v>
      </c>
      <c r="E177" s="5" t="str">
        <f>Analysen!D177</f>
        <v>nein: 0
nur teilweise: 3
ja: 6</v>
      </c>
      <c r="F177" s="6">
        <f>INDEX(Analysen!177:177,MATCH("Max",Analysen!$2:$2,0))</f>
        <v>6</v>
      </c>
      <c r="G177" s="65">
        <f>INDEX(Analysen!177:177,MATCH("",Analysen!$2:$2,-1)-1)</f>
        <v>0</v>
      </c>
      <c r="H177" s="66">
        <f>INDEX(Analysen!177:177,MATCH("",Analysen!$2:$2,-1))</f>
        <v>0</v>
      </c>
      <c r="I177" s="73">
        <f>INDEX(Analysen!177:177,MATCH("",Analysen!$2:$2,-1)-2)</f>
        <v>6</v>
      </c>
      <c r="J177" s="6">
        <v>1</v>
      </c>
      <c r="K177" s="6">
        <f t="shared" si="4"/>
        <v>6</v>
      </c>
      <c r="L177" s="58">
        <f t="shared" si="5"/>
        <v>0</v>
      </c>
      <c r="M177" s="117"/>
      <c r="N177" s="118"/>
    </row>
    <row r="178" spans="2:14" ht="26.5" thickBot="1" x14ac:dyDescent="0.4">
      <c r="B178" s="34" t="str">
        <f>Analysen!A178</f>
        <v>HE</v>
      </c>
      <c r="C178" s="1" t="str">
        <f>Analysen!B178</f>
        <v>Lobby-register</v>
      </c>
      <c r="D178" s="35" t="str">
        <f>Analysen!C178</f>
        <v>Gibt es einen verbindlichen Verhaltenskodex für Lobbyisten?</v>
      </c>
      <c r="E178" s="5" t="str">
        <f>Analysen!D178</f>
        <v>nein: 0
ja: 3</v>
      </c>
      <c r="F178" s="6">
        <f>INDEX(Analysen!178:178,MATCH("Max",Analysen!$2:$2,0))</f>
        <v>3</v>
      </c>
      <c r="G178" s="65">
        <f>INDEX(Analysen!178:178,MATCH("",Analysen!$2:$2,-1)-1)</f>
        <v>0</v>
      </c>
      <c r="H178" s="66">
        <f>INDEX(Analysen!178:178,MATCH("",Analysen!$2:$2,-1))</f>
        <v>0</v>
      </c>
      <c r="I178" s="73" t="str">
        <f>INDEX(Analysen!178:178,MATCH("",Analysen!$2:$2,-1)-2)</f>
        <v>Nein</v>
      </c>
      <c r="J178" s="6">
        <v>1</v>
      </c>
      <c r="K178" s="6">
        <f t="shared" si="4"/>
        <v>3</v>
      </c>
      <c r="L178" s="58">
        <f t="shared" si="5"/>
        <v>0</v>
      </c>
      <c r="M178" s="117"/>
      <c r="N178" s="118"/>
    </row>
    <row r="179" spans="2:14" ht="52.5" thickBot="1" x14ac:dyDescent="0.4">
      <c r="B179" s="34" t="str">
        <f>Analysen!A179</f>
        <v>HE</v>
      </c>
      <c r="C179" s="1" t="str">
        <f>Analysen!B179</f>
        <v>Lobby-register</v>
      </c>
      <c r="D179" s="35" t="str">
        <f>Analysen!C179</f>
        <v>Gibt es einen unabhängigen Lobbybeauftragten, der die Einhaltung der Regelungen überprüft und ggf. Sanktionen erlässt?</v>
      </c>
      <c r="E179" s="5" t="str">
        <f>Analysen!D179</f>
        <v>nein: 0
ja: 5</v>
      </c>
      <c r="F179" s="6">
        <f>INDEX(Analysen!179:179,MATCH("Max",Analysen!$2:$2,0))</f>
        <v>5</v>
      </c>
      <c r="G179" s="65">
        <f>INDEX(Analysen!179:179,MATCH("",Analysen!$2:$2,-1)-1)</f>
        <v>0</v>
      </c>
      <c r="H179" s="66">
        <f>INDEX(Analysen!179:179,MATCH("",Analysen!$2:$2,-1))</f>
        <v>0</v>
      </c>
      <c r="I179" s="73" t="str">
        <f>INDEX(Analysen!179:179,MATCH("",Analysen!$2:$2,-1)-2)</f>
        <v>Nein</v>
      </c>
      <c r="J179" s="6">
        <v>1</v>
      </c>
      <c r="K179" s="6">
        <f t="shared" si="4"/>
        <v>5</v>
      </c>
      <c r="L179" s="58">
        <f t="shared" si="5"/>
        <v>0</v>
      </c>
      <c r="M179" s="117"/>
      <c r="N179" s="118"/>
    </row>
    <row r="180" spans="2:14" ht="78.5" thickBot="1" x14ac:dyDescent="0.4">
      <c r="B180" s="34" t="str">
        <f>Analysen!A180</f>
        <v>HE</v>
      </c>
      <c r="C180" s="1" t="str">
        <f>Analysen!B180</f>
        <v>Legislativer Fußabdruck</v>
      </c>
      <c r="D180" s="35" t="str">
        <f>Analysen!C180</f>
        <v>Gilt die Regelung sowohl für Abgeordnete im Parlament, als auch für die Regierung (Ministerien)?</v>
      </c>
      <c r="E180" s="5" t="str">
        <f>Analysen!D180</f>
        <v xml:space="preserve">keine Regelung: 0
nur für das Parlament: 4
Nur für die Regierung: 8
Für Parlament und Regierung: 12
</v>
      </c>
      <c r="F180" s="6">
        <f>INDEX(Analysen!180:180,MATCH("Max",Analysen!$2:$2,0))</f>
        <v>12</v>
      </c>
      <c r="G180" s="65">
        <f>INDEX(Analysen!180:180,MATCH("",Analysen!$2:$2,-1)-1)</f>
        <v>0</v>
      </c>
      <c r="H180" s="66">
        <f>INDEX(Analysen!180:180,MATCH("",Analysen!$2:$2,-1))</f>
        <v>0</v>
      </c>
      <c r="I180" s="73" t="str">
        <f>INDEX(Analysen!180:180,MATCH("",Analysen!$2:$2,-1)-2)</f>
        <v>Nein</v>
      </c>
      <c r="J180" s="6">
        <v>1</v>
      </c>
      <c r="K180" s="6">
        <f t="shared" si="4"/>
        <v>12</v>
      </c>
      <c r="L180" s="58">
        <f t="shared" si="5"/>
        <v>0</v>
      </c>
      <c r="M180" s="119">
        <f>SUMIFS($L:$L,$B:$B,B180,$C:$C,C180)/SUMIFS($K:$K,$B:$B,B180,$C:$C,C180)</f>
        <v>0</v>
      </c>
      <c r="N180" s="118"/>
    </row>
    <row r="181" spans="2:14" ht="79.5" customHeight="1" thickBot="1" x14ac:dyDescent="0.4">
      <c r="B181" s="34" t="str">
        <f>Analysen!A181</f>
        <v>HE</v>
      </c>
      <c r="C181" s="1" t="str">
        <f>Analysen!B181</f>
        <v>Legislativer Fußabdruck</v>
      </c>
      <c r="D181" s="35" t="str">
        <f>Analysen!C181</f>
        <v>Umfasst der Fußabdruck alle schriftlichen Eingaben – z.B. auch jene in der Erarbeitungsphase oder vor Beginn der Arbeit am Referentenentwurf?</v>
      </c>
      <c r="E181" s="5" t="str">
        <f>Analysen!D181</f>
        <v>keine Veröffentlichung: 0
nur Eingaben nach Fertigstellung des Entwurfs (offizielle formale Anhörungsverfahren): 3
inkl. der Eingaben während der Erarbeitung des Entwurfs: 10
alle Quellen von Anfang an (z.B. alte Vorlagen und Schreiben, bereits vorliegende Studien): 15</v>
      </c>
      <c r="F181" s="6">
        <f>INDEX(Analysen!181:181,MATCH("Max",Analysen!$2:$2,0))</f>
        <v>15</v>
      </c>
      <c r="G181" s="65">
        <f>INDEX(Analysen!181:181,MATCH("",Analysen!$2:$2,-1)-1)</f>
        <v>0</v>
      </c>
      <c r="H181" s="66">
        <f>INDEX(Analysen!181:181,MATCH("",Analysen!$2:$2,-1))</f>
        <v>0</v>
      </c>
      <c r="I181" s="73" t="str">
        <f>INDEX(Analysen!181:181,MATCH("",Analysen!$2:$2,-1)-2)</f>
        <v>Es werden keine Angaben veröffentlicht.</v>
      </c>
      <c r="J181" s="6">
        <v>1</v>
      </c>
      <c r="K181" s="6">
        <f t="shared" si="4"/>
        <v>15</v>
      </c>
      <c r="L181" s="58">
        <f t="shared" si="5"/>
        <v>0</v>
      </c>
      <c r="M181" s="119"/>
      <c r="N181" s="118"/>
    </row>
    <row r="182" spans="2:14" ht="80.25" customHeight="1" thickBot="1" x14ac:dyDescent="0.4">
      <c r="B182" s="34" t="str">
        <f>Analysen!A182</f>
        <v>HE</v>
      </c>
      <c r="C182" s="1" t="str">
        <f>Analysen!B182</f>
        <v>Legislativer Fußabdruck</v>
      </c>
      <c r="D182" s="35" t="str">
        <f>Analysen!C182</f>
        <v>Erfolgt eine Würdigung wichtiger Eingaben, die im Entwurf eingeflossen sind im Rahmen der Begründung oder Plenardebatte?</v>
      </c>
      <c r="E182" s="5" t="str">
        <f>Analysen!D182</f>
        <v>nein: 0
nur teilweise: 3
ja: 7
HINWEIS: für volle Punkte muss konkret genannt oder gekennzeichnet werden, welche Quellen zum Tragen kamen</v>
      </c>
      <c r="F182" s="6">
        <f>INDEX(Analysen!182:182,MATCH("Max",Analysen!$2:$2,0))</f>
        <v>7</v>
      </c>
      <c r="G182" s="65">
        <f>INDEX(Analysen!182:182,MATCH("",Analysen!$2:$2,-1)-1)</f>
        <v>0</v>
      </c>
      <c r="H182" s="66">
        <f>INDEX(Analysen!182:182,MATCH("",Analysen!$2:$2,-1))</f>
        <v>0</v>
      </c>
      <c r="I182" s="73" t="str">
        <f>INDEX(Analysen!182:182,MATCH("",Analysen!$2:$2,-1)-2)</f>
        <v>Nein</v>
      </c>
      <c r="J182" s="6">
        <v>1</v>
      </c>
      <c r="K182" s="6">
        <f t="shared" si="4"/>
        <v>7</v>
      </c>
      <c r="L182" s="58">
        <f t="shared" si="5"/>
        <v>0</v>
      </c>
      <c r="M182" s="119"/>
      <c r="N182" s="118"/>
    </row>
    <row r="183" spans="2:14" ht="65.5" thickBot="1" x14ac:dyDescent="0.4">
      <c r="B183" s="34" t="str">
        <f>Analysen!A183</f>
        <v>HE</v>
      </c>
      <c r="C183" s="1" t="str">
        <f>Analysen!B183</f>
        <v>Legislativer Fußabdruck</v>
      </c>
      <c r="D183" s="35" t="str">
        <f>Analysen!C183</f>
        <v>Werden alle Eingaben veröffentlicht (ggf. unter Unkenntlichmachung von sensitiven Daten)?</v>
      </c>
      <c r="E183" s="5" t="str">
        <f>Analysen!D183</f>
        <v>keine Veröffentlichung: 0
Veröffentlichung in Einzelfällen: 3
eingeschränkte Veröffentlichung; z.B. wenn die Interessenvertreter die Offenlegung verweigern können: 6
volle Veröffentlichung, inkl. Emails und Briefe etc. : 9</v>
      </c>
      <c r="F183" s="6">
        <f>INDEX(Analysen!183:183,MATCH("Max",Analysen!$2:$2,0))</f>
        <v>9</v>
      </c>
      <c r="G183" s="65">
        <f>INDEX(Analysen!183:183,MATCH("",Analysen!$2:$2,-1)-1)</f>
        <v>0</v>
      </c>
      <c r="H183" s="66">
        <f>INDEX(Analysen!183:183,MATCH("",Analysen!$2:$2,-1))</f>
        <v>0</v>
      </c>
      <c r="I183" s="73" t="str">
        <f>INDEX(Analysen!183:183,MATCH("",Analysen!$2:$2,-1)-2)</f>
        <v>Nein.</v>
      </c>
      <c r="J183" s="6">
        <v>1</v>
      </c>
      <c r="K183" s="6">
        <f t="shared" si="4"/>
        <v>9</v>
      </c>
      <c r="L183" s="58">
        <f t="shared" si="5"/>
        <v>0</v>
      </c>
      <c r="M183" s="119"/>
      <c r="N183" s="118"/>
    </row>
    <row r="184" spans="2:14" ht="39.5" thickBot="1" x14ac:dyDescent="0.4">
      <c r="B184" s="34" t="str">
        <f>Analysen!A184</f>
        <v>HE</v>
      </c>
      <c r="C184" s="1" t="str">
        <f>Analysen!B184</f>
        <v>Legislativer Fußabdruck</v>
      </c>
      <c r="D184" s="35" t="str">
        <f>Analysen!C184</f>
        <v>Welchen Geltungsbereich hat der legislative Fußabdruck?</v>
      </c>
      <c r="E184" s="5" t="str">
        <f>Analysen!D184</f>
        <v>keine Regelung - 0
nur Gesetze - 1
Gesetze und Verordnungen - 2</v>
      </c>
      <c r="F184" s="6">
        <f>INDEX(Analysen!184:184,MATCH("Max",Analysen!$2:$2,0))</f>
        <v>7</v>
      </c>
      <c r="G184" s="65">
        <f>INDEX(Analysen!184:184,MATCH("",Analysen!$2:$2,-1)-1)</f>
        <v>0</v>
      </c>
      <c r="H184" s="66">
        <f>INDEX(Analysen!184:184,MATCH("",Analysen!$2:$2,-1))</f>
        <v>0</v>
      </c>
      <c r="I184" s="73" t="str">
        <f>INDEX(Analysen!184:184,MATCH("",Analysen!$2:$2,-1)-2)</f>
        <v>Es gibt keine Regelung.</v>
      </c>
      <c r="J184" s="6">
        <v>1</v>
      </c>
      <c r="K184" s="6">
        <f t="shared" si="4"/>
        <v>7</v>
      </c>
      <c r="L184" s="58">
        <f t="shared" si="5"/>
        <v>0</v>
      </c>
      <c r="M184" s="119"/>
      <c r="N184" s="118"/>
    </row>
    <row r="185" spans="2:14" ht="130.5" thickBot="1" x14ac:dyDescent="0.4">
      <c r="B185" s="34" t="str">
        <f>Analysen!A185</f>
        <v>HE</v>
      </c>
      <c r="C185" s="1" t="str">
        <f>Analysen!B185</f>
        <v>Karenzzeit</v>
      </c>
      <c r="D185" s="35" t="str">
        <f>Analysen!C185</f>
        <v xml:space="preserve">Wie lang ist der maximale Zeitraum einer Karenzzeit nach Ausscheiden aus einem öffentlichen Amt, während der eine Pflicht zur schriftlichen Anzeige der geplanten Aufnahme einer Erwerbstätigkeit außerhalb des öffentliches Dienstes erforderlich ist?
</v>
      </c>
      <c r="E185" s="5" t="str">
        <f>Analysen!D185</f>
        <v>nein: 0
ja:
&lt; 1 Jahr: 5
&lt; 2 Jahr: 10
&lt; 3 Jahr: 15
≥ 3 Jahre: 20
In Bundesländern mit parlamentarischen/politischen Staatssekretären wird deren Fehlen mit einem Abzug von 5 Punkten in diesem Kriterium berücksichtigt.</v>
      </c>
      <c r="F185" s="6">
        <f>INDEX(Analysen!185:185,MATCH("Max",Analysen!$2:$2,0))</f>
        <v>20</v>
      </c>
      <c r="G185" s="65">
        <f>INDEX(Analysen!185:185,MATCH("",Analysen!$2:$2,-1)-1)</f>
        <v>10</v>
      </c>
      <c r="H185" s="66">
        <f>INDEX(Analysen!185:185,MATCH("",Analysen!$2:$2,-1))</f>
        <v>0.5</v>
      </c>
      <c r="I185" s="73" t="str">
        <f>INDEX(Analysen!185:185,MATCH("",Analysen!$2:$2,-1)-2)</f>
        <v>18 Monate - die maximale Dauer hängt allerdings von der Länge der individuellen Übergangsgelder ab und kann damit teilweise auf nur 6 Monate beschränkt sein</v>
      </c>
      <c r="J185" s="6">
        <v>1</v>
      </c>
      <c r="K185" s="6">
        <f t="shared" si="4"/>
        <v>20</v>
      </c>
      <c r="L185" s="58">
        <f t="shared" si="5"/>
        <v>10</v>
      </c>
      <c r="M185" s="119">
        <f>SUMIFS($L:$L,$B:$B,B185,$C:$C,C185)/SUMIFS($K:$K,$B:$B,B185,$C:$C,C185)</f>
        <v>0.26</v>
      </c>
      <c r="N185" s="118"/>
    </row>
    <row r="186" spans="2:14" ht="52.5" thickBot="1" x14ac:dyDescent="0.4">
      <c r="B186" s="34" t="str">
        <f>Analysen!A186</f>
        <v>HE</v>
      </c>
      <c r="C186" s="1" t="str">
        <f>Analysen!B186</f>
        <v>Karenzzeit</v>
      </c>
      <c r="D186" s="35" t="str">
        <f>Analysen!C186</f>
        <v>Gibt es ein beratendes Gremium oder eine Instanz, die über einen möglichen Interessenkonflikt berät und muss dessen Empfehlung veröffentlicht werden?</v>
      </c>
      <c r="E186" s="5" t="str">
        <f>Analysen!D186</f>
        <v>nein: 0
Gremium, keine Veröffentlichung: 6 
Gremium, Veröffentlichung: 12</v>
      </c>
      <c r="F186" s="6">
        <f>INDEX(Analysen!186:186,MATCH("Max",Analysen!$2:$2,0))</f>
        <v>12</v>
      </c>
      <c r="G186" s="65">
        <f>INDEX(Analysen!186:186,MATCH("",Analysen!$2:$2,-1)-1)</f>
        <v>0</v>
      </c>
      <c r="H186" s="66">
        <f>INDEX(Analysen!186:186,MATCH("",Analysen!$2:$2,-1))</f>
        <v>0</v>
      </c>
      <c r="I186" s="73" t="str">
        <f>INDEX(Analysen!186:186,MATCH("",Analysen!$2:$2,-1)-2)</f>
        <v>nein</v>
      </c>
      <c r="J186" s="6">
        <v>1</v>
      </c>
      <c r="K186" s="6">
        <f t="shared" si="4"/>
        <v>12</v>
      </c>
      <c r="L186" s="58">
        <f t="shared" si="5"/>
        <v>0</v>
      </c>
      <c r="M186" s="119"/>
      <c r="N186" s="118"/>
    </row>
    <row r="187" spans="2:14" ht="26.5" thickBot="1" x14ac:dyDescent="0.4">
      <c r="B187" s="34" t="str">
        <f>Analysen!A187</f>
        <v>HE</v>
      </c>
      <c r="C187" s="1" t="str">
        <f>Analysen!B187</f>
        <v>Karenzzeit</v>
      </c>
      <c r="D187" s="35" t="str">
        <f>Analysen!C187</f>
        <v>Sind Sanktionen bei Verstößen gegen die Karenzzeitregelung vorgesehen?</v>
      </c>
      <c r="E187" s="5" t="str">
        <f>Analysen!D187</f>
        <v>nein: 0
ja: 12</v>
      </c>
      <c r="F187" s="6">
        <f>INDEX(Analysen!187:187,MATCH("Max",Analysen!$2:$2,0))</f>
        <v>12</v>
      </c>
      <c r="G187" s="65">
        <f>INDEX(Analysen!187:187,MATCH("",Analysen!$2:$2,-1)-1)</f>
        <v>0</v>
      </c>
      <c r="H187" s="66">
        <f>INDEX(Analysen!187:187,MATCH("",Analysen!$2:$2,-1))</f>
        <v>0</v>
      </c>
      <c r="I187" s="73" t="str">
        <f>INDEX(Analysen!187:187,MATCH("",Analysen!$2:$2,-1)-2)</f>
        <v>nein</v>
      </c>
      <c r="J187" s="6">
        <v>1</v>
      </c>
      <c r="K187" s="6">
        <f t="shared" si="4"/>
        <v>12</v>
      </c>
      <c r="L187" s="58">
        <f t="shared" si="5"/>
        <v>0</v>
      </c>
      <c r="M187" s="119"/>
      <c r="N187" s="118"/>
    </row>
    <row r="188" spans="2:14" ht="156.5" thickBot="1" x14ac:dyDescent="0.4">
      <c r="B188" s="34" t="str">
        <f>Analysen!A188</f>
        <v>HE</v>
      </c>
      <c r="C188" s="1" t="str">
        <f>Analysen!B188</f>
        <v>Karenzzeit</v>
      </c>
      <c r="D188" s="35" t="str">
        <f>Analysen!C188</f>
        <v>Gibt es verbindliche Kriterien für einen Beschluss über die Zulässigkeit einer anzeigepflichtigen Beschäftigung während der Karenzzeit?  (Definition Interessenkonflikt, Gründe aus denen eine Erwerbstätigkeit untersagt werden kann etc.)</v>
      </c>
      <c r="E188" s="5" t="str">
        <f>Analysen!D188</f>
        <v>nein: 0
nur bei direktem Bezug zur vorherigen Tätigkeit: 3
auch bei Gefährdung des Ansehens der Landesregierung: 6</v>
      </c>
      <c r="F188" s="6">
        <f>INDEX(Analysen!188:188,MATCH("Max",Analysen!$2:$2,0))</f>
        <v>6</v>
      </c>
      <c r="G188" s="65">
        <f>INDEX(Analysen!188:188,MATCH("",Analysen!$2:$2,-1)-1)</f>
        <v>3</v>
      </c>
      <c r="H188" s="66">
        <f>INDEX(Analysen!188:188,MATCH("",Analysen!$2:$2,-1))</f>
        <v>0.5</v>
      </c>
      <c r="I188" s="73" t="str">
        <f>INDEX(Analysen!188:188,MATCH("",Analysen!$2:$2,-1)-2)</f>
        <v>Anzeigepflichtig: Wenn die Beschäftigung mit ihrer Amtstätigkeit in den letzten drei Jahren vor der Beendigung des Amtsverhältnisses in Zusammenhang steht und durch die dienstliche Interessen beeinträchtigt werden können.uch schon vor dem Ausscheiden aus dem Amt vorgenommen werden.
Untersagung: Wenn durch die Beschäftigung dienstliche Interessen beeinträchtigt werden.</v>
      </c>
      <c r="J188" s="6">
        <v>1</v>
      </c>
      <c r="K188" s="6">
        <f t="shared" si="4"/>
        <v>6</v>
      </c>
      <c r="L188" s="58">
        <f t="shared" si="5"/>
        <v>3</v>
      </c>
      <c r="M188" s="119"/>
      <c r="N188" s="118"/>
    </row>
    <row r="189" spans="2:14" ht="65.5" thickBot="1" x14ac:dyDescent="0.4">
      <c r="B189" s="34" t="str">
        <f>Analysen!A189</f>
        <v>HE</v>
      </c>
      <c r="C189" s="1" t="str">
        <f>Analysen!B189</f>
        <v>Verhaltensregeln</v>
      </c>
      <c r="D189" s="35" t="str">
        <f>Analysen!C189</f>
        <v>Besteht eine Anzeigepflicht für vor Mandatsübernahme ausgeübte berufliche Tätigkeiten sowie Tätigkeiten als Vorstand/Aufsichtsrat/Beirat o.ä. ?</v>
      </c>
      <c r="E189" s="5" t="str">
        <f>Analysen!D189</f>
        <v>Anzeigepflicht berufliche Tätigkeit länger als zwei Jahre vor Mandat zurückliegend:  3
bzw. Anzeigepflicht berufliche Tätigkeit in den letzten zwei Jahren vor Mandatsbeginn: 2
Anzeigepflicht Tätigkeit als Vorstand/Aufsichtsrat/Beirat o.ä.:  2</v>
      </c>
      <c r="F189" s="6">
        <f>INDEX(Analysen!189:189,MATCH("Max",Analysen!$2:$2,0))</f>
        <v>5</v>
      </c>
      <c r="G189" s="65">
        <f>INDEX(Analysen!189:189,MATCH("",Analysen!$2:$2,-1)-1)</f>
        <v>5</v>
      </c>
      <c r="H189" s="66">
        <f>INDEX(Analysen!189:189,MATCH("",Analysen!$2:$2,-1))</f>
        <v>1</v>
      </c>
      <c r="I189" s="73" t="str">
        <f>INDEX(Analysen!189:189,MATCH("",Analysen!$2:$2,-1)-2)</f>
        <v>Ja</v>
      </c>
      <c r="J189" s="6">
        <v>1</v>
      </c>
      <c r="K189" s="6">
        <f t="shared" si="4"/>
        <v>5</v>
      </c>
      <c r="L189" s="58">
        <f t="shared" si="5"/>
        <v>5</v>
      </c>
      <c r="M189" s="120">
        <f>SUMIFS($L:$L,$B:$B,B189,$C:$C,C189)/SUMIFS($K:$K,$B:$B,B189,$C:$C,C189)</f>
        <v>0.5</v>
      </c>
      <c r="N189" s="118"/>
    </row>
    <row r="190" spans="2:14" ht="198.75" customHeight="1" thickBot="1" x14ac:dyDescent="0.4">
      <c r="B190" s="34" t="str">
        <f>Analysen!A190</f>
        <v>HE</v>
      </c>
      <c r="C190" s="1" t="str">
        <f>Analysen!B190</f>
        <v>Verhaltensregeln</v>
      </c>
      <c r="D190" s="35" t="str">
        <f>Analysen!C190</f>
        <v>Besteht eine Anzeigepflicht für während der Mandatsausübung ausgeübte Tätigkeiten (einschl. Beratung, Vorträge, Gutachten etc.); Unternehmensbeteiligungen? Aktienoptionen? Schwellenwerte beachten!</v>
      </c>
      <c r="E190" s="5" t="str">
        <f>Analysen!D190</f>
        <v xml:space="preserve">Anzeigepflicht berufliche Tätigkeiten u.ä.:  2
Anzeigepflicht Unternehmensbeteiligungen erst ab „wesentlichem wirtschaftlichem Einfluss“ (meist: 25%): 1
Anzeigepflicht bestehende Unternehmensbeteiligungen ab 5 % und Aktienoptionen u.ä.: 2
</v>
      </c>
      <c r="F190" s="6">
        <f>INDEX(Analysen!190:190,MATCH("Max",Analysen!$2:$2,0))</f>
        <v>5</v>
      </c>
      <c r="G190" s="65">
        <f>INDEX(Analysen!190:190,MATCH("",Analysen!$2:$2,-1)-1)</f>
        <v>3</v>
      </c>
      <c r="H190" s="66">
        <f>INDEX(Analysen!190:190,MATCH("",Analysen!$2:$2,-1))</f>
        <v>0.6</v>
      </c>
      <c r="I190" s="73" t="str">
        <f>INDEX(Analysen!190:190,MATCH("",Analysen!$2:$2,-1)-2)</f>
        <v>Ja
Anzeige Unternehmensbeteiligung: ab 25 %</v>
      </c>
      <c r="J190" s="6">
        <v>1</v>
      </c>
      <c r="K190" s="6">
        <f t="shared" si="4"/>
        <v>5</v>
      </c>
      <c r="L190" s="58">
        <f t="shared" si="5"/>
        <v>3</v>
      </c>
      <c r="M190" s="120"/>
      <c r="N190" s="118"/>
    </row>
    <row r="191" spans="2:14" ht="52.5" thickBot="1" x14ac:dyDescent="0.4">
      <c r="B191" s="34" t="str">
        <f>Analysen!A191</f>
        <v>HE</v>
      </c>
      <c r="C191" s="1" t="str">
        <f>Analysen!B191</f>
        <v>Verhaltensregeln</v>
      </c>
      <c r="D191" s="35" t="str">
        <f>Analysen!C191</f>
        <v>Werden die angezeigten Nebeneinkünfte veröffentlicht?
(nur in Stufen oder Euro-genau)</v>
      </c>
      <c r="E191" s="5" t="str">
        <f>Analysen!D191</f>
        <v xml:space="preserve">Veröffentlichung Euro-genau:  5
Veröffentlichung in ca. 10 Stufen entsprechend früheren VR Bund: 3
 Veröffentlichung in deutlich weniger als 10 Stufen: 2
</v>
      </c>
      <c r="F191" s="6">
        <f>INDEX(Analysen!191:191,MATCH("Max",Analysen!$2:$2,0))</f>
        <v>5</v>
      </c>
      <c r="G191" s="65">
        <f>INDEX(Analysen!191:191,MATCH("",Analysen!$2:$2,-1)-1)</f>
        <v>3</v>
      </c>
      <c r="H191" s="66">
        <f>INDEX(Analysen!191:191,MATCH("",Analysen!$2:$2,-1))</f>
        <v>0.6</v>
      </c>
      <c r="I191" s="73" t="str">
        <f>INDEX(Analysen!191:191,MATCH("",Analysen!$2:$2,-1)-2)</f>
        <v xml:space="preserve">10-Stufen-Regelung
analog frühere Verhaltensregeln Bund
</v>
      </c>
      <c r="J191" s="6">
        <v>1</v>
      </c>
      <c r="K191" s="6">
        <f t="shared" si="4"/>
        <v>5</v>
      </c>
      <c r="L191" s="58">
        <f t="shared" si="5"/>
        <v>3</v>
      </c>
      <c r="M191" s="120"/>
      <c r="N191" s="118"/>
    </row>
    <row r="192" spans="2:14" ht="78.5" thickBot="1" x14ac:dyDescent="0.4">
      <c r="B192" s="34" t="str">
        <f>Analysen!A192</f>
        <v>HE</v>
      </c>
      <c r="C192" s="1" t="str">
        <f>Analysen!B192</f>
        <v>Verhaltensregeln</v>
      </c>
      <c r="D192" s="35" t="str">
        <f>Analysen!C192</f>
        <v xml:space="preserve">Gibt es eine Anzeigepflicht bei Spenden an Abgeordnete für politische Arbeit? Ab welcher Betragshöhe gilt diese? Veröffentlichung?
</v>
      </c>
      <c r="E192" s="5" t="str">
        <f>Analysen!D192</f>
        <v xml:space="preserve">Anzeigepflicht ab ca. 1.500 € jährlich oder vergleichbar: 3
bzw. Anzeigepflicht erst ab ca. 5.000 € jährlich: 2
Veröffentlichung: 2
</v>
      </c>
      <c r="F192" s="6">
        <f>INDEX(Analysen!192:192,MATCH("Max",Analysen!$2:$2,0))</f>
        <v>5</v>
      </c>
      <c r="G192" s="65">
        <f>INDEX(Analysen!192:192,MATCH("",Analysen!$2:$2,-1)-1)</f>
        <v>4</v>
      </c>
      <c r="H192" s="66">
        <f>INDEX(Analysen!192:192,MATCH("",Analysen!$2:$2,-1))</f>
        <v>0.8</v>
      </c>
      <c r="I192" s="73" t="str">
        <f>INDEX(Analysen!192:192,MATCH("",Analysen!$2:$2,-1)-2)</f>
        <v xml:space="preserve">Ja,
&gt; 5.000 € jährl.
&gt; 10.000 €:
mit Veröffentl.
</v>
      </c>
      <c r="J192" s="6">
        <v>1</v>
      </c>
      <c r="K192" s="6">
        <f t="shared" si="4"/>
        <v>5</v>
      </c>
      <c r="L192" s="58">
        <f t="shared" si="5"/>
        <v>4</v>
      </c>
      <c r="M192" s="120"/>
      <c r="N192" s="118"/>
    </row>
    <row r="193" spans="2:14" ht="26.5" thickBot="1" x14ac:dyDescent="0.4">
      <c r="B193" s="34" t="str">
        <f>Analysen!A193</f>
        <v>HE</v>
      </c>
      <c r="C193" s="1" t="str">
        <f>Analysen!B193</f>
        <v>Verhaltensregeln</v>
      </c>
      <c r="D193" s="35" t="str">
        <f>Analysen!C193</f>
        <v>Ist die Annahme von Spenden (Direktspenden) an Abgeordnete verboten?</v>
      </c>
      <c r="E193" s="5" t="str">
        <f>Analysen!D193</f>
        <v xml:space="preserve">Annahme von Direktspenden verboten: 5 </v>
      </c>
      <c r="F193" s="6">
        <f>INDEX(Analysen!193:193,MATCH("Max",Analysen!$2:$2,0))</f>
        <v>5</v>
      </c>
      <c r="G193" s="65">
        <f>INDEX(Analysen!193:193,MATCH("",Analysen!$2:$2,-1)-1)</f>
        <v>0</v>
      </c>
      <c r="H193" s="66">
        <f>INDEX(Analysen!193:193,MATCH("",Analysen!$2:$2,-1))</f>
        <v>0</v>
      </c>
      <c r="I193" s="73" t="str">
        <f>INDEX(Analysen!193:193,MATCH("",Analysen!$2:$2,-1)-2)</f>
        <v>nein</v>
      </c>
      <c r="J193" s="6">
        <v>1</v>
      </c>
      <c r="K193" s="6">
        <f t="shared" si="4"/>
        <v>5</v>
      </c>
      <c r="L193" s="58">
        <f t="shared" si="5"/>
        <v>0</v>
      </c>
      <c r="M193" s="120"/>
      <c r="N193" s="118"/>
    </row>
    <row r="194" spans="2:14" ht="65.5" thickBot="1" x14ac:dyDescent="0.4">
      <c r="B194" s="34" t="str">
        <f>Analysen!A194</f>
        <v>HE</v>
      </c>
      <c r="C194" s="1" t="str">
        <f>Analysen!B194</f>
        <v>Verhaltensregeln</v>
      </c>
      <c r="D194" s="35" t="str">
        <f>Analysen!C194</f>
        <v>Gibt es Sanktionen bei Verstößen gegen die in vorigen Kriterien aufgeführten Pflichten?   Veröffentlichung als LT-Drucksache?</v>
      </c>
      <c r="E194" s="5" t="str">
        <f>Analysen!D194</f>
        <v>Ordnungsgeld bis ½ jährl. Abgeordnetenbezüge: 3
Lediglich Ermahnung: 1
Veröffentlichung: 2</v>
      </c>
      <c r="F194" s="6">
        <f>INDEX(Analysen!194:194,MATCH("Max",Analysen!$2:$2,0))</f>
        <v>5</v>
      </c>
      <c r="G194" s="65">
        <f>INDEX(Analysen!194:194,MATCH("",Analysen!$2:$2,-1)-1)</f>
        <v>4</v>
      </c>
      <c r="H194" s="66">
        <f>INDEX(Analysen!194:194,MATCH("",Analysen!$2:$2,-1))</f>
        <v>0.8</v>
      </c>
      <c r="I194" s="73" t="str">
        <f>INDEX(Analysen!194:194,MATCH("",Analysen!$2:$2,-1)-2)</f>
        <v xml:space="preserve">Ermahnung bis Ordnungsgeld
 ½ jährl. Abg.-bezüge
Veröffentl. als LTag-Drs.
</v>
      </c>
      <c r="J194" s="6">
        <v>1</v>
      </c>
      <c r="K194" s="6">
        <f t="shared" si="4"/>
        <v>5</v>
      </c>
      <c r="L194" s="58">
        <f t="shared" si="5"/>
        <v>4</v>
      </c>
      <c r="M194" s="120"/>
      <c r="N194" s="118"/>
    </row>
    <row r="195" spans="2:14" ht="39.5" thickBot="1" x14ac:dyDescent="0.4">
      <c r="B195" s="34" t="str">
        <f>Analysen!A195</f>
        <v>HE</v>
      </c>
      <c r="C195" s="1" t="str">
        <f>Analysen!B195</f>
        <v>Verhaltensregeln</v>
      </c>
      <c r="D195" s="35" t="str">
        <f>Analysen!C195</f>
        <v>Werden die von den Abgeordneten gemachten Angaben im Internet oder Handbuch veröffentlicht?</v>
      </c>
      <c r="E195" s="5" t="str">
        <f>Analysen!D195</f>
        <v>Im Landtag-Internet: 5
Im Handbuch/als amtliche Mitteilung: 3</v>
      </c>
      <c r="F195" s="6">
        <f>INDEX(Analysen!195:195,MATCH("Max",Analysen!$2:$2,0))</f>
        <v>5</v>
      </c>
      <c r="G195" s="65">
        <f>INDEX(Analysen!195:195,MATCH("",Analysen!$2:$2,-1)-1)</f>
        <v>5</v>
      </c>
      <c r="H195" s="66">
        <f>INDEX(Analysen!195:195,MATCH("",Analysen!$2:$2,-1))</f>
        <v>1</v>
      </c>
      <c r="I195" s="73" t="str">
        <f>INDEX(Analysen!195:195,MATCH("",Analysen!$2:$2,-1)-2)</f>
        <v>Handbuch + Internet LTag</v>
      </c>
      <c r="J195" s="6">
        <v>1</v>
      </c>
      <c r="K195" s="6">
        <f t="shared" ref="K195:K258" si="6">F195*J195</f>
        <v>5</v>
      </c>
      <c r="L195" s="58">
        <f t="shared" ref="L195:L258" si="7">G195*J195</f>
        <v>5</v>
      </c>
      <c r="M195" s="120"/>
      <c r="N195" s="118"/>
    </row>
    <row r="196" spans="2:14" ht="65.5" thickBot="1" x14ac:dyDescent="0.4">
      <c r="B196" s="34" t="str">
        <f>Analysen!A196</f>
        <v>HE</v>
      </c>
      <c r="C196" s="1" t="str">
        <f>Analysen!B196</f>
        <v>Verhaltensregeln</v>
      </c>
      <c r="D196" s="35" t="str">
        <f>Analysen!C196</f>
        <v xml:space="preserve">Muss eine Interessenverknüpfung bei Mitarbeit in einem Ausschuss oder auch bei sonstiger gesetzgeberischer Arbeit offengelegt werden? </v>
      </c>
      <c r="E196" s="5" t="str">
        <f>Analysen!D196</f>
        <v xml:space="preserve">Offenlegung bei Mitarbeit im Ausschuss sowie bei sonstiger gesetzgeberischer Arbeit: 5 
Falls Offenlegung nur bei Ausschussarbeit: 3   Interessenverknüpfung nur anhand Abgeordnetenprofil: 1
</v>
      </c>
      <c r="F196" s="6">
        <f>INDEX(Analysen!196:196,MATCH("Max",Analysen!$2:$2,0))</f>
        <v>5</v>
      </c>
      <c r="G196" s="65">
        <f>INDEX(Analysen!196:196,MATCH("",Analysen!$2:$2,-1)-1)</f>
        <v>1</v>
      </c>
      <c r="H196" s="66">
        <f>INDEX(Analysen!196:196,MATCH("",Analysen!$2:$2,-1))</f>
        <v>0.2</v>
      </c>
      <c r="I196" s="73" t="str">
        <f>INDEX(Analysen!196:196,MATCH("",Analysen!$2:$2,-1)-2)</f>
        <v>Ausschussmitglied muss Interessenverknüpfung offenlegen, es sei denn diese ist bereits aus Abgeordnetenprofil ersichtlich</v>
      </c>
      <c r="J196" s="6">
        <v>1</v>
      </c>
      <c r="K196" s="6">
        <f t="shared" si="6"/>
        <v>5</v>
      </c>
      <c r="L196" s="58">
        <f t="shared" si="7"/>
        <v>1</v>
      </c>
      <c r="M196" s="120"/>
      <c r="N196" s="118"/>
    </row>
    <row r="197" spans="2:14" ht="127.5" customHeight="1" thickBot="1" x14ac:dyDescent="0.4">
      <c r="B197" s="34" t="str">
        <f>Analysen!A197</f>
        <v>HE</v>
      </c>
      <c r="C197" s="1" t="str">
        <f>Analysen!B197</f>
        <v>Verhaltensregeln</v>
      </c>
      <c r="D197" s="35" t="str">
        <f>Analysen!C197</f>
        <v xml:space="preserve">Ist die Ausübung bezahlter Tätigkeiten (Lobbyarbeit, Beratung, Vorträge, Gutachten etc.)  während der Mandatsausübung verboten? </v>
      </c>
      <c r="E197" s="5" t="str">
        <f>Analysen!D197</f>
        <v xml:space="preserve">Verbot bezahlter Lobbytätigkeit: 3
Verbot Honorarannahme entgeltlicher Vorträge/ Beratungstätigkeit: 2
</v>
      </c>
      <c r="F197" s="6">
        <f>INDEX(Analysen!197:197,MATCH("Max",Analysen!$2:$2,0))</f>
        <v>5</v>
      </c>
      <c r="G197" s="65">
        <f>INDEX(Analysen!197:197,MATCH("",Analysen!$2:$2,-1)-1)</f>
        <v>0</v>
      </c>
      <c r="H197" s="66">
        <f>INDEX(Analysen!197:197,MATCH("",Analysen!$2:$2,-1))</f>
        <v>0</v>
      </c>
      <c r="I197" s="73" t="str">
        <f>INDEX(Analysen!197:197,MATCH("",Analysen!$2:$2,-1)-2)</f>
        <v>Nein</v>
      </c>
      <c r="J197" s="6">
        <v>1</v>
      </c>
      <c r="K197" s="6">
        <f t="shared" si="6"/>
        <v>5</v>
      </c>
      <c r="L197" s="58">
        <f t="shared" si="7"/>
        <v>0</v>
      </c>
      <c r="M197" s="120"/>
      <c r="N197" s="118"/>
    </row>
    <row r="198" spans="2:14" ht="42" customHeight="1" thickBot="1" x14ac:dyDescent="0.4">
      <c r="B198" s="36" t="str">
        <f>Analysen!A198</f>
        <v>HE</v>
      </c>
      <c r="C198" s="37" t="str">
        <f>Analysen!B198</f>
        <v>Verhaltensregeln</v>
      </c>
      <c r="D198" s="38" t="str">
        <f>Analysen!C198</f>
        <v>Gibt es eine Pflicht zur Angabe des zeitlichen Umfangs ausgeübter Nebentätigkeiten?</v>
      </c>
      <c r="E198" s="39" t="str">
        <f>Analysen!D198</f>
        <v>Pflicht zur Angabe: 5</v>
      </c>
      <c r="F198" s="69">
        <f>INDEX(Analysen!198:198,MATCH("Max",Analysen!$2:$2,0))</f>
        <v>5</v>
      </c>
      <c r="G198" s="70">
        <f>INDEX(Analysen!198:198,MATCH("",Analysen!$2:$2,-1)-1)</f>
        <v>0</v>
      </c>
      <c r="H198" s="71">
        <f>INDEX(Analysen!198:198,MATCH("",Analysen!$2:$2,-1))</f>
        <v>0</v>
      </c>
      <c r="I198" s="74" t="str">
        <f>INDEX(Analysen!198:198,MATCH("",Analysen!$2:$2,-1)-2)</f>
        <v>Nein</v>
      </c>
      <c r="J198" s="69">
        <v>1</v>
      </c>
      <c r="K198" s="69">
        <f t="shared" si="6"/>
        <v>5</v>
      </c>
      <c r="L198" s="78">
        <f t="shared" si="7"/>
        <v>0</v>
      </c>
      <c r="M198" s="120"/>
      <c r="N198" s="118"/>
    </row>
    <row r="199" spans="2:14" ht="132" customHeight="1" thickBot="1" x14ac:dyDescent="0.4">
      <c r="B199" s="30" t="str">
        <f>Analysen!A199</f>
        <v>MV</v>
      </c>
      <c r="C199" s="31" t="str">
        <f>Analysen!B199</f>
        <v>Lobby-register</v>
      </c>
      <c r="D199" s="32" t="str">
        <f>Analysen!C199</f>
        <v>Gibt es eine verbindliche Regelung sowohl für Abgeordnete im Parlament als auch für die Regierung (Ministerien)?</v>
      </c>
      <c r="E199" s="33" t="str">
        <f>Analysen!D199</f>
        <v>keine Regelung: 0
Regelung gilt für:
Abgeordnete: 3
Abgeordnete und Regierungsmitglieder: 4 
zusätzlich bis Unterabteilungsleitung: 6
zusätzlich alle weiteren Mitarbeiter von Ministerien: 8 
Zusätzlich Regulierungsbehörden: 9
HINWEIS: die Exekutive spielt eine wesentlich größere Rolle im Lobbyismus als Parlamente; für volle Punktzahl müssen alle Ebenen der Ministerien und Regulierungsbehörden einbezogen werden</v>
      </c>
      <c r="F199" s="51">
        <f>INDEX(Analysen!199:199,MATCH("Max",Analysen!$2:$2,0))</f>
        <v>9</v>
      </c>
      <c r="G199" s="51">
        <f>INDEX(Analysen!199:199,MATCH("",Analysen!$2:$2,-1)-1)</f>
        <v>3</v>
      </c>
      <c r="H199" s="64">
        <f>INDEX(Analysen!199:199,MATCH("",Analysen!$2:$2,-1))</f>
        <v>0.33333333333333331</v>
      </c>
      <c r="I199" s="72" t="str">
        <f>INDEX(Analysen!199:199,MATCH("",Analysen!$2:$2,-1)-2)</f>
        <v>Ja, das "Transparenzregister" gilt für das Parlament, die Eintragung ist jedoch nicht verpflichtend zur Kontaktaufnahme und umfasst nicht die wesentlichen Informationen.</v>
      </c>
      <c r="J199" s="51">
        <v>1</v>
      </c>
      <c r="K199" s="51">
        <f t="shared" si="6"/>
        <v>9</v>
      </c>
      <c r="L199" s="57">
        <f t="shared" si="7"/>
        <v>3</v>
      </c>
      <c r="M199" s="117">
        <f>SUMIFS($L:$L,$B:$B,B199,$C:$C,C199)/SUMIFS($K:$K,$B:$B,B199,$C:$C,C199)</f>
        <v>0.24</v>
      </c>
      <c r="N199" s="118">
        <f>SUM(M199:M226)/4</f>
        <v>0.34500000000000003</v>
      </c>
    </row>
    <row r="200" spans="2:14" ht="199.5" customHeight="1" thickBot="1" x14ac:dyDescent="0.4">
      <c r="B200" s="34" t="str">
        <f>Analysen!A200</f>
        <v>MV</v>
      </c>
      <c r="C200" s="1" t="str">
        <f>Analysen!B200</f>
        <v>Lobby-register</v>
      </c>
      <c r="D200" s="35" t="str">
        <f>Analysen!C200</f>
        <v>Ist eine Registrierung für alle Lobbyisten, die Gesprächstermine suchen, verpflichtend?</v>
      </c>
      <c r="E200" s="5" t="str">
        <f>Analysen!D200</f>
        <v>keine Registrierung: 0
Registrierung gilt nur für einen kleinen Teil der Lobbyisten (z.B. aufgrund vieler Ausnahmen in Kombination mit einer großen Mindestzahl an Kontakten ): 3
Registrierung für die Mehrheit aller Lobbyisten aber mit Hürden (z.B. kaum Ausnahmen, aber hohe  Zahl der erforderlichen Kontakte): 5
Wenige Ausnahmen; keine relevante sonstigen Hürden: 7
Registrierungspflicht gilt für alle Lobbyisten und jeden wiederholten Kontakt: 9
HINWEIS: sofern es hohe Hürden zur Registrierungspflicht gibt, können nur 5 Punkte vergeben werden; ohne Einbeziehung von Anwälten kann es keine volle Punktzahl geben; bei einer verfassungsrechtlichen Ausnahme für Religionsgemeinschaften können noch 9 Punkte vergeben werden</v>
      </c>
      <c r="F200" s="6">
        <f>INDEX(Analysen!200:200,MATCH("Max",Analysen!$2:$2,0))</f>
        <v>9</v>
      </c>
      <c r="G200" s="65">
        <f>INDEX(Analysen!200:200,MATCH("",Analysen!$2:$2,-1)-1)</f>
        <v>0</v>
      </c>
      <c r="H200" s="66">
        <f>INDEX(Analysen!200:200,MATCH("",Analysen!$2:$2,-1))</f>
        <v>0</v>
      </c>
      <c r="I200" s="73" t="str">
        <f>INDEX(Analysen!200:200,MATCH("",Analysen!$2:$2,-1)-2)</f>
        <v>Nein.</v>
      </c>
      <c r="J200" s="6">
        <v>1</v>
      </c>
      <c r="K200" s="6">
        <f t="shared" si="6"/>
        <v>9</v>
      </c>
      <c r="L200" s="58">
        <f t="shared" si="7"/>
        <v>0</v>
      </c>
      <c r="M200" s="117"/>
      <c r="N200" s="118"/>
    </row>
    <row r="201" spans="2:14" ht="65.5" thickBot="1" x14ac:dyDescent="0.4">
      <c r="B201" s="34" t="str">
        <f>Analysen!A201</f>
        <v>MV</v>
      </c>
      <c r="C201" s="1" t="str">
        <f>Analysen!B201</f>
        <v>Lobby-register</v>
      </c>
      <c r="D201" s="35" t="str">
        <f>Analysen!C201</f>
        <v>Sind bestimmte Rechte für die Interessenvertreter an die Eintragung, wie Hausausweis, Teilnahme an Anhörungen etc., gebunden oder gibt es alternativ Sanktionen bei Verstößen?</v>
      </c>
      <c r="E201" s="5" t="str">
        <f>Analysen!D201</f>
        <v>keine Einschränkungen/Sanktionen bei Nicht-Registrierung oder Verstößen: 0
Andernfalls: 3</v>
      </c>
      <c r="F201" s="6">
        <f>INDEX(Analysen!201:201,MATCH("Max",Analysen!$2:$2,0))</f>
        <v>3</v>
      </c>
      <c r="G201" s="65">
        <f>INDEX(Analysen!201:201,MATCH("",Analysen!$2:$2,-1)-1)</f>
        <v>3</v>
      </c>
      <c r="H201" s="66">
        <f>INDEX(Analysen!201:201,MATCH("",Analysen!$2:$2,-1))</f>
        <v>1</v>
      </c>
      <c r="I201" s="73" t="str">
        <f>INDEX(Analysen!201:201,MATCH("",Analysen!$2:$2,-1)-2)</f>
        <v>Ja</v>
      </c>
      <c r="J201" s="6">
        <v>1</v>
      </c>
      <c r="K201" s="6">
        <f t="shared" si="6"/>
        <v>3</v>
      </c>
      <c r="L201" s="58">
        <f t="shared" si="7"/>
        <v>3</v>
      </c>
      <c r="M201" s="117"/>
      <c r="N201" s="118"/>
    </row>
    <row r="202" spans="2:14" ht="39.5" thickBot="1" x14ac:dyDescent="0.4">
      <c r="B202" s="34" t="str">
        <f>Analysen!A202</f>
        <v>MV</v>
      </c>
      <c r="C202" s="1" t="str">
        <f>Analysen!B202</f>
        <v>Lobby-register</v>
      </c>
      <c r="D202" s="35" t="str">
        <f>Analysen!C202</f>
        <v>Sind alle registrierte Lobbyisten (auch  Anwälte, Agenturen etc.) verpflichtet, ihre Auftraggeber zu nennen?</v>
      </c>
      <c r="E202" s="5" t="str">
        <f>Analysen!D202</f>
        <v>nein: 0
ja: 3</v>
      </c>
      <c r="F202" s="6">
        <f>INDEX(Analysen!202:202,MATCH("Max",Analysen!$2:$2,0))</f>
        <v>3</v>
      </c>
      <c r="G202" s="65">
        <f>INDEX(Analysen!202:202,MATCH("",Analysen!$2:$2,-1)-1)</f>
        <v>0</v>
      </c>
      <c r="H202" s="66">
        <f>INDEX(Analysen!202:202,MATCH("",Analysen!$2:$2,-1))</f>
        <v>0</v>
      </c>
      <c r="I202" s="73" t="str">
        <f>INDEX(Analysen!202:202,MATCH("",Analysen!$2:$2,-1)-2)</f>
        <v>Nein.</v>
      </c>
      <c r="J202" s="6">
        <v>1</v>
      </c>
      <c r="K202" s="6">
        <f t="shared" si="6"/>
        <v>3</v>
      </c>
      <c r="L202" s="58">
        <f t="shared" si="7"/>
        <v>0</v>
      </c>
      <c r="M202" s="117"/>
      <c r="N202" s="118"/>
    </row>
    <row r="203" spans="2:14" ht="78.5" thickBot="1" x14ac:dyDescent="0.4">
      <c r="B203" s="34" t="str">
        <f>Analysen!A203</f>
        <v>MV</v>
      </c>
      <c r="C203" s="1" t="str">
        <f>Analysen!B203</f>
        <v>Lobby-register</v>
      </c>
      <c r="D203" s="35" t="str">
        <f>Analysen!C203</f>
        <v>Ist eine Veröffentlichung der finanziellen/personellen Austattung der Lobbytätigkeit vorgesehen?</v>
      </c>
      <c r="E203" s="5" t="str">
        <f>Analysen!D203</f>
        <v>nein: 0
ja: 3
HINWEIS: sofern die Offenlegung grundlos verweigert werden kann, und trotzdem die Kontaktaufnahme weiter erfolgen darf, kann es keinen vollen Punkt geben</v>
      </c>
      <c r="F203" s="6">
        <f>INDEX(Analysen!203:203,MATCH("Max",Analysen!$2:$2,0))</f>
        <v>3</v>
      </c>
      <c r="G203" s="65">
        <f>INDEX(Analysen!203:203,MATCH("",Analysen!$2:$2,-1)-1)</f>
        <v>0</v>
      </c>
      <c r="H203" s="66">
        <f>INDEX(Analysen!203:203,MATCH("",Analysen!$2:$2,-1))</f>
        <v>0</v>
      </c>
      <c r="I203" s="73" t="str">
        <f>INDEX(Analysen!203:203,MATCH("",Analysen!$2:$2,-1)-2)</f>
        <v>Nein.</v>
      </c>
      <c r="J203" s="6">
        <v>1</v>
      </c>
      <c r="K203" s="6">
        <f t="shared" si="6"/>
        <v>3</v>
      </c>
      <c r="L203" s="58">
        <f t="shared" si="7"/>
        <v>0</v>
      </c>
      <c r="M203" s="117"/>
      <c r="N203" s="118"/>
    </row>
    <row r="204" spans="2:14" ht="117.5" thickBot="1" x14ac:dyDescent="0.4">
      <c r="B204" s="34" t="str">
        <f>Analysen!A204</f>
        <v>MV</v>
      </c>
      <c r="C204" s="1" t="str">
        <f>Analysen!B204</f>
        <v>Lobby-register</v>
      </c>
      <c r="D204" s="35" t="str">
        <f>Analysen!C204</f>
        <v>Werden Lobbytätigkeiten detailliert dokumentiert? (Datum, Dauer, Teilnehmer der Konsultationen sowie besprochene Themen)</v>
      </c>
      <c r="E204" s="5" t="str">
        <f>Analysen!D204</f>
        <v>nein: 0
nur teilweise (z.B. nur Teilnehmer, aber Fehlen von besprochenen Themen) : 3
mit relevanten Lücken (es fehlen Teilnehmer oder Dauer, Themen werden aber genannt): 6
vollständig: 9
HINWEIS: die konkreten Themen des einzelnen Lobbykontakts sind von besonderem Interesse</v>
      </c>
      <c r="F204" s="6">
        <f>INDEX(Analysen!204:204,MATCH("Max",Analysen!$2:$2,0))</f>
        <v>9</v>
      </c>
      <c r="G204" s="65">
        <f>INDEX(Analysen!204:204,MATCH("",Analysen!$2:$2,-1)-1)</f>
        <v>0</v>
      </c>
      <c r="H204" s="66">
        <f>INDEX(Analysen!204:204,MATCH("",Analysen!$2:$2,-1))</f>
        <v>0</v>
      </c>
      <c r="I204" s="73" t="str">
        <f>INDEX(Analysen!204:204,MATCH("",Analysen!$2:$2,-1)-2)</f>
        <v>Nein</v>
      </c>
      <c r="J204" s="6">
        <v>1</v>
      </c>
      <c r="K204" s="6">
        <f t="shared" si="6"/>
        <v>9</v>
      </c>
      <c r="L204" s="58">
        <f t="shared" si="7"/>
        <v>0</v>
      </c>
      <c r="M204" s="117"/>
      <c r="N204" s="118"/>
    </row>
    <row r="205" spans="2:14" ht="39.5" thickBot="1" x14ac:dyDescent="0.4">
      <c r="B205" s="34" t="str">
        <f>Analysen!A205</f>
        <v>MV</v>
      </c>
      <c r="C205" s="1" t="str">
        <f>Analysen!B205</f>
        <v>Lobby-register</v>
      </c>
      <c r="D205" s="35" t="str">
        <f>Analysen!C205</f>
        <v>Sind Informationen der Lobbyisten veröffentlicht und frei einsehbar?</v>
      </c>
      <c r="E205" s="5" t="str">
        <f>Analysen!D205</f>
        <v>nein: 0
nur teilweise: 3
ja: 6</v>
      </c>
      <c r="F205" s="6">
        <f>INDEX(Analysen!205:205,MATCH("Max",Analysen!$2:$2,0))</f>
        <v>6</v>
      </c>
      <c r="G205" s="65">
        <f>INDEX(Analysen!205:205,MATCH("",Analysen!$2:$2,-1)-1)</f>
        <v>6</v>
      </c>
      <c r="H205" s="66">
        <f>INDEX(Analysen!205:205,MATCH("",Analysen!$2:$2,-1))</f>
        <v>1</v>
      </c>
      <c r="I205" s="73" t="str">
        <f>INDEX(Analysen!205:205,MATCH("",Analysen!$2:$2,-1)-2)</f>
        <v>Die Eingaben sind öffentlich zugänglich, die Eintragung jedoch nicht verpflichtend.</v>
      </c>
      <c r="J205" s="6">
        <v>1</v>
      </c>
      <c r="K205" s="6">
        <f t="shared" si="6"/>
        <v>6</v>
      </c>
      <c r="L205" s="58">
        <f t="shared" si="7"/>
        <v>6</v>
      </c>
      <c r="M205" s="117"/>
      <c r="N205" s="118"/>
    </row>
    <row r="206" spans="2:14" ht="26.5" thickBot="1" x14ac:dyDescent="0.4">
      <c r="B206" s="34" t="str">
        <f>Analysen!A206</f>
        <v>MV</v>
      </c>
      <c r="C206" s="1" t="str">
        <f>Analysen!B206</f>
        <v>Lobby-register</v>
      </c>
      <c r="D206" s="35" t="str">
        <f>Analysen!C206</f>
        <v>Gibt es einen verbindlichen Verhaltenskodex für Lobbyisten?</v>
      </c>
      <c r="E206" s="5" t="str">
        <f>Analysen!D206</f>
        <v>nein: 0
ja: 3</v>
      </c>
      <c r="F206" s="6">
        <f>INDEX(Analysen!206:206,MATCH("Max",Analysen!$2:$2,0))</f>
        <v>3</v>
      </c>
      <c r="G206" s="65">
        <f>INDEX(Analysen!206:206,MATCH("",Analysen!$2:$2,-1)-1)</f>
        <v>0</v>
      </c>
      <c r="H206" s="66">
        <f>INDEX(Analysen!206:206,MATCH("",Analysen!$2:$2,-1))</f>
        <v>0</v>
      </c>
      <c r="I206" s="73" t="str">
        <f>INDEX(Analysen!206:206,MATCH("",Analysen!$2:$2,-1)-2)</f>
        <v>Nein</v>
      </c>
      <c r="J206" s="6">
        <v>1</v>
      </c>
      <c r="K206" s="6">
        <f t="shared" si="6"/>
        <v>3</v>
      </c>
      <c r="L206" s="58">
        <f t="shared" si="7"/>
        <v>0</v>
      </c>
      <c r="M206" s="117"/>
      <c r="N206" s="118"/>
    </row>
    <row r="207" spans="2:14" ht="52.5" thickBot="1" x14ac:dyDescent="0.4">
      <c r="B207" s="34" t="str">
        <f>Analysen!A207</f>
        <v>MV</v>
      </c>
      <c r="C207" s="1" t="str">
        <f>Analysen!B207</f>
        <v>Lobby-register</v>
      </c>
      <c r="D207" s="35" t="str">
        <f>Analysen!C207</f>
        <v>Gibt es einen unabhängigen Lobbybeauftragten, der die Einhaltung der Regelungen überprüft und ggf. Sanktionen erlässt?</v>
      </c>
      <c r="E207" s="5" t="str">
        <f>Analysen!D207</f>
        <v>nein: 0
ja: 5</v>
      </c>
      <c r="F207" s="6">
        <f>INDEX(Analysen!207:207,MATCH("Max",Analysen!$2:$2,0))</f>
        <v>5</v>
      </c>
      <c r="G207" s="65">
        <f>INDEX(Analysen!207:207,MATCH("",Analysen!$2:$2,-1)-1)</f>
        <v>0</v>
      </c>
      <c r="H207" s="66">
        <f>INDEX(Analysen!207:207,MATCH("",Analysen!$2:$2,-1))</f>
        <v>0</v>
      </c>
      <c r="I207" s="73" t="str">
        <f>INDEX(Analysen!207:207,MATCH("",Analysen!$2:$2,-1)-2)</f>
        <v>Nein</v>
      </c>
      <c r="J207" s="6">
        <v>1</v>
      </c>
      <c r="K207" s="6">
        <f t="shared" si="6"/>
        <v>5</v>
      </c>
      <c r="L207" s="58">
        <f t="shared" si="7"/>
        <v>0</v>
      </c>
      <c r="M207" s="117"/>
      <c r="N207" s="118"/>
    </row>
    <row r="208" spans="2:14" ht="78.5" thickBot="1" x14ac:dyDescent="0.4">
      <c r="B208" s="34" t="str">
        <f>Analysen!A208</f>
        <v>MV</v>
      </c>
      <c r="C208" s="1" t="str">
        <f>Analysen!B208</f>
        <v>Legislativer Fußabdruck</v>
      </c>
      <c r="D208" s="35" t="str">
        <f>Analysen!C208</f>
        <v>Gilt die Regelung sowohl für Abgeordnete im Parlament, als auch für die Regierung (Ministerien)?</v>
      </c>
      <c r="E208" s="5" t="str">
        <f>Analysen!D208</f>
        <v xml:space="preserve">keine Regelung: 0
nur für das Parlament: 4
Nur für die Regierung: 8
Für Parlament und Regierung: 12
</v>
      </c>
      <c r="F208" s="6">
        <f>INDEX(Analysen!208:208,MATCH("Max",Analysen!$2:$2,0))</f>
        <v>12</v>
      </c>
      <c r="G208" s="65">
        <f>INDEX(Analysen!208:208,MATCH("",Analysen!$2:$2,-1)-1)</f>
        <v>4</v>
      </c>
      <c r="H208" s="66">
        <f>INDEX(Analysen!208:208,MATCH("",Analysen!$2:$2,-1))</f>
        <v>0.33333333333333331</v>
      </c>
      <c r="I208" s="73" t="str">
        <f>INDEX(Analysen!208:208,MATCH("",Analysen!$2:$2,-1)-2)</f>
        <v>Kein  Fußabdruck; das Parlament stellt Stellungnahmen formaler Anhörungen online</v>
      </c>
      <c r="J208" s="6">
        <v>1</v>
      </c>
      <c r="K208" s="6">
        <f t="shared" si="6"/>
        <v>12</v>
      </c>
      <c r="L208" s="58">
        <f t="shared" si="7"/>
        <v>4</v>
      </c>
      <c r="M208" s="119">
        <f>SUMIFS($L:$L,$B:$B,B208,$C:$C,C208)/SUMIFS($K:$K,$B:$B,B208,$C:$C,C208)</f>
        <v>0.14000000000000001</v>
      </c>
      <c r="N208" s="118"/>
    </row>
    <row r="209" spans="2:14" ht="79.5" customHeight="1" thickBot="1" x14ac:dyDescent="0.4">
      <c r="B209" s="34" t="str">
        <f>Analysen!A209</f>
        <v>MV</v>
      </c>
      <c r="C209" s="1" t="str">
        <f>Analysen!B209</f>
        <v>Legislativer Fußabdruck</v>
      </c>
      <c r="D209" s="35" t="str">
        <f>Analysen!C209</f>
        <v>Umfasst der Fußabdruck alle schriftlichen Eingaben – z.B. auch jene in der Erarbeitungsphase oder vor Beginn der Arbeit am Referentenentwurf?</v>
      </c>
      <c r="E209" s="5" t="str">
        <f>Analysen!D209</f>
        <v>keine Veröffentlichung: 0
nur Eingaben nach Fertigstellung des Entwurfs (offizielle formale Anhörungsverfahren): 3
inkl. der Eingaben während der Erarbeitung des Entwurfs: 10
alle Quellen von Anfang an (z.B. alte Vorlagen und Schreiben, bereits vorliegende Studien): 15</v>
      </c>
      <c r="F209" s="6">
        <f>INDEX(Analysen!209:209,MATCH("Max",Analysen!$2:$2,0))</f>
        <v>15</v>
      </c>
      <c r="G209" s="65">
        <f>INDEX(Analysen!209:209,MATCH("",Analysen!$2:$2,-1)-1)</f>
        <v>3</v>
      </c>
      <c r="H209" s="66">
        <f>INDEX(Analysen!209:209,MATCH("",Analysen!$2:$2,-1))</f>
        <v>0.2</v>
      </c>
      <c r="I209" s="73" t="str">
        <f>INDEX(Analysen!209:209,MATCH("",Analysen!$2:$2,-1)-2)</f>
        <v>formale Anhörungen des Landtages</v>
      </c>
      <c r="J209" s="6">
        <v>1</v>
      </c>
      <c r="K209" s="6">
        <f t="shared" si="6"/>
        <v>15</v>
      </c>
      <c r="L209" s="58">
        <f t="shared" si="7"/>
        <v>3</v>
      </c>
      <c r="M209" s="119"/>
      <c r="N209" s="118"/>
    </row>
    <row r="210" spans="2:14" ht="80.25" customHeight="1" thickBot="1" x14ac:dyDescent="0.4">
      <c r="B210" s="34" t="str">
        <f>Analysen!A210</f>
        <v>MV</v>
      </c>
      <c r="C210" s="1" t="str">
        <f>Analysen!B210</f>
        <v>Legislativer Fußabdruck</v>
      </c>
      <c r="D210" s="35" t="str">
        <f>Analysen!C210</f>
        <v>Erfolgt eine Würdigung wichtiger Eingaben, die im Entwurf eingeflossen sind im Rahmen der Begründung oder Plenardebatte?</v>
      </c>
      <c r="E210" s="5" t="str">
        <f>Analysen!D210</f>
        <v>nein: 0
nur teilweise: 3
ja: 7
HINWEIS: für volle Punkte muss konkret genannt oder gekennzeichnet werden, welche Quellen zum Tragen kamen</v>
      </c>
      <c r="F210" s="6">
        <f>INDEX(Analysen!210:210,MATCH("Max",Analysen!$2:$2,0))</f>
        <v>7</v>
      </c>
      <c r="G210" s="65">
        <f>INDEX(Analysen!210:210,MATCH("",Analysen!$2:$2,-1)-1)</f>
        <v>0</v>
      </c>
      <c r="H210" s="66">
        <f>INDEX(Analysen!210:210,MATCH("",Analysen!$2:$2,-1))</f>
        <v>0</v>
      </c>
      <c r="I210" s="73" t="str">
        <f>INDEX(Analysen!210:210,MATCH("",Analysen!$2:$2,-1)-2)</f>
        <v>Nein</v>
      </c>
      <c r="J210" s="6">
        <v>1</v>
      </c>
      <c r="K210" s="6">
        <f t="shared" si="6"/>
        <v>7</v>
      </c>
      <c r="L210" s="58">
        <f t="shared" si="7"/>
        <v>0</v>
      </c>
      <c r="M210" s="119"/>
      <c r="N210" s="118"/>
    </row>
    <row r="211" spans="2:14" ht="65.5" thickBot="1" x14ac:dyDescent="0.4">
      <c r="B211" s="34" t="str">
        <f>Analysen!A211</f>
        <v>MV</v>
      </c>
      <c r="C211" s="1" t="str">
        <f>Analysen!B211</f>
        <v>Legislativer Fußabdruck</v>
      </c>
      <c r="D211" s="35" t="str">
        <f>Analysen!C211</f>
        <v>Werden alle Eingaben veröffentlicht (ggf. unter Unkenntlichmachung von sensitiven Daten)?</v>
      </c>
      <c r="E211" s="5" t="str">
        <f>Analysen!D211</f>
        <v>keine Veröffentlichung: 0
Veröffentlichung in Einzelfällen: 3
eingeschränkte Veröffentlichung; z.B. wenn die Interessenvertreter die Offenlegung verweigern können: 6
volle Veröffentlichung, inkl. Emails und Briefe etc. : 9</v>
      </c>
      <c r="F211" s="6">
        <f>INDEX(Analysen!211:211,MATCH("Max",Analysen!$2:$2,0))</f>
        <v>9</v>
      </c>
      <c r="G211" s="65">
        <f>INDEX(Analysen!211:211,MATCH("",Analysen!$2:$2,-1)-1)</f>
        <v>0</v>
      </c>
      <c r="H211" s="66">
        <f>INDEX(Analysen!211:211,MATCH("",Analysen!$2:$2,-1))</f>
        <v>0</v>
      </c>
      <c r="I211" s="73" t="str">
        <f>INDEX(Analysen!211:211,MATCH("",Analysen!$2:$2,-1)-2)</f>
        <v>Nein.</v>
      </c>
      <c r="J211" s="6">
        <v>1</v>
      </c>
      <c r="K211" s="6">
        <f t="shared" si="6"/>
        <v>9</v>
      </c>
      <c r="L211" s="58">
        <f t="shared" si="7"/>
        <v>0</v>
      </c>
      <c r="M211" s="119"/>
      <c r="N211" s="118"/>
    </row>
    <row r="212" spans="2:14" ht="39.5" thickBot="1" x14ac:dyDescent="0.4">
      <c r="B212" s="34" t="str">
        <f>Analysen!A212</f>
        <v>MV</v>
      </c>
      <c r="C212" s="1" t="str">
        <f>Analysen!B212</f>
        <v>Legislativer Fußabdruck</v>
      </c>
      <c r="D212" s="35" t="str">
        <f>Analysen!C212</f>
        <v>Welchen Geltungsbereich hat der legislative Fußabdruck?</v>
      </c>
      <c r="E212" s="5" t="str">
        <f>Analysen!D212</f>
        <v>keine Regelung - 0
nur Gesetze - 1
Gesetze und Verordnungen - 2</v>
      </c>
      <c r="F212" s="6">
        <f>INDEX(Analysen!212:212,MATCH("Max",Analysen!$2:$2,0))</f>
        <v>7</v>
      </c>
      <c r="G212" s="65">
        <f>INDEX(Analysen!212:212,MATCH("",Analysen!$2:$2,-1)-1)</f>
        <v>0</v>
      </c>
      <c r="H212" s="66">
        <f>INDEX(Analysen!212:212,MATCH("",Analysen!$2:$2,-1))</f>
        <v>0</v>
      </c>
      <c r="I212" s="73" t="str">
        <f>INDEX(Analysen!212:212,MATCH("",Analysen!$2:$2,-1)-2)</f>
        <v>Es gibt keine Regelung.</v>
      </c>
      <c r="J212" s="6">
        <v>1</v>
      </c>
      <c r="K212" s="6">
        <f t="shared" si="6"/>
        <v>7</v>
      </c>
      <c r="L212" s="58">
        <f t="shared" si="7"/>
        <v>0</v>
      </c>
      <c r="M212" s="119"/>
      <c r="N212" s="118"/>
    </row>
    <row r="213" spans="2:14" ht="130.5" thickBot="1" x14ac:dyDescent="0.4">
      <c r="B213" s="34" t="str">
        <f>Analysen!A213</f>
        <v>MV</v>
      </c>
      <c r="C213" s="1" t="str">
        <f>Analysen!B213</f>
        <v>Karenzzeit</v>
      </c>
      <c r="D213" s="35" t="str">
        <f>Analysen!C213</f>
        <v xml:space="preserve">Wie lang ist der maximale Zeitraum einer Karenzzeit nach Ausscheiden aus einem öffentlichen Amt, während der eine Pflicht zur schriftlichen Anzeige der geplanten Aufnahme einer Erwerbstätigkeit außerhalb des öffentliches Dienstes erforderlich ist?
</v>
      </c>
      <c r="E213" s="5" t="str">
        <f>Analysen!D213</f>
        <v>nein: 0
ja:
&lt; 1 Jahr: 5
&lt; 2 Jahr: 10
&lt; 3 Jahr: 15
≥ 3 Jahre: 20
In Bundesländern mit parlamentarischen/politischen Staatssekretären wird deren Fehlen mit einem Abzug von 5 Punkten in diesem Kriterium berücksichtigt.</v>
      </c>
      <c r="F213" s="6">
        <f>INDEX(Analysen!213:213,MATCH("Max",Analysen!$2:$2,0))</f>
        <v>20</v>
      </c>
      <c r="G213" s="65">
        <f>INDEX(Analysen!213:213,MATCH("",Analysen!$2:$2,-1)-1)</f>
        <v>10</v>
      </c>
      <c r="H213" s="66">
        <f>INDEX(Analysen!213:213,MATCH("",Analysen!$2:$2,-1))</f>
        <v>0.5</v>
      </c>
      <c r="I213" s="73" t="str">
        <f>INDEX(Analysen!213:213,MATCH("",Analysen!$2:$2,-1)-2)</f>
        <v>Zwölf Monate</v>
      </c>
      <c r="J213" s="6">
        <v>1</v>
      </c>
      <c r="K213" s="6">
        <f t="shared" si="6"/>
        <v>20</v>
      </c>
      <c r="L213" s="58">
        <f t="shared" si="7"/>
        <v>10</v>
      </c>
      <c r="M213" s="119">
        <f>SUMIFS($L:$L,$B:$B,B213,$C:$C,C213)/SUMIFS($K:$K,$B:$B,B213,$C:$C,C213)</f>
        <v>0.56000000000000005</v>
      </c>
      <c r="N213" s="118"/>
    </row>
    <row r="214" spans="2:14" ht="78.5" thickBot="1" x14ac:dyDescent="0.4">
      <c r="B214" s="34" t="str">
        <f>Analysen!A214</f>
        <v>MV</v>
      </c>
      <c r="C214" s="1" t="str">
        <f>Analysen!B214</f>
        <v>Karenzzeit</v>
      </c>
      <c r="D214" s="35" t="str">
        <f>Analysen!C214</f>
        <v>Gibt es ein beratendes Gremium oder eine Instanz, die über einen möglichen Interessenkonflikt berät und muss dessen Empfehlung veröffentlicht werden?</v>
      </c>
      <c r="E214" s="5" t="str">
        <f>Analysen!D214</f>
        <v>nein: 0
Gremium, keine Veröffentlichung: 6 
Gremium, Veröffentlichung: 12</v>
      </c>
      <c r="F214" s="6">
        <f>INDEX(Analysen!214:214,MATCH("Max",Analysen!$2:$2,0))</f>
        <v>12</v>
      </c>
      <c r="G214" s="65">
        <f>INDEX(Analysen!214:214,MATCH("",Analysen!$2:$2,-1)-1)</f>
        <v>12</v>
      </c>
      <c r="H214" s="66">
        <f>INDEX(Analysen!214:214,MATCH("",Analysen!$2:$2,-1))</f>
        <v>1</v>
      </c>
      <c r="I214" s="73" t="str">
        <f>INDEX(Analysen!214:214,MATCH("",Analysen!$2:$2,-1)-2)</f>
        <v>Die Landesregierung trifft ihre Entscheidung auf Empfehlung eines aus drei Mitgliedern bestehenden, beratenden Gremiums. Das beratende Gremium hat seine Empfehlung zu begründen.</v>
      </c>
      <c r="J214" s="6">
        <v>1</v>
      </c>
      <c r="K214" s="6">
        <f t="shared" si="6"/>
        <v>12</v>
      </c>
      <c r="L214" s="58">
        <f t="shared" si="7"/>
        <v>12</v>
      </c>
      <c r="M214" s="119"/>
      <c r="N214" s="118"/>
    </row>
    <row r="215" spans="2:14" ht="26.5" thickBot="1" x14ac:dyDescent="0.4">
      <c r="B215" s="34" t="str">
        <f>Analysen!A215</f>
        <v>MV</v>
      </c>
      <c r="C215" s="1" t="str">
        <f>Analysen!B215</f>
        <v>Karenzzeit</v>
      </c>
      <c r="D215" s="35" t="str">
        <f>Analysen!C215</f>
        <v>Sind Sanktionen bei Verstößen gegen die Karenzzeitregelung vorgesehen?</v>
      </c>
      <c r="E215" s="5" t="str">
        <f>Analysen!D215</f>
        <v>nein: 0
ja: 12</v>
      </c>
      <c r="F215" s="6">
        <f>INDEX(Analysen!215:215,MATCH("Max",Analysen!$2:$2,0))</f>
        <v>12</v>
      </c>
      <c r="G215" s="65">
        <f>INDEX(Analysen!215:215,MATCH("",Analysen!$2:$2,-1)-1)</f>
        <v>0</v>
      </c>
      <c r="H215" s="66">
        <f>INDEX(Analysen!215:215,MATCH("",Analysen!$2:$2,-1))</f>
        <v>0</v>
      </c>
      <c r="I215" s="73" t="str">
        <f>INDEX(Analysen!215:215,MATCH("",Analysen!$2:$2,-1)-2)</f>
        <v>nein</v>
      </c>
      <c r="J215" s="6">
        <v>1</v>
      </c>
      <c r="K215" s="6">
        <f t="shared" si="6"/>
        <v>12</v>
      </c>
      <c r="L215" s="58">
        <f t="shared" si="7"/>
        <v>0</v>
      </c>
      <c r="M215" s="119"/>
      <c r="N215" s="118"/>
    </row>
    <row r="216" spans="2:14" ht="117.5" thickBot="1" x14ac:dyDescent="0.4">
      <c r="B216" s="34" t="str">
        <f>Analysen!A216</f>
        <v>MV</v>
      </c>
      <c r="C216" s="1" t="str">
        <f>Analysen!B216</f>
        <v>Karenzzeit</v>
      </c>
      <c r="D216" s="35" t="str">
        <f>Analysen!C216</f>
        <v>Gibt es verbindliche Kriterien für einen Beschluss über die Zulässigkeit einer anzeigepflichtigen Beschäftigung während der Karenzzeit?  (Definition Interessenkonflikt, Gründe aus denen eine Erwerbstätigkeit untersagt werden kann etc.)</v>
      </c>
      <c r="E216" s="5" t="str">
        <f>Analysen!D216</f>
        <v>nein: 0
nur bei direktem Bezug zur vorherigen Tätigkeit: 3
auch bei Gefährdung des Ansehens der Landesregierung: 6</v>
      </c>
      <c r="F216" s="6">
        <f>INDEX(Analysen!216:216,MATCH("Max",Analysen!$2:$2,0))</f>
        <v>6</v>
      </c>
      <c r="G216" s="65">
        <f>INDEX(Analysen!216:216,MATCH("",Analysen!$2:$2,-1)-1)</f>
        <v>6</v>
      </c>
      <c r="H216" s="66">
        <f>INDEX(Analysen!216:216,MATCH("",Analysen!$2:$2,-1))</f>
        <v>1</v>
      </c>
      <c r="I216" s="73" t="str">
        <f>INDEX(Analysen!216:216,MATCH("",Analysen!$2:$2,-1)-2)</f>
        <v>Wenn die angestrebte Beschäftigung
1. in Angelegenheiten oder Bereichen ausgeübt werden soll, in denen das ehemalige Mitglied der Landesregierung während seiner Amtszeit tätig war, oder
2. das Vertrauen der Allgemeinheit in die Integrität der Landesregierung beeinträchtigen kann.</v>
      </c>
      <c r="J216" s="6">
        <v>1</v>
      </c>
      <c r="K216" s="6">
        <f t="shared" si="6"/>
        <v>6</v>
      </c>
      <c r="L216" s="58">
        <f t="shared" si="7"/>
        <v>6</v>
      </c>
      <c r="M216" s="119"/>
      <c r="N216" s="118"/>
    </row>
    <row r="217" spans="2:14" ht="91.5" thickBot="1" x14ac:dyDescent="0.4">
      <c r="B217" s="34" t="str">
        <f>Analysen!A217</f>
        <v>MV</v>
      </c>
      <c r="C217" s="1" t="str">
        <f>Analysen!B217</f>
        <v>Verhaltensregeln</v>
      </c>
      <c r="D217" s="35" t="str">
        <f>Analysen!C217</f>
        <v>Besteht eine Anzeigepflicht für vor Mandatsübernahme ausgeübte berufliche Tätigkeiten sowie Tätigkeiten als Vorstand/Aufsichtsrat/Beirat o.ä. ?</v>
      </c>
      <c r="E217" s="5" t="str">
        <f>Analysen!D217</f>
        <v>Anzeigepflicht berufliche Tätigkeit länger als zwei Jahre vor Mandat zurückliegend:  3
bzw. Anzeigepflicht berufliche Tätigkeit in den letzten zwei Jahren vor Mandatsbeginn: 2
Anzeigepflicht Tätigkeit als Vorstand/Aufsichtsrat/Beirat o.ä.:  2</v>
      </c>
      <c r="F217" s="6">
        <f>INDEX(Analysen!217:217,MATCH("Max",Analysen!$2:$2,0))</f>
        <v>5</v>
      </c>
      <c r="G217" s="65">
        <f>INDEX(Analysen!217:217,MATCH("",Analysen!$2:$2,-1)-1)</f>
        <v>2</v>
      </c>
      <c r="H217" s="66">
        <f>INDEX(Analysen!217:217,MATCH("",Analysen!$2:$2,-1))</f>
        <v>0.4</v>
      </c>
      <c r="I217" s="73" t="str">
        <f>INDEX(Analysen!217:217,MATCH("",Analysen!$2:$2,-1)-2)</f>
        <v xml:space="preserve">Ja, aber berufl. Tätigkeit nur,  soweit diese in Zusammenhang mit der Mandatstätigkeit aufgegeben worden ist
Keine Vorstands-Aufsichtsratstätigkeiten
</v>
      </c>
      <c r="J217" s="6">
        <v>1</v>
      </c>
      <c r="K217" s="6">
        <f t="shared" si="6"/>
        <v>5</v>
      </c>
      <c r="L217" s="58">
        <f t="shared" si="7"/>
        <v>2</v>
      </c>
      <c r="M217" s="120">
        <f>SUMIFS($L:$L,$B:$B,B217,$C:$C,C217)/SUMIFS($K:$K,$B:$B,B217,$C:$C,C217)</f>
        <v>0.44</v>
      </c>
      <c r="N217" s="118"/>
    </row>
    <row r="218" spans="2:14" ht="198.75" customHeight="1" thickBot="1" x14ac:dyDescent="0.4">
      <c r="B218" s="34" t="str">
        <f>Analysen!A218</f>
        <v>MV</v>
      </c>
      <c r="C218" s="1" t="str">
        <f>Analysen!B218</f>
        <v>Verhaltensregeln</v>
      </c>
      <c r="D218" s="35" t="str">
        <f>Analysen!C218</f>
        <v>Besteht eine Anzeigepflicht für während der Mandatsausübung ausgeübte Tätigkeiten (einschl. Beratung, Vorträge, Gutachten etc.); Unternehmensbeteiligungen? Aktienoptionen? Schwellenwerte beachten!</v>
      </c>
      <c r="E218" s="5" t="str">
        <f>Analysen!D218</f>
        <v xml:space="preserve">Anzeigepflicht berufliche Tätigkeiten u.ä.:  2
Anzeigepflicht Unternehmensbeteiligungen erst ab „wesentlichem wirtschaftlichem Einfluss“ (meist: 25%): 1
Anzeigepflicht bestehende Unternehmensbeteiligungen ab 5 % und Aktienoptionen u.ä.: 2
</v>
      </c>
      <c r="F218" s="6">
        <f>INDEX(Analysen!218:218,MATCH("Max",Analysen!$2:$2,0))</f>
        <v>5</v>
      </c>
      <c r="G218" s="65">
        <f>INDEX(Analysen!218:218,MATCH("",Analysen!$2:$2,-1)-1)</f>
        <v>4</v>
      </c>
      <c r="H218" s="66">
        <f>INDEX(Analysen!218:218,MATCH("",Analysen!$2:$2,-1))</f>
        <v>0.8</v>
      </c>
      <c r="I218" s="73" t="str">
        <f>INDEX(Analysen!218:218,MATCH("",Analysen!$2:$2,-1)-2)</f>
        <v>Ja, Anzeige bestehender Unternehmensbeteiligung aber nur eingeschränkt</v>
      </c>
      <c r="J218" s="6">
        <v>1</v>
      </c>
      <c r="K218" s="6">
        <f t="shared" si="6"/>
        <v>5</v>
      </c>
      <c r="L218" s="58">
        <f t="shared" si="7"/>
        <v>4</v>
      </c>
      <c r="M218" s="120"/>
      <c r="N218" s="118"/>
    </row>
    <row r="219" spans="2:14" ht="52.5" thickBot="1" x14ac:dyDescent="0.4">
      <c r="B219" s="34" t="str">
        <f>Analysen!A219</f>
        <v>MV</v>
      </c>
      <c r="C219" s="1" t="str">
        <f>Analysen!B219</f>
        <v>Verhaltensregeln</v>
      </c>
      <c r="D219" s="35" t="str">
        <f>Analysen!C219</f>
        <v>Werden die angezeigten Nebeneinkünfte veröffentlicht?
(nur in Stufen oder Euro-genau)</v>
      </c>
      <c r="E219" s="5" t="str">
        <f>Analysen!D219</f>
        <v xml:space="preserve">Veröffentlichung Euro-genau:  5
Veröffentlichung in ca. 10 Stufen entsprechend früheren VR Bund: 3
 Veröffentlichung in deutlich weniger als 10 Stufen: 2
</v>
      </c>
      <c r="F219" s="6">
        <f>INDEX(Analysen!219:219,MATCH("Max",Analysen!$2:$2,0))</f>
        <v>5</v>
      </c>
      <c r="G219" s="65">
        <f>INDEX(Analysen!219:219,MATCH("",Analysen!$2:$2,-1)-1)</f>
        <v>3</v>
      </c>
      <c r="H219" s="66">
        <f>INDEX(Analysen!219:219,MATCH("",Analysen!$2:$2,-1))</f>
        <v>0.6</v>
      </c>
      <c r="I219" s="73" t="str">
        <f>INDEX(Analysen!219:219,MATCH("",Analysen!$2:$2,-1)-2)</f>
        <v>Ja, aber nur in Stufen</v>
      </c>
      <c r="J219" s="6">
        <v>1</v>
      </c>
      <c r="K219" s="6">
        <f t="shared" si="6"/>
        <v>5</v>
      </c>
      <c r="L219" s="58">
        <f t="shared" si="7"/>
        <v>3</v>
      </c>
      <c r="M219" s="120"/>
      <c r="N219" s="118"/>
    </row>
    <row r="220" spans="2:14" ht="78.5" thickBot="1" x14ac:dyDescent="0.4">
      <c r="B220" s="34" t="str">
        <f>Analysen!A220</f>
        <v>MV</v>
      </c>
      <c r="C220" s="1" t="str">
        <f>Analysen!B220</f>
        <v>Verhaltensregeln</v>
      </c>
      <c r="D220" s="35" t="str">
        <f>Analysen!C220</f>
        <v xml:space="preserve">Gibt es eine Anzeigepflicht bei Spenden an Abgeordnete für politische Arbeit? Ab welcher Betragshöhe gilt diese? Veröffentlichung?
</v>
      </c>
      <c r="E220" s="5" t="str">
        <f>Analysen!D220</f>
        <v xml:space="preserve">Anzeigepflicht ab ca. 1.500 € jährlich oder vergleichbar: 3
bzw. Anzeigepflicht erst ab ca. 5.000 € jährlich: 2
Veröffentlichung: 2
</v>
      </c>
      <c r="F220" s="6">
        <f>INDEX(Analysen!220:220,MATCH("Max",Analysen!$2:$2,0))</f>
        <v>5</v>
      </c>
      <c r="G220" s="65">
        <f>INDEX(Analysen!220:220,MATCH("",Analysen!$2:$2,-1)-1)</f>
        <v>5</v>
      </c>
      <c r="H220" s="66">
        <f>INDEX(Analysen!220:220,MATCH("",Analysen!$2:$2,-1))</f>
        <v>1</v>
      </c>
      <c r="I220" s="73" t="str">
        <f>INDEX(Analysen!220:220,MATCH("",Analysen!$2:$2,-1)-2)</f>
        <v xml:space="preserve">Ja
&gt; 125 € jährl je Spender
Veröffentlichung als Amtliche Mitteilung und bei den biographischen Angaben des MdL
</v>
      </c>
      <c r="J220" s="6">
        <v>1</v>
      </c>
      <c r="K220" s="6">
        <f t="shared" si="6"/>
        <v>5</v>
      </c>
      <c r="L220" s="58">
        <f t="shared" si="7"/>
        <v>5</v>
      </c>
      <c r="M220" s="120"/>
      <c r="N220" s="118"/>
    </row>
    <row r="221" spans="2:14" ht="26.5" thickBot="1" x14ac:dyDescent="0.4">
      <c r="B221" s="34" t="str">
        <f>Analysen!A221</f>
        <v>MV</v>
      </c>
      <c r="C221" s="1" t="str">
        <f>Analysen!B221</f>
        <v>Verhaltensregeln</v>
      </c>
      <c r="D221" s="35" t="str">
        <f>Analysen!C221</f>
        <v>Ist die Annahme von Spenden (Direktspenden) an Abgeordnete verboten?</v>
      </c>
      <c r="E221" s="5" t="str">
        <f>Analysen!D221</f>
        <v xml:space="preserve">Annahme von Direktspenden verboten: 5 </v>
      </c>
      <c r="F221" s="6">
        <f>INDEX(Analysen!221:221,MATCH("Max",Analysen!$2:$2,0))</f>
        <v>5</v>
      </c>
      <c r="G221" s="65">
        <f>INDEX(Analysen!221:221,MATCH("",Analysen!$2:$2,-1)-1)</f>
        <v>0</v>
      </c>
      <c r="H221" s="66">
        <f>INDEX(Analysen!221:221,MATCH("",Analysen!$2:$2,-1))</f>
        <v>0</v>
      </c>
      <c r="I221" s="73" t="str">
        <f>INDEX(Analysen!221:221,MATCH("",Analysen!$2:$2,-1)-2)</f>
        <v xml:space="preserve">Nein
</v>
      </c>
      <c r="J221" s="6">
        <v>1</v>
      </c>
      <c r="K221" s="6">
        <f t="shared" si="6"/>
        <v>5</v>
      </c>
      <c r="L221" s="58">
        <f t="shared" si="7"/>
        <v>0</v>
      </c>
      <c r="M221" s="120"/>
      <c r="N221" s="118"/>
    </row>
    <row r="222" spans="2:14" ht="39.5" thickBot="1" x14ac:dyDescent="0.4">
      <c r="B222" s="34" t="str">
        <f>Analysen!A222</f>
        <v>MV</v>
      </c>
      <c r="C222" s="1" t="str">
        <f>Analysen!B222</f>
        <v>Verhaltensregeln</v>
      </c>
      <c r="D222" s="35" t="str">
        <f>Analysen!C222</f>
        <v>Gibt es Sanktionen bei Verstößen gegen die in vorigen Kriterien aufgeführten Pflichten?   Veröffentlichung als LT-Drucksache?</v>
      </c>
      <c r="E222" s="5" t="str">
        <f>Analysen!D222</f>
        <v>Ordnungsgeld bis ½ jährl. Abgeordnetenbezüge: 3
Lediglich Ermahnung: 1
Veröffentlichung: 2</v>
      </c>
      <c r="F222" s="6">
        <f>INDEX(Analysen!222:222,MATCH("Max",Analysen!$2:$2,0))</f>
        <v>5</v>
      </c>
      <c r="G222" s="65">
        <f>INDEX(Analysen!222:222,MATCH("",Analysen!$2:$2,-1)-1)</f>
        <v>0</v>
      </c>
      <c r="H222" s="66">
        <f>INDEX(Analysen!222:222,MATCH("",Analysen!$2:$2,-1))</f>
        <v>0</v>
      </c>
      <c r="I222" s="73" t="str">
        <f>INDEX(Analysen!222:222,MATCH("",Analysen!$2:$2,-1)-2)</f>
        <v>Nein</v>
      </c>
      <c r="J222" s="6">
        <v>1</v>
      </c>
      <c r="K222" s="6">
        <f t="shared" si="6"/>
        <v>5</v>
      </c>
      <c r="L222" s="58">
        <f t="shared" si="7"/>
        <v>0</v>
      </c>
      <c r="M222" s="120"/>
      <c r="N222" s="118"/>
    </row>
    <row r="223" spans="2:14" ht="39.5" thickBot="1" x14ac:dyDescent="0.4">
      <c r="B223" s="34" t="str">
        <f>Analysen!A223</f>
        <v>MV</v>
      </c>
      <c r="C223" s="1" t="str">
        <f>Analysen!B223</f>
        <v>Verhaltensregeln</v>
      </c>
      <c r="D223" s="35" t="str">
        <f>Analysen!C223</f>
        <v>Werden die von den Abgeordneten gemachten Angaben im Internet oder Handbuch veröffentlicht?</v>
      </c>
      <c r="E223" s="5" t="str">
        <f>Analysen!D223</f>
        <v>Im Landtag-Internet: 5
Im Handbuch/als amtliche Mitteilung: 3</v>
      </c>
      <c r="F223" s="6">
        <f>INDEX(Analysen!223:223,MATCH("Max",Analysen!$2:$2,0))</f>
        <v>5</v>
      </c>
      <c r="G223" s="65">
        <f>INDEX(Analysen!223:223,MATCH("",Analysen!$2:$2,-1)-1)</f>
        <v>5</v>
      </c>
      <c r="H223" s="66">
        <f>INDEX(Analysen!223:223,MATCH("",Analysen!$2:$2,-1))</f>
        <v>1</v>
      </c>
      <c r="I223" s="73" t="str">
        <f>INDEX(Analysen!223:223,MATCH("",Analysen!$2:$2,-1)-2)</f>
        <v xml:space="preserve">Ja, Amtliche Mitteilung und Internet </v>
      </c>
      <c r="J223" s="6">
        <v>1</v>
      </c>
      <c r="K223" s="6">
        <f t="shared" si="6"/>
        <v>5</v>
      </c>
      <c r="L223" s="58">
        <f t="shared" si="7"/>
        <v>5</v>
      </c>
      <c r="M223" s="120"/>
      <c r="N223" s="118"/>
    </row>
    <row r="224" spans="2:14" ht="65.5" thickBot="1" x14ac:dyDescent="0.4">
      <c r="B224" s="34" t="str">
        <f>Analysen!A224</f>
        <v>MV</v>
      </c>
      <c r="C224" s="1" t="str">
        <f>Analysen!B224</f>
        <v>Verhaltensregeln</v>
      </c>
      <c r="D224" s="35" t="str">
        <f>Analysen!C224</f>
        <v xml:space="preserve">Muss eine Interessenverknüpfung bei Mitarbeit in einem Ausschuss oder auch bei sonstiger gesetzgeberischer Arbeit offengelegt werden? </v>
      </c>
      <c r="E224" s="5" t="str">
        <f>Analysen!D224</f>
        <v xml:space="preserve">Offenlegung bei Mitarbeit im Ausschuss sowie bei sonstiger gesetzgeberischer Arbeit: 5 
Falls Offenlegung nur bei Ausschussarbeit: 3   Interessenverknüpfung nur anhand Abgeordnetenprofil: 1
</v>
      </c>
      <c r="F224" s="6">
        <f>INDEX(Analysen!224:224,MATCH("Max",Analysen!$2:$2,0))</f>
        <v>5</v>
      </c>
      <c r="G224" s="65">
        <f>INDEX(Analysen!224:224,MATCH("",Analysen!$2:$2,-1)-1)</f>
        <v>3</v>
      </c>
      <c r="H224" s="66">
        <f>INDEX(Analysen!224:224,MATCH("",Analysen!$2:$2,-1))</f>
        <v>0.6</v>
      </c>
      <c r="I224" s="73" t="str">
        <f>INDEX(Analysen!224:224,MATCH("",Analysen!$2:$2,-1)-2)</f>
        <v>Ja, bei Ausschussarbeit</v>
      </c>
      <c r="J224" s="6">
        <v>1</v>
      </c>
      <c r="K224" s="6">
        <f t="shared" si="6"/>
        <v>5</v>
      </c>
      <c r="L224" s="58">
        <f t="shared" si="7"/>
        <v>3</v>
      </c>
      <c r="M224" s="120"/>
      <c r="N224" s="118"/>
    </row>
    <row r="225" spans="2:14" ht="127.5" customHeight="1" thickBot="1" x14ac:dyDescent="0.4">
      <c r="B225" s="34" t="str">
        <f>Analysen!A225</f>
        <v>MV</v>
      </c>
      <c r="C225" s="1" t="str">
        <f>Analysen!B225</f>
        <v>Verhaltensregeln</v>
      </c>
      <c r="D225" s="35" t="str">
        <f>Analysen!C225</f>
        <v xml:space="preserve">Ist die Ausübung bezahlter Tätigkeiten (Lobbyarbeit, Beratung, Vorträge, Gutachten etc.)  während der Mandatsausübung verboten? </v>
      </c>
      <c r="E225" s="5" t="str">
        <f>Analysen!D225</f>
        <v xml:space="preserve">Verbot bezahlter Lobbytätigkeit: 3
Verbot Honorarannahme entgeltlicher Vorträge/ Beratungstätigkeit: 2
</v>
      </c>
      <c r="F225" s="6">
        <f>INDEX(Analysen!225:225,MATCH("Max",Analysen!$2:$2,0))</f>
        <v>5</v>
      </c>
      <c r="G225" s="65">
        <f>INDEX(Analysen!225:225,MATCH("",Analysen!$2:$2,-1)-1)</f>
        <v>0</v>
      </c>
      <c r="H225" s="66">
        <f>INDEX(Analysen!225:225,MATCH("",Analysen!$2:$2,-1))</f>
        <v>0</v>
      </c>
      <c r="I225" s="73" t="str">
        <f>INDEX(Analysen!225:225,MATCH("",Analysen!$2:$2,-1)-2)</f>
        <v>Nein</v>
      </c>
      <c r="J225" s="6">
        <v>1</v>
      </c>
      <c r="K225" s="6">
        <f t="shared" si="6"/>
        <v>5</v>
      </c>
      <c r="L225" s="58">
        <f t="shared" si="7"/>
        <v>0</v>
      </c>
      <c r="M225" s="120"/>
      <c r="N225" s="118"/>
    </row>
    <row r="226" spans="2:14" ht="42" customHeight="1" thickBot="1" x14ac:dyDescent="0.4">
      <c r="B226" s="36" t="str">
        <f>Analysen!A226</f>
        <v>MV</v>
      </c>
      <c r="C226" s="37" t="str">
        <f>Analysen!B226</f>
        <v>Verhaltensregeln</v>
      </c>
      <c r="D226" s="38" t="str">
        <f>Analysen!C226</f>
        <v>Gibt es eine Pflicht zur Angabe des zeitlichen Umfangs ausgeübter Nebentätigkeiten?</v>
      </c>
      <c r="E226" s="39" t="str">
        <f>Analysen!D226</f>
        <v>Pflicht zur Angabe: 5</v>
      </c>
      <c r="F226" s="69">
        <f>INDEX(Analysen!226:226,MATCH("Max",Analysen!$2:$2,0))</f>
        <v>5</v>
      </c>
      <c r="G226" s="70">
        <f>INDEX(Analysen!226:226,MATCH("",Analysen!$2:$2,-1)-1)</f>
        <v>0</v>
      </c>
      <c r="H226" s="71">
        <f>INDEX(Analysen!226:226,MATCH("",Analysen!$2:$2,-1))</f>
        <v>0</v>
      </c>
      <c r="I226" s="74" t="str">
        <f>INDEX(Analysen!226:226,MATCH("",Analysen!$2:$2,-1)-2)</f>
        <v>Nein</v>
      </c>
      <c r="J226" s="69">
        <v>1</v>
      </c>
      <c r="K226" s="69">
        <f t="shared" si="6"/>
        <v>5</v>
      </c>
      <c r="L226" s="78">
        <f t="shared" si="7"/>
        <v>0</v>
      </c>
      <c r="M226" s="120"/>
      <c r="N226" s="118"/>
    </row>
    <row r="227" spans="2:14" ht="132" customHeight="1" thickBot="1" x14ac:dyDescent="0.4">
      <c r="B227" s="30" t="str">
        <f>Analysen!A227</f>
        <v>NI</v>
      </c>
      <c r="C227" s="31" t="str">
        <f>Analysen!B227</f>
        <v>Lobby-register</v>
      </c>
      <c r="D227" s="32" t="str">
        <f>Analysen!C227</f>
        <v>Gibt es eine verbindliche Regelung sowohl für Abgeordnete im Parlament als auch für die Regierung (Ministerien)?</v>
      </c>
      <c r="E227" s="33" t="str">
        <f>Analysen!D227</f>
        <v>keine Regelung: 0
Regelung gilt für:
Abgeordnete: 3
Abgeordnete und Regierungsmitglieder: 4 
zusätzlich bis Unterabteilungsleitung: 6
zusätzlich alle weiteren Mitarbeiter von Ministerien: 8 
Zusätzlich Regulierungsbehörden: 9
HINWEIS: die Exekutive spielt eine wesentlich größere Rolle im Lobbyismus als Parlamente; für volle Punktzahl müssen alle Ebenen der Ministerien und Regulierungsbehörden einbezogen werden</v>
      </c>
      <c r="F227" s="51">
        <f>INDEX(Analysen!227:227,MATCH("Max",Analysen!$2:$2,0))</f>
        <v>9</v>
      </c>
      <c r="G227" s="51">
        <f>INDEX(Analysen!227:227,MATCH("",Analysen!$2:$2,-1)-1)</f>
        <v>0</v>
      </c>
      <c r="H227" s="64">
        <f>INDEX(Analysen!227:227,MATCH("",Analysen!$2:$2,-1))</f>
        <v>0</v>
      </c>
      <c r="I227" s="72" t="str">
        <f>INDEX(Analysen!227:227,MATCH("",Analysen!$2:$2,-1)-2)</f>
        <v>Es wurde bisher kein Lobbyregister eingeführt.</v>
      </c>
      <c r="J227" s="51">
        <v>1</v>
      </c>
      <c r="K227" s="51">
        <f t="shared" si="6"/>
        <v>9</v>
      </c>
      <c r="L227" s="57">
        <f t="shared" si="7"/>
        <v>0</v>
      </c>
      <c r="M227" s="117">
        <f>SUMIFS($L:$L,$B:$B,B227,$C:$C,C227)/SUMIFS($K:$K,$B:$B,B227,$C:$C,C227)</f>
        <v>0</v>
      </c>
      <c r="N227" s="118">
        <f>SUM(M227:M254)/4</f>
        <v>0.19</v>
      </c>
    </row>
    <row r="228" spans="2:14" ht="199.5" customHeight="1" thickBot="1" x14ac:dyDescent="0.4">
      <c r="B228" s="34" t="str">
        <f>Analysen!A228</f>
        <v>NI</v>
      </c>
      <c r="C228" s="1" t="str">
        <f>Analysen!B228</f>
        <v>Lobby-register</v>
      </c>
      <c r="D228" s="35" t="str">
        <f>Analysen!C228</f>
        <v>Ist eine Registrierung für alle Lobbyisten, die Gesprächstermine suchen, verpflichtend?</v>
      </c>
      <c r="E228" s="5" t="str">
        <f>Analysen!D228</f>
        <v>keine Registrierung: 0
Registrierung gilt nur für einen kleinen Teil der Lobbyisten (z.B. aufgrund vieler Ausnahmen in Kombination mit einer großen Mindestzahl an Kontakten ): 3
Registrierung für die Mehrheit aller Lobbyisten aber mit Hürden (z.B. kaum Ausnahmen, aber hohe  Zahl der erforderlichen Kontakte): 5
Wenige Ausnahmen; keine relevante sonstigen Hürden: 7
Registrierungspflicht gilt für alle Lobbyisten und jeden wiederholten Kontakt: 9
HINWEIS: sofern es hohe Hürden zur Registrierungspflicht gibt, können nur 5 Punkte vergeben werden; ohne Einbeziehung von Anwälten kann es keine volle Punktzahl geben; bei einer verfassungsrechtlichen Ausnahme für Religionsgemeinschaften können noch 9 Punkte vergeben werden</v>
      </c>
      <c r="F228" s="6">
        <f>INDEX(Analysen!228:228,MATCH("Max",Analysen!$2:$2,0))</f>
        <v>9</v>
      </c>
      <c r="G228" s="65">
        <f>INDEX(Analysen!228:228,MATCH("",Analysen!$2:$2,-1)-1)</f>
        <v>0</v>
      </c>
      <c r="H228" s="66">
        <f>INDEX(Analysen!228:228,MATCH("",Analysen!$2:$2,-1))</f>
        <v>0</v>
      </c>
      <c r="I228" s="73" t="str">
        <f>INDEX(Analysen!228:228,MATCH("",Analysen!$2:$2,-1)-2)</f>
        <v>Nein.</v>
      </c>
      <c r="J228" s="6">
        <v>1</v>
      </c>
      <c r="K228" s="6">
        <f t="shared" si="6"/>
        <v>9</v>
      </c>
      <c r="L228" s="58">
        <f t="shared" si="7"/>
        <v>0</v>
      </c>
      <c r="M228" s="117"/>
      <c r="N228" s="118"/>
    </row>
    <row r="229" spans="2:14" ht="65.5" thickBot="1" x14ac:dyDescent="0.4">
      <c r="B229" s="34" t="str">
        <f>Analysen!A229</f>
        <v>NI</v>
      </c>
      <c r="C229" s="1" t="str">
        <f>Analysen!B229</f>
        <v>Lobby-register</v>
      </c>
      <c r="D229" s="35" t="str">
        <f>Analysen!C229</f>
        <v>Sind bestimmte Rechte für die Interessenvertreter an die Eintragung, wie Hausausweis, Teilnahme an Anhörungen etc., gebunden oder gibt es alternativ Sanktionen bei Verstößen?</v>
      </c>
      <c r="E229" s="5" t="str">
        <f>Analysen!D229</f>
        <v>keine Einschränkungen/Sanktionen bei Nicht-Registrierung oder Verstößen: 0
Andernfalls: 3</v>
      </c>
      <c r="F229" s="6">
        <f>INDEX(Analysen!229:229,MATCH("Max",Analysen!$2:$2,0))</f>
        <v>3</v>
      </c>
      <c r="G229" s="65">
        <f>INDEX(Analysen!229:229,MATCH("",Analysen!$2:$2,-1)-1)</f>
        <v>0</v>
      </c>
      <c r="H229" s="66">
        <f>INDEX(Analysen!229:229,MATCH("",Analysen!$2:$2,-1))</f>
        <v>0</v>
      </c>
      <c r="I229" s="73" t="str">
        <f>INDEX(Analysen!229:229,MATCH("",Analysen!$2:$2,-1)-2)</f>
        <v>Nein</v>
      </c>
      <c r="J229" s="6">
        <v>1</v>
      </c>
      <c r="K229" s="6">
        <f t="shared" si="6"/>
        <v>3</v>
      </c>
      <c r="L229" s="58">
        <f t="shared" si="7"/>
        <v>0</v>
      </c>
      <c r="M229" s="117"/>
      <c r="N229" s="118"/>
    </row>
    <row r="230" spans="2:14" ht="39.5" thickBot="1" x14ac:dyDescent="0.4">
      <c r="B230" s="34" t="str">
        <f>Analysen!A230</f>
        <v>NI</v>
      </c>
      <c r="C230" s="1" t="str">
        <f>Analysen!B230</f>
        <v>Lobby-register</v>
      </c>
      <c r="D230" s="35" t="str">
        <f>Analysen!C230</f>
        <v>Sind alle registrierte Lobbyisten (auch  Anwälte, Agenturen etc.) verpflichtet, ihre Auftraggeber zu nennen?</v>
      </c>
      <c r="E230" s="5" t="str">
        <f>Analysen!D230</f>
        <v>nein: 0
ja: 3</v>
      </c>
      <c r="F230" s="6">
        <f>INDEX(Analysen!230:230,MATCH("Max",Analysen!$2:$2,0))</f>
        <v>3</v>
      </c>
      <c r="G230" s="65">
        <f>INDEX(Analysen!230:230,MATCH("",Analysen!$2:$2,-1)-1)</f>
        <v>0</v>
      </c>
      <c r="H230" s="66">
        <f>INDEX(Analysen!230:230,MATCH("",Analysen!$2:$2,-1))</f>
        <v>0</v>
      </c>
      <c r="I230" s="73" t="str">
        <f>INDEX(Analysen!230:230,MATCH("",Analysen!$2:$2,-1)-2)</f>
        <v>Nein.</v>
      </c>
      <c r="J230" s="6">
        <v>1</v>
      </c>
      <c r="K230" s="6">
        <f t="shared" si="6"/>
        <v>3</v>
      </c>
      <c r="L230" s="58">
        <f t="shared" si="7"/>
        <v>0</v>
      </c>
      <c r="M230" s="117"/>
      <c r="N230" s="118"/>
    </row>
    <row r="231" spans="2:14" ht="78.5" thickBot="1" x14ac:dyDescent="0.4">
      <c r="B231" s="34" t="str">
        <f>Analysen!A231</f>
        <v>NI</v>
      </c>
      <c r="C231" s="1" t="str">
        <f>Analysen!B231</f>
        <v>Lobby-register</v>
      </c>
      <c r="D231" s="35" t="str">
        <f>Analysen!C231</f>
        <v>Ist eine Veröffentlichung der finanziellen/personellen Austattung der Lobbytätigkeit vorgesehen?</v>
      </c>
      <c r="E231" s="5" t="str">
        <f>Analysen!D231</f>
        <v>nein: 0
ja: 3
HINWEIS: sofern die Offenlegung grundlos verweigert werden kann, und trotzdem die Kontaktaufnahme weiter erfolgen darf, kann es keinen vollen Punkt geben</v>
      </c>
      <c r="F231" s="6">
        <f>INDEX(Analysen!231:231,MATCH("Max",Analysen!$2:$2,0))</f>
        <v>3</v>
      </c>
      <c r="G231" s="65">
        <f>INDEX(Analysen!231:231,MATCH("",Analysen!$2:$2,-1)-1)</f>
        <v>0</v>
      </c>
      <c r="H231" s="66">
        <f>INDEX(Analysen!231:231,MATCH("",Analysen!$2:$2,-1))</f>
        <v>0</v>
      </c>
      <c r="I231" s="73" t="str">
        <f>INDEX(Analysen!231:231,MATCH("",Analysen!$2:$2,-1)-2)</f>
        <v>Nein.</v>
      </c>
      <c r="J231" s="6">
        <v>1</v>
      </c>
      <c r="K231" s="6">
        <f t="shared" si="6"/>
        <v>3</v>
      </c>
      <c r="L231" s="58">
        <f t="shared" si="7"/>
        <v>0</v>
      </c>
      <c r="M231" s="117"/>
      <c r="N231" s="118"/>
    </row>
    <row r="232" spans="2:14" ht="117.5" thickBot="1" x14ac:dyDescent="0.4">
      <c r="B232" s="34" t="str">
        <f>Analysen!A232</f>
        <v>NI</v>
      </c>
      <c r="C232" s="1" t="str">
        <f>Analysen!B232</f>
        <v>Lobby-register</v>
      </c>
      <c r="D232" s="35" t="str">
        <f>Analysen!C232</f>
        <v>Werden Lobbytätigkeiten detailliert dokumentiert? (Datum, Dauer, Teilnehmer der Konsultationen sowie besprochene Themen)</v>
      </c>
      <c r="E232" s="5" t="str">
        <f>Analysen!D232</f>
        <v>nein: 0
nur teilweise (z.B. nur Teilnehmer, aber Fehlen von besprochenen Themen) : 3
mit relevanten Lücken (es fehlen Teilnehmer oder Dauer, Themen werden aber genannt): 6
vollständig: 9
HINWEIS: die konkreten Themen des einzelnen Lobbykontakts sind von besonderem Interesse</v>
      </c>
      <c r="F232" s="6">
        <f>INDEX(Analysen!232:232,MATCH("Max",Analysen!$2:$2,0))</f>
        <v>9</v>
      </c>
      <c r="G232" s="65">
        <f>INDEX(Analysen!232:232,MATCH("",Analysen!$2:$2,-1)-1)</f>
        <v>0</v>
      </c>
      <c r="H232" s="66">
        <f>INDEX(Analysen!232:232,MATCH("",Analysen!$2:$2,-1))</f>
        <v>0</v>
      </c>
      <c r="I232" s="73" t="str">
        <f>INDEX(Analysen!232:232,MATCH("",Analysen!$2:$2,-1)-2)</f>
        <v>Nein</v>
      </c>
      <c r="J232" s="6">
        <v>1</v>
      </c>
      <c r="K232" s="6">
        <f t="shared" si="6"/>
        <v>9</v>
      </c>
      <c r="L232" s="58">
        <f t="shared" si="7"/>
        <v>0</v>
      </c>
      <c r="M232" s="117"/>
      <c r="N232" s="118"/>
    </row>
    <row r="233" spans="2:14" ht="39.5" thickBot="1" x14ac:dyDescent="0.4">
      <c r="B233" s="34" t="str">
        <f>Analysen!A233</f>
        <v>NI</v>
      </c>
      <c r="C233" s="1" t="str">
        <f>Analysen!B233</f>
        <v>Lobby-register</v>
      </c>
      <c r="D233" s="35" t="str">
        <f>Analysen!C233</f>
        <v>Sind Informationen der Lobbyisten veröffentlicht und frei einsehbar?</v>
      </c>
      <c r="E233" s="5" t="str">
        <f>Analysen!D233</f>
        <v>nein: 0
nur teilweise: 3
ja: 6</v>
      </c>
      <c r="F233" s="6">
        <f>INDEX(Analysen!233:233,MATCH("Max",Analysen!$2:$2,0))</f>
        <v>6</v>
      </c>
      <c r="G233" s="65">
        <f>INDEX(Analysen!233:233,MATCH("",Analysen!$2:$2,-1)-1)</f>
        <v>0</v>
      </c>
      <c r="H233" s="66">
        <f>INDEX(Analysen!233:233,MATCH("",Analysen!$2:$2,-1))</f>
        <v>0</v>
      </c>
      <c r="I233" s="73" t="str">
        <f>INDEX(Analysen!233:233,MATCH("",Analysen!$2:$2,-1)-2)</f>
        <v>Nein</v>
      </c>
      <c r="J233" s="6">
        <v>1</v>
      </c>
      <c r="K233" s="6">
        <f t="shared" si="6"/>
        <v>6</v>
      </c>
      <c r="L233" s="58">
        <f t="shared" si="7"/>
        <v>0</v>
      </c>
      <c r="M233" s="117"/>
      <c r="N233" s="118"/>
    </row>
    <row r="234" spans="2:14" ht="26.5" thickBot="1" x14ac:dyDescent="0.4">
      <c r="B234" s="34" t="str">
        <f>Analysen!A234</f>
        <v>NI</v>
      </c>
      <c r="C234" s="1" t="str">
        <f>Analysen!B234</f>
        <v>Lobby-register</v>
      </c>
      <c r="D234" s="35" t="str">
        <f>Analysen!C234</f>
        <v>Gibt es einen verbindlichen Verhaltenskodex für Lobbyisten?</v>
      </c>
      <c r="E234" s="5" t="str">
        <f>Analysen!D234</f>
        <v>nein: 0
ja: 3</v>
      </c>
      <c r="F234" s="6">
        <f>INDEX(Analysen!234:234,MATCH("Max",Analysen!$2:$2,0))</f>
        <v>3</v>
      </c>
      <c r="G234" s="65">
        <f>INDEX(Analysen!234:234,MATCH("",Analysen!$2:$2,-1)-1)</f>
        <v>0</v>
      </c>
      <c r="H234" s="66">
        <f>INDEX(Analysen!234:234,MATCH("",Analysen!$2:$2,-1))</f>
        <v>0</v>
      </c>
      <c r="I234" s="73" t="str">
        <f>INDEX(Analysen!234:234,MATCH("",Analysen!$2:$2,-1)-2)</f>
        <v>Nein</v>
      </c>
      <c r="J234" s="6">
        <v>1</v>
      </c>
      <c r="K234" s="6">
        <f t="shared" si="6"/>
        <v>3</v>
      </c>
      <c r="L234" s="58">
        <f t="shared" si="7"/>
        <v>0</v>
      </c>
      <c r="M234" s="117"/>
      <c r="N234" s="118"/>
    </row>
    <row r="235" spans="2:14" ht="52.5" thickBot="1" x14ac:dyDescent="0.4">
      <c r="B235" s="34" t="str">
        <f>Analysen!A235</f>
        <v>NI</v>
      </c>
      <c r="C235" s="1" t="str">
        <f>Analysen!B235</f>
        <v>Lobby-register</v>
      </c>
      <c r="D235" s="35" t="str">
        <f>Analysen!C235</f>
        <v>Gibt es einen unabhängigen Lobbybeauftragten, der die Einhaltung der Regelungen überprüft und ggf. Sanktionen erlässt?</v>
      </c>
      <c r="E235" s="5" t="str">
        <f>Analysen!D235</f>
        <v>nein: 0
ja: 5</v>
      </c>
      <c r="F235" s="6">
        <f>INDEX(Analysen!235:235,MATCH("Max",Analysen!$2:$2,0))</f>
        <v>5</v>
      </c>
      <c r="G235" s="65">
        <f>INDEX(Analysen!235:235,MATCH("",Analysen!$2:$2,-1)-1)</f>
        <v>0</v>
      </c>
      <c r="H235" s="66">
        <f>INDEX(Analysen!235:235,MATCH("",Analysen!$2:$2,-1))</f>
        <v>0</v>
      </c>
      <c r="I235" s="73" t="str">
        <f>INDEX(Analysen!235:235,MATCH("",Analysen!$2:$2,-1)-2)</f>
        <v>Nein</v>
      </c>
      <c r="J235" s="6">
        <v>1</v>
      </c>
      <c r="K235" s="6">
        <f t="shared" si="6"/>
        <v>5</v>
      </c>
      <c r="L235" s="58">
        <f t="shared" si="7"/>
        <v>0</v>
      </c>
      <c r="M235" s="117"/>
      <c r="N235" s="118"/>
    </row>
    <row r="236" spans="2:14" ht="78.5" thickBot="1" x14ac:dyDescent="0.4">
      <c r="B236" s="34" t="str">
        <f>Analysen!A236</f>
        <v>NI</v>
      </c>
      <c r="C236" s="1" t="str">
        <f>Analysen!B236</f>
        <v>Legislativer Fußabdruck</v>
      </c>
      <c r="D236" s="35" t="str">
        <f>Analysen!C236</f>
        <v>Gilt die Regelung sowohl für Abgeordnete im Parlament, als auch für die Regierung (Ministerien)?</v>
      </c>
      <c r="E236" s="5" t="str">
        <f>Analysen!D236</f>
        <v xml:space="preserve">keine Regelung: 0
nur für das Parlament: 4
Nur für die Regierung: 8
Für Parlament und Regierung: 12
</v>
      </c>
      <c r="F236" s="6">
        <f>INDEX(Analysen!236:236,MATCH("Max",Analysen!$2:$2,0))</f>
        <v>12</v>
      </c>
      <c r="G236" s="65">
        <f>INDEX(Analysen!236:236,MATCH("",Analysen!$2:$2,-1)-1)</f>
        <v>0</v>
      </c>
      <c r="H236" s="66">
        <f>INDEX(Analysen!236:236,MATCH("",Analysen!$2:$2,-1))</f>
        <v>0</v>
      </c>
      <c r="I236" s="73" t="str">
        <f>INDEX(Analysen!236:236,MATCH("",Analysen!$2:$2,-1)-2)</f>
        <v>Nein</v>
      </c>
      <c r="J236" s="6">
        <v>1</v>
      </c>
      <c r="K236" s="6">
        <f t="shared" si="6"/>
        <v>12</v>
      </c>
      <c r="L236" s="58">
        <f t="shared" si="7"/>
        <v>0</v>
      </c>
      <c r="M236" s="119">
        <f>SUMIFS($L:$L,$B:$B,B236,$C:$C,C236)/SUMIFS($K:$K,$B:$B,B236,$C:$C,C236)</f>
        <v>0</v>
      </c>
      <c r="N236" s="118"/>
    </row>
    <row r="237" spans="2:14" ht="79.5" customHeight="1" thickBot="1" x14ac:dyDescent="0.4">
      <c r="B237" s="34" t="str">
        <f>Analysen!A237</f>
        <v>NI</v>
      </c>
      <c r="C237" s="1" t="str">
        <f>Analysen!B237</f>
        <v>Legislativer Fußabdruck</v>
      </c>
      <c r="D237" s="35" t="str">
        <f>Analysen!C237</f>
        <v>Umfasst der Fußabdruck alle schriftlichen Eingaben – z.B. auch jene in der Erarbeitungsphase oder vor Beginn der Arbeit am Referentenentwurf?</v>
      </c>
      <c r="E237" s="5" t="str">
        <f>Analysen!D237</f>
        <v>keine Veröffentlichung: 0
nur Eingaben nach Fertigstellung des Entwurfs (offizielle formale Anhörungsverfahren): 3
inkl. der Eingaben während der Erarbeitung des Entwurfs: 10
alle Quellen von Anfang an (z.B. alte Vorlagen und Schreiben, bereits vorliegende Studien): 15</v>
      </c>
      <c r="F237" s="6">
        <f>INDEX(Analysen!237:237,MATCH("Max",Analysen!$2:$2,0))</f>
        <v>15</v>
      </c>
      <c r="G237" s="65">
        <f>INDEX(Analysen!237:237,MATCH("",Analysen!$2:$2,-1)-1)</f>
        <v>0</v>
      </c>
      <c r="H237" s="66">
        <f>INDEX(Analysen!237:237,MATCH("",Analysen!$2:$2,-1))</f>
        <v>0</v>
      </c>
      <c r="I237" s="73" t="str">
        <f>INDEX(Analysen!237:237,MATCH("",Analysen!$2:$2,-1)-2)</f>
        <v>Es werden keine Angaben veröffentlicht.</v>
      </c>
      <c r="J237" s="6">
        <v>1</v>
      </c>
      <c r="K237" s="6">
        <f t="shared" si="6"/>
        <v>15</v>
      </c>
      <c r="L237" s="58">
        <f t="shared" si="7"/>
        <v>0</v>
      </c>
      <c r="M237" s="119"/>
      <c r="N237" s="118"/>
    </row>
    <row r="238" spans="2:14" ht="80.25" customHeight="1" thickBot="1" x14ac:dyDescent="0.4">
      <c r="B238" s="34" t="str">
        <f>Analysen!A238</f>
        <v>NI</v>
      </c>
      <c r="C238" s="1" t="str">
        <f>Analysen!B238</f>
        <v>Legislativer Fußabdruck</v>
      </c>
      <c r="D238" s="35" t="str">
        <f>Analysen!C238</f>
        <v>Erfolgt eine Würdigung wichtiger Eingaben, die im Entwurf eingeflossen sind im Rahmen der Begründung oder Plenardebatte?</v>
      </c>
      <c r="E238" s="5" t="str">
        <f>Analysen!D238</f>
        <v>nein: 0
nur teilweise: 3
ja: 7
HINWEIS: für volle Punkte muss konkret genannt oder gekennzeichnet werden, welche Quellen zum Tragen kamen</v>
      </c>
      <c r="F238" s="6">
        <f>INDEX(Analysen!238:238,MATCH("Max",Analysen!$2:$2,0))</f>
        <v>7</v>
      </c>
      <c r="G238" s="65">
        <f>INDEX(Analysen!238:238,MATCH("",Analysen!$2:$2,-1)-1)</f>
        <v>0</v>
      </c>
      <c r="H238" s="66">
        <f>INDEX(Analysen!238:238,MATCH("",Analysen!$2:$2,-1))</f>
        <v>0</v>
      </c>
      <c r="I238" s="73" t="str">
        <f>INDEX(Analysen!238:238,MATCH("",Analysen!$2:$2,-1)-2)</f>
        <v>Nein</v>
      </c>
      <c r="J238" s="6">
        <v>1</v>
      </c>
      <c r="K238" s="6">
        <f t="shared" si="6"/>
        <v>7</v>
      </c>
      <c r="L238" s="58">
        <f t="shared" si="7"/>
        <v>0</v>
      </c>
      <c r="M238" s="119"/>
      <c r="N238" s="118"/>
    </row>
    <row r="239" spans="2:14" ht="65.5" thickBot="1" x14ac:dyDescent="0.4">
      <c r="B239" s="34" t="str">
        <f>Analysen!A239</f>
        <v>NI</v>
      </c>
      <c r="C239" s="1" t="str">
        <f>Analysen!B239</f>
        <v>Legislativer Fußabdruck</v>
      </c>
      <c r="D239" s="35" t="str">
        <f>Analysen!C239</f>
        <v>Werden alle Eingaben veröffentlicht (ggf. unter Unkenntlichmachung von sensitiven Daten)?</v>
      </c>
      <c r="E239" s="5" t="str">
        <f>Analysen!D239</f>
        <v>keine Veröffentlichung: 0
Veröffentlichung in Einzelfällen: 3
eingeschränkte Veröffentlichung; z.B. wenn die Interessenvertreter die Offenlegung verweigern können: 6
volle Veröffentlichung, inkl. Emails und Briefe etc. : 9</v>
      </c>
      <c r="F239" s="6">
        <f>INDEX(Analysen!239:239,MATCH("Max",Analysen!$2:$2,0))</f>
        <v>9</v>
      </c>
      <c r="G239" s="65">
        <f>INDEX(Analysen!239:239,MATCH("",Analysen!$2:$2,-1)-1)</f>
        <v>0</v>
      </c>
      <c r="H239" s="66">
        <f>INDEX(Analysen!239:239,MATCH("",Analysen!$2:$2,-1))</f>
        <v>0</v>
      </c>
      <c r="I239" s="73" t="str">
        <f>INDEX(Analysen!239:239,MATCH("",Analysen!$2:$2,-1)-2)</f>
        <v>Nein.</v>
      </c>
      <c r="J239" s="6">
        <v>1</v>
      </c>
      <c r="K239" s="6">
        <f t="shared" si="6"/>
        <v>9</v>
      </c>
      <c r="L239" s="58">
        <f t="shared" si="7"/>
        <v>0</v>
      </c>
      <c r="M239" s="119"/>
      <c r="N239" s="118"/>
    </row>
    <row r="240" spans="2:14" ht="39.5" thickBot="1" x14ac:dyDescent="0.4">
      <c r="B240" s="34" t="str">
        <f>Analysen!A240</f>
        <v>NI</v>
      </c>
      <c r="C240" s="1" t="str">
        <f>Analysen!B240</f>
        <v>Legislativer Fußabdruck</v>
      </c>
      <c r="D240" s="35" t="str">
        <f>Analysen!C240</f>
        <v>Welchen Geltungsbereich hat der legislative Fußabdruck?</v>
      </c>
      <c r="E240" s="5" t="str">
        <f>Analysen!D240</f>
        <v>keine Regelung - 0
nur Gesetze - 1
Gesetze und Verordnungen - 2</v>
      </c>
      <c r="F240" s="6">
        <f>INDEX(Analysen!240:240,MATCH("Max",Analysen!$2:$2,0))</f>
        <v>7</v>
      </c>
      <c r="G240" s="65">
        <f>INDEX(Analysen!240:240,MATCH("",Analysen!$2:$2,-1)-1)</f>
        <v>0</v>
      </c>
      <c r="H240" s="66">
        <f>INDEX(Analysen!240:240,MATCH("",Analysen!$2:$2,-1))</f>
        <v>0</v>
      </c>
      <c r="I240" s="73" t="str">
        <f>INDEX(Analysen!240:240,MATCH("",Analysen!$2:$2,-1)-2)</f>
        <v>Es gibt keine Regelung.</v>
      </c>
      <c r="J240" s="6">
        <v>1</v>
      </c>
      <c r="K240" s="6">
        <f t="shared" si="6"/>
        <v>7</v>
      </c>
      <c r="L240" s="58">
        <f t="shared" si="7"/>
        <v>0</v>
      </c>
      <c r="M240" s="119"/>
      <c r="N240" s="118"/>
    </row>
    <row r="241" spans="2:14" ht="130.5" thickBot="1" x14ac:dyDescent="0.4">
      <c r="B241" s="34" t="str">
        <f>Analysen!A241</f>
        <v>NI</v>
      </c>
      <c r="C241" s="1" t="str">
        <f>Analysen!B241</f>
        <v>Karenzzeit</v>
      </c>
      <c r="D241" s="35" t="str">
        <f>Analysen!C241</f>
        <v xml:space="preserve">Wie lang ist der maximale Zeitraum einer Karenzzeit nach Ausscheiden aus einem öffentlichen Amt, während der eine Pflicht zur schriftlichen Anzeige der geplanten Aufnahme einer Erwerbstätigkeit außerhalb des öffentliches Dienstes erforderlich ist?
</v>
      </c>
      <c r="E241" s="5" t="str">
        <f>Analysen!D241</f>
        <v>nein: 0
ja:
&lt; 1 Jahr: 5
&lt; 2 Jahr: 10
&lt; 3 Jahr: 15
≥ 3 Jahre: 20
In Bundesländern mit parlamentarischen/politischen Staatssekretären wird deren Fehlen mit einem Abzug von 5 Punkten in diesem Kriterium berücksichtigt.</v>
      </c>
      <c r="F241" s="6">
        <f>INDEX(Analysen!241:241,MATCH("Max",Analysen!$2:$2,0))</f>
        <v>20</v>
      </c>
      <c r="G241" s="65">
        <f>INDEX(Analysen!241:241,MATCH("",Analysen!$2:$2,-1)-1)</f>
        <v>10</v>
      </c>
      <c r="H241" s="66">
        <f>INDEX(Analysen!241:241,MATCH("",Analysen!$2:$2,-1))</f>
        <v>0.5</v>
      </c>
      <c r="I241" s="73" t="str">
        <f>INDEX(Analysen!241:241,MATCH("",Analysen!$2:$2,-1)-2)</f>
        <v>18 Monate</v>
      </c>
      <c r="J241" s="6">
        <v>1</v>
      </c>
      <c r="K241" s="6">
        <f t="shared" si="6"/>
        <v>20</v>
      </c>
      <c r="L241" s="58">
        <f t="shared" si="7"/>
        <v>10</v>
      </c>
      <c r="M241" s="119">
        <f>SUMIFS($L:$L,$B:$B,B241,$C:$C,C241)/SUMIFS($K:$K,$B:$B,B241,$C:$C,C241)</f>
        <v>0.32</v>
      </c>
      <c r="N241" s="118"/>
    </row>
    <row r="242" spans="2:14" ht="52.5" thickBot="1" x14ac:dyDescent="0.4">
      <c r="B242" s="34" t="str">
        <f>Analysen!A242</f>
        <v>NI</v>
      </c>
      <c r="C242" s="1" t="str">
        <f>Analysen!B242</f>
        <v>Karenzzeit</v>
      </c>
      <c r="D242" s="35" t="str">
        <f>Analysen!C242</f>
        <v>Gibt es ein beratendes Gremium oder eine Instanz, die über einen möglichen Interessenkonflikt berät und muss dessen Empfehlung veröffentlicht werden?</v>
      </c>
      <c r="E242" s="5" t="str">
        <f>Analysen!D242</f>
        <v>nein: 0
Gremium, keine Veröffentlichung: 6 
Gremium, Veröffentlichung: 12</v>
      </c>
      <c r="F242" s="6">
        <f>INDEX(Analysen!242:242,MATCH("Max",Analysen!$2:$2,0))</f>
        <v>12</v>
      </c>
      <c r="G242" s="65">
        <f>INDEX(Analysen!242:242,MATCH("",Analysen!$2:$2,-1)-1)</f>
        <v>0</v>
      </c>
      <c r="H242" s="66">
        <f>INDEX(Analysen!242:242,MATCH("",Analysen!$2:$2,-1))</f>
        <v>0</v>
      </c>
      <c r="I242" s="73" t="str">
        <f>INDEX(Analysen!242:242,MATCH("",Analysen!$2:$2,-1)-2)</f>
        <v>Entscheidung liegt bei der Landesregierung</v>
      </c>
      <c r="J242" s="6">
        <v>1</v>
      </c>
      <c r="K242" s="6">
        <f t="shared" si="6"/>
        <v>12</v>
      </c>
      <c r="L242" s="58">
        <f t="shared" si="7"/>
        <v>0</v>
      </c>
      <c r="M242" s="119"/>
      <c r="N242" s="118"/>
    </row>
    <row r="243" spans="2:14" ht="26.5" thickBot="1" x14ac:dyDescent="0.4">
      <c r="B243" s="34" t="str">
        <f>Analysen!A243</f>
        <v>NI</v>
      </c>
      <c r="C243" s="1" t="str">
        <f>Analysen!B243</f>
        <v>Karenzzeit</v>
      </c>
      <c r="D243" s="35" t="str">
        <f>Analysen!C243</f>
        <v>Sind Sanktionen bei Verstößen gegen die Karenzzeitregelung vorgesehen?</v>
      </c>
      <c r="E243" s="5" t="str">
        <f>Analysen!D243</f>
        <v>nein: 0
ja: 12</v>
      </c>
      <c r="F243" s="6">
        <f>INDEX(Analysen!243:243,MATCH("Max",Analysen!$2:$2,0))</f>
        <v>12</v>
      </c>
      <c r="G243" s="65">
        <f>INDEX(Analysen!243:243,MATCH("",Analysen!$2:$2,-1)-1)</f>
        <v>0</v>
      </c>
      <c r="H243" s="66">
        <f>INDEX(Analysen!243:243,MATCH("",Analysen!$2:$2,-1))</f>
        <v>0</v>
      </c>
      <c r="I243" s="73" t="str">
        <f>INDEX(Analysen!243:243,MATCH("",Analysen!$2:$2,-1)-2)</f>
        <v>nein</v>
      </c>
      <c r="J243" s="6">
        <v>1</v>
      </c>
      <c r="K243" s="6">
        <f t="shared" si="6"/>
        <v>12</v>
      </c>
      <c r="L243" s="58">
        <f t="shared" si="7"/>
        <v>0</v>
      </c>
      <c r="M243" s="119"/>
      <c r="N243" s="118"/>
    </row>
    <row r="244" spans="2:14" ht="130.5" thickBot="1" x14ac:dyDescent="0.4">
      <c r="B244" s="34" t="str">
        <f>Analysen!A244</f>
        <v>NI</v>
      </c>
      <c r="C244" s="1" t="str">
        <f>Analysen!B244</f>
        <v>Karenzzeit</v>
      </c>
      <c r="D244" s="35" t="str">
        <f>Analysen!C244</f>
        <v>Gibt es verbindliche Kriterien für einen Beschluss über die Zulässigkeit einer anzeigepflichtigen Beschäftigung während der Karenzzeit?  (Definition Interessenkonflikt, Gründe aus denen eine Erwerbstätigkeit untersagt werden kann etc.)</v>
      </c>
      <c r="E244" s="5" t="str">
        <f>Analysen!D244</f>
        <v>nein: 0
nur bei direktem Bezug zur vorherigen Tätigkeit: 3
auch bei Gefährdung des Ansehens der Landesregierung: 6</v>
      </c>
      <c r="F244" s="6">
        <f>INDEX(Analysen!244:244,MATCH("Max",Analysen!$2:$2,0))</f>
        <v>6</v>
      </c>
      <c r="G244" s="65">
        <f>INDEX(Analysen!244:244,MATCH("",Analysen!$2:$2,-1)-1)</f>
        <v>6</v>
      </c>
      <c r="H244" s="66">
        <f>INDEX(Analysen!244:244,MATCH("",Analysen!$2:$2,-1))</f>
        <v>1</v>
      </c>
      <c r="I244" s="73" t="str">
        <f>INDEX(Analysen!244:244,MATCH("",Analysen!$2:$2,-1)-2)</f>
        <v>Das Vertrauen der Allgemeinheit in die Integrität der Landesregierung soll weder durch den bloßen Anschein einer voreingenommenen Amtsführung im Hinblick auf spätere Karriereaussichten noch durch die private Verwendung von Amtswissen nach Beendigung des Amtsverhältnisses beeinträchtigt werden.</v>
      </c>
      <c r="J244" s="6">
        <v>1</v>
      </c>
      <c r="K244" s="6">
        <f t="shared" si="6"/>
        <v>6</v>
      </c>
      <c r="L244" s="58">
        <f t="shared" si="7"/>
        <v>6</v>
      </c>
      <c r="M244" s="119"/>
      <c r="N244" s="118"/>
    </row>
    <row r="245" spans="2:14" ht="65.5" thickBot="1" x14ac:dyDescent="0.4">
      <c r="B245" s="34" t="str">
        <f>Analysen!A245</f>
        <v>NI</v>
      </c>
      <c r="C245" s="1" t="str">
        <f>Analysen!B245</f>
        <v>Verhaltensregeln</v>
      </c>
      <c r="D245" s="35" t="str">
        <f>Analysen!C245</f>
        <v>Besteht eine Anzeigepflicht für vor Mandatsübernahme ausgeübte berufliche Tätigkeiten sowie Tätigkeiten als Vorstand/Aufsichtsrat/Beirat o.ä. ?</v>
      </c>
      <c r="E245" s="5" t="str">
        <f>Analysen!D245</f>
        <v>Anzeigepflicht berufliche Tätigkeit länger als zwei Jahre vor Mandat zurückliegend:  3
bzw. Anzeigepflicht berufliche Tätigkeit in den letzten zwei Jahren vor Mandatsbeginn: 2
Anzeigepflicht Tätigkeit als Vorstand/Aufsichtsrat/Beirat o.ä.:  2</v>
      </c>
      <c r="F245" s="6">
        <f>INDEX(Analysen!245:245,MATCH("Max",Analysen!$2:$2,0))</f>
        <v>5</v>
      </c>
      <c r="G245" s="65">
        <f>INDEX(Analysen!245:245,MATCH("",Analysen!$2:$2,-1)-1)</f>
        <v>5</v>
      </c>
      <c r="H245" s="66">
        <f>INDEX(Analysen!245:245,MATCH("",Analysen!$2:$2,-1))</f>
        <v>1</v>
      </c>
      <c r="I245" s="73" t="str">
        <f>INDEX(Analysen!245:245,MATCH("",Analysen!$2:$2,-1)-2)</f>
        <v>Ja</v>
      </c>
      <c r="J245" s="6">
        <v>1</v>
      </c>
      <c r="K245" s="6">
        <f t="shared" si="6"/>
        <v>5</v>
      </c>
      <c r="L245" s="58">
        <f t="shared" si="7"/>
        <v>5</v>
      </c>
      <c r="M245" s="120">
        <f>SUMIFS($L:$L,$B:$B,B245,$C:$C,C245)/SUMIFS($K:$K,$B:$B,B245,$C:$C,C245)</f>
        <v>0.44</v>
      </c>
      <c r="N245" s="118"/>
    </row>
    <row r="246" spans="2:14" ht="198.75" customHeight="1" thickBot="1" x14ac:dyDescent="0.4">
      <c r="B246" s="34" t="str">
        <f>Analysen!A246</f>
        <v>NI</v>
      </c>
      <c r="C246" s="1" t="str">
        <f>Analysen!B246</f>
        <v>Verhaltensregeln</v>
      </c>
      <c r="D246" s="35" t="str">
        <f>Analysen!C246</f>
        <v>Besteht eine Anzeigepflicht für während der Mandatsausübung ausgeübte Tätigkeiten (einschl. Beratung, Vorträge, Gutachten etc.); Unternehmensbeteiligungen? Aktienoptionen? Schwellenwerte beachten!</v>
      </c>
      <c r="E246" s="5" t="str">
        <f>Analysen!D246</f>
        <v xml:space="preserve">Anzeigepflicht berufliche Tätigkeiten u.ä.:  2
Anzeigepflicht Unternehmensbeteiligungen erst ab „wesentlichem wirtschaftlichem Einfluss“ (meist: 25%): 1
Anzeigepflicht bestehende Unternehmensbeteiligungen ab 5 % und Aktienoptionen u.ä.: 2
</v>
      </c>
      <c r="F246" s="6">
        <f>INDEX(Analysen!246:246,MATCH("Max",Analysen!$2:$2,0))</f>
        <v>5</v>
      </c>
      <c r="G246" s="65">
        <f>INDEX(Analysen!246:246,MATCH("",Analysen!$2:$2,-1)-1)</f>
        <v>3</v>
      </c>
      <c r="H246" s="66">
        <f>INDEX(Analysen!246:246,MATCH("",Analysen!$2:$2,-1))</f>
        <v>0.6</v>
      </c>
      <c r="I246" s="73" t="str">
        <f>INDEX(Analysen!246:246,MATCH("",Analysen!$2:$2,-1)-2)</f>
        <v>Ja
Anzeige bestehender Unternehmensbeteiligung  nur bei wesentlichem wirtschaftlichem Einfluss</v>
      </c>
      <c r="J246" s="6">
        <v>1</v>
      </c>
      <c r="K246" s="6">
        <f t="shared" si="6"/>
        <v>5</v>
      </c>
      <c r="L246" s="58">
        <f t="shared" si="7"/>
        <v>3</v>
      </c>
      <c r="M246" s="120"/>
      <c r="N246" s="118"/>
    </row>
    <row r="247" spans="2:14" ht="52.5" thickBot="1" x14ac:dyDescent="0.4">
      <c r="B247" s="34" t="str">
        <f>Analysen!A247</f>
        <v>NI</v>
      </c>
      <c r="C247" s="1" t="str">
        <f>Analysen!B247</f>
        <v>Verhaltensregeln</v>
      </c>
      <c r="D247" s="35" t="str">
        <f>Analysen!C247</f>
        <v>Werden die angezeigten Nebeneinkünfte veröffentlicht?
(nur in Stufen oder Euro-genau)</v>
      </c>
      <c r="E247" s="5" t="str">
        <f>Analysen!D247</f>
        <v xml:space="preserve">Veröffentlichung Euro-genau:  5
Veröffentlichung in ca. 10 Stufen entsprechend früheren VR Bund: 3
 Veröffentlichung in deutlich weniger als 10 Stufen: 2
</v>
      </c>
      <c r="F247" s="6">
        <f>INDEX(Analysen!247:247,MATCH("Max",Analysen!$2:$2,0))</f>
        <v>5</v>
      </c>
      <c r="G247" s="65">
        <f>INDEX(Analysen!247:247,MATCH("",Analysen!$2:$2,-1)-1)</f>
        <v>3</v>
      </c>
      <c r="H247" s="66">
        <f>INDEX(Analysen!247:247,MATCH("",Analysen!$2:$2,-1))</f>
        <v>0.6</v>
      </c>
      <c r="I247" s="73" t="str">
        <f>INDEX(Analysen!247:247,MATCH("",Analysen!$2:$2,-1)-2)</f>
        <v xml:space="preserve">10-Stufen-Regelung
analog Verhaltensregeln Bund
</v>
      </c>
      <c r="J247" s="6">
        <v>1</v>
      </c>
      <c r="K247" s="6">
        <f t="shared" si="6"/>
        <v>5</v>
      </c>
      <c r="L247" s="58">
        <f t="shared" si="7"/>
        <v>3</v>
      </c>
      <c r="M247" s="120"/>
      <c r="N247" s="118"/>
    </row>
    <row r="248" spans="2:14" ht="65.5" thickBot="1" x14ac:dyDescent="0.4">
      <c r="B248" s="34" t="str">
        <f>Analysen!A248</f>
        <v>NI</v>
      </c>
      <c r="C248" s="1" t="str">
        <f>Analysen!B248</f>
        <v>Verhaltensregeln</v>
      </c>
      <c r="D248" s="35" t="str">
        <f>Analysen!C248</f>
        <v xml:space="preserve">Gibt es eine Anzeigepflicht bei Spenden an Abgeordnete für politische Arbeit? Ab welcher Betragshöhe gilt diese? Veröffentlichung?
</v>
      </c>
      <c r="E248" s="5" t="str">
        <f>Analysen!D248</f>
        <v xml:space="preserve">Anzeigepflicht ab ca. 1.500 € jährlich oder vergleichbar: 3
bzw. Anzeigepflicht erst ab ca. 5.000 € jährlich: 2
Veröffentlichung: 2
</v>
      </c>
      <c r="F248" s="6">
        <f>INDEX(Analysen!248:248,MATCH("Max",Analysen!$2:$2,0))</f>
        <v>5</v>
      </c>
      <c r="G248" s="65">
        <f>INDEX(Analysen!248:248,MATCH("",Analysen!$2:$2,-1)-1)</f>
        <v>0</v>
      </c>
      <c r="H248" s="66">
        <f>INDEX(Analysen!248:248,MATCH("",Analysen!$2:$2,-1))</f>
        <v>0</v>
      </c>
      <c r="I248" s="73" t="str">
        <f>INDEX(Analysen!248:248,MATCH("",Analysen!$2:$2,-1)-2)</f>
        <v>Keine Regelung</v>
      </c>
      <c r="J248" s="6">
        <v>1</v>
      </c>
      <c r="K248" s="6">
        <f t="shared" si="6"/>
        <v>5</v>
      </c>
      <c r="L248" s="58">
        <f t="shared" si="7"/>
        <v>0</v>
      </c>
      <c r="M248" s="120"/>
      <c r="N248" s="118"/>
    </row>
    <row r="249" spans="2:14" ht="26.5" thickBot="1" x14ac:dyDescent="0.4">
      <c r="B249" s="34" t="str">
        <f>Analysen!A249</f>
        <v>NI</v>
      </c>
      <c r="C249" s="1" t="str">
        <f>Analysen!B249</f>
        <v>Verhaltensregeln</v>
      </c>
      <c r="D249" s="35" t="str">
        <f>Analysen!C249</f>
        <v>Ist die Annahme von Spenden (Direktspenden) an Abgeordnete verboten?</v>
      </c>
      <c r="E249" s="5" t="str">
        <f>Analysen!D249</f>
        <v xml:space="preserve">Annahme von Direktspenden verboten: 5 </v>
      </c>
      <c r="F249" s="6">
        <f>INDEX(Analysen!249:249,MATCH("Max",Analysen!$2:$2,0))</f>
        <v>5</v>
      </c>
      <c r="G249" s="65">
        <f>INDEX(Analysen!249:249,MATCH("",Analysen!$2:$2,-1)-1)</f>
        <v>0</v>
      </c>
      <c r="H249" s="66">
        <f>INDEX(Analysen!249:249,MATCH("",Analysen!$2:$2,-1))</f>
        <v>0</v>
      </c>
      <c r="I249" s="73" t="str">
        <f>INDEX(Analysen!249:249,MATCH("",Analysen!$2:$2,-1)-2)</f>
        <v>nein</v>
      </c>
      <c r="J249" s="6">
        <v>1</v>
      </c>
      <c r="K249" s="6">
        <f t="shared" si="6"/>
        <v>5</v>
      </c>
      <c r="L249" s="58">
        <f t="shared" si="7"/>
        <v>0</v>
      </c>
      <c r="M249" s="120"/>
      <c r="N249" s="118"/>
    </row>
    <row r="250" spans="2:14" ht="39.5" thickBot="1" x14ac:dyDescent="0.4">
      <c r="B250" s="34" t="str">
        <f>Analysen!A250</f>
        <v>NI</v>
      </c>
      <c r="C250" s="1" t="str">
        <f>Analysen!B250</f>
        <v>Verhaltensregeln</v>
      </c>
      <c r="D250" s="35" t="str">
        <f>Analysen!C250</f>
        <v>Gibt es Sanktionen bei Verstößen gegen die in vorigen Kriterien aufgeführten Pflichten?   Veröffentlichung als LT-Drucksache?</v>
      </c>
      <c r="E250" s="5" t="str">
        <f>Analysen!D250</f>
        <v>Ordnungsgeld bis ½ jährl. Abgeordnetenbezüge: 3
Lediglich Ermahnung: 1
Veröffentlichung: 2</v>
      </c>
      <c r="F250" s="6">
        <f>INDEX(Analysen!250:250,MATCH("Max",Analysen!$2:$2,0))</f>
        <v>5</v>
      </c>
      <c r="G250" s="65">
        <f>INDEX(Analysen!250:250,MATCH("",Analysen!$2:$2,-1)-1)</f>
        <v>3</v>
      </c>
      <c r="H250" s="66">
        <f>INDEX(Analysen!250:250,MATCH("",Analysen!$2:$2,-1))</f>
        <v>0.6</v>
      </c>
      <c r="I250" s="73" t="str">
        <f>INDEX(Analysen!250:250,MATCH("",Analysen!$2:$2,-1)-2)</f>
        <v>Ordnungsgeld bis ½ jährl. Grundentschädigung
Nur Mitteilung an LTag</v>
      </c>
      <c r="J250" s="6">
        <v>1</v>
      </c>
      <c r="K250" s="6">
        <f t="shared" si="6"/>
        <v>5</v>
      </c>
      <c r="L250" s="58">
        <f t="shared" si="7"/>
        <v>3</v>
      </c>
      <c r="M250" s="120"/>
      <c r="N250" s="118"/>
    </row>
    <row r="251" spans="2:14" ht="39.5" thickBot="1" x14ac:dyDescent="0.4">
      <c r="B251" s="34" t="str">
        <f>Analysen!A251</f>
        <v>NI</v>
      </c>
      <c r="C251" s="1" t="str">
        <f>Analysen!B251</f>
        <v>Verhaltensregeln</v>
      </c>
      <c r="D251" s="35" t="str">
        <f>Analysen!C251</f>
        <v>Werden die von den Abgeordneten gemachten Angaben im Internet oder Handbuch veröffentlicht?</v>
      </c>
      <c r="E251" s="5" t="str">
        <f>Analysen!D251</f>
        <v>Im Landtag-Internet: 5
Im Handbuch/als amtliche Mitteilung: 3</v>
      </c>
      <c r="F251" s="6">
        <f>INDEX(Analysen!251:251,MATCH("Max",Analysen!$2:$2,0))</f>
        <v>5</v>
      </c>
      <c r="G251" s="65">
        <f>INDEX(Analysen!251:251,MATCH("",Analysen!$2:$2,-1)-1)</f>
        <v>5</v>
      </c>
      <c r="H251" s="66">
        <f>INDEX(Analysen!251:251,MATCH("",Analysen!$2:$2,-1))</f>
        <v>1</v>
      </c>
      <c r="I251" s="73" t="str">
        <f>INDEX(Analysen!251:251,MATCH("",Analysen!$2:$2,-1)-2)</f>
        <v>Handbuch + Internet LTag</v>
      </c>
      <c r="J251" s="6">
        <v>1</v>
      </c>
      <c r="K251" s="6">
        <f t="shared" si="6"/>
        <v>5</v>
      </c>
      <c r="L251" s="58">
        <f t="shared" si="7"/>
        <v>5</v>
      </c>
      <c r="M251" s="120"/>
      <c r="N251" s="118"/>
    </row>
    <row r="252" spans="2:14" ht="65.5" thickBot="1" x14ac:dyDescent="0.4">
      <c r="B252" s="34" t="str">
        <f>Analysen!A252</f>
        <v>NI</v>
      </c>
      <c r="C252" s="1" t="str">
        <f>Analysen!B252</f>
        <v>Verhaltensregeln</v>
      </c>
      <c r="D252" s="35" t="str">
        <f>Analysen!C252</f>
        <v xml:space="preserve">Muss eine Interessenverknüpfung bei Mitarbeit in einem Ausschuss oder auch bei sonstiger gesetzgeberischer Arbeit offengelegt werden? </v>
      </c>
      <c r="E252" s="5" t="str">
        <f>Analysen!D252</f>
        <v xml:space="preserve">Offenlegung bei Mitarbeit im Ausschuss sowie bei sonstiger gesetzgeberischer Arbeit: 5 
Falls Offenlegung nur bei Ausschussarbeit: 3   Interessenverknüpfung nur anhand Abgeordnetenprofil: 1
</v>
      </c>
      <c r="F252" s="6">
        <f>INDEX(Analysen!252:252,MATCH("Max",Analysen!$2:$2,0))</f>
        <v>5</v>
      </c>
      <c r="G252" s="65">
        <f>INDEX(Analysen!252:252,MATCH("",Analysen!$2:$2,-1)-1)</f>
        <v>3</v>
      </c>
      <c r="H252" s="66">
        <f>INDEX(Analysen!252:252,MATCH("",Analysen!$2:$2,-1))</f>
        <v>0.6</v>
      </c>
      <c r="I252" s="73" t="str">
        <f>INDEX(Analysen!252:252,MATCH("",Analysen!$2:$2,-1)-2)</f>
        <v xml:space="preserve">Offenlegung Interessenverknüpfung nur im Ausschuss </v>
      </c>
      <c r="J252" s="6">
        <v>1</v>
      </c>
      <c r="K252" s="6">
        <f t="shared" si="6"/>
        <v>5</v>
      </c>
      <c r="L252" s="58">
        <f t="shared" si="7"/>
        <v>3</v>
      </c>
      <c r="M252" s="120"/>
      <c r="N252" s="118"/>
    </row>
    <row r="253" spans="2:14" ht="127.5" customHeight="1" thickBot="1" x14ac:dyDescent="0.4">
      <c r="B253" s="34" t="str">
        <f>Analysen!A253</f>
        <v>NI</v>
      </c>
      <c r="C253" s="1" t="str">
        <f>Analysen!B253</f>
        <v>Verhaltensregeln</v>
      </c>
      <c r="D253" s="35" t="str">
        <f>Analysen!C253</f>
        <v xml:space="preserve">Ist die Ausübung bezahlter Tätigkeiten (Lobbyarbeit, Beratung, Vorträge, Gutachten etc.)  während der Mandatsausübung verboten? </v>
      </c>
      <c r="E253" s="5" t="str">
        <f>Analysen!D253</f>
        <v xml:space="preserve">Verbot bezahlter Lobbytätigkeit: 3
Verbot Honorarannahme entgeltlicher Vorträge/ Beratungstätigkeit: 2
</v>
      </c>
      <c r="F253" s="6">
        <f>INDEX(Analysen!253:253,MATCH("Max",Analysen!$2:$2,0))</f>
        <v>5</v>
      </c>
      <c r="G253" s="65">
        <f>INDEX(Analysen!253:253,MATCH("",Analysen!$2:$2,-1)-1)</f>
        <v>0</v>
      </c>
      <c r="H253" s="66">
        <f>INDEX(Analysen!253:253,MATCH("",Analysen!$2:$2,-1))</f>
        <v>0</v>
      </c>
      <c r="I253" s="73" t="str">
        <f>INDEX(Analysen!253:253,MATCH("",Analysen!$2:$2,-1)-2)</f>
        <v>Nein</v>
      </c>
      <c r="J253" s="6">
        <v>1</v>
      </c>
      <c r="K253" s="6">
        <f t="shared" si="6"/>
        <v>5</v>
      </c>
      <c r="L253" s="58">
        <f t="shared" si="7"/>
        <v>0</v>
      </c>
      <c r="M253" s="120"/>
      <c r="N253" s="118"/>
    </row>
    <row r="254" spans="2:14" ht="42" customHeight="1" thickBot="1" x14ac:dyDescent="0.4">
      <c r="B254" s="36" t="str">
        <f>Analysen!A254</f>
        <v>NI</v>
      </c>
      <c r="C254" s="37" t="str">
        <f>Analysen!B254</f>
        <v>Verhaltensregeln</v>
      </c>
      <c r="D254" s="38" t="str">
        <f>Analysen!C254</f>
        <v>Gibt es eine Pflicht zur Angabe des zeitlichen Umfangs ausgeübter Nebentätigkeiten?</v>
      </c>
      <c r="E254" s="39" t="str">
        <f>Analysen!D254</f>
        <v>Pflicht zur Angabe: 5</v>
      </c>
      <c r="F254" s="69">
        <f>INDEX(Analysen!254:254,MATCH("Max",Analysen!$2:$2,0))</f>
        <v>5</v>
      </c>
      <c r="G254" s="70">
        <f>INDEX(Analysen!254:254,MATCH("",Analysen!$2:$2,-1)-1)</f>
        <v>0</v>
      </c>
      <c r="H254" s="71">
        <f>INDEX(Analysen!254:254,MATCH("",Analysen!$2:$2,-1))</f>
        <v>0</v>
      </c>
      <c r="I254" s="74" t="str">
        <f>INDEX(Analysen!254:254,MATCH("",Analysen!$2:$2,-1)-2)</f>
        <v>Nein</v>
      </c>
      <c r="J254" s="69">
        <v>1</v>
      </c>
      <c r="K254" s="69">
        <f t="shared" si="6"/>
        <v>5</v>
      </c>
      <c r="L254" s="78">
        <f t="shared" si="7"/>
        <v>0</v>
      </c>
      <c r="M254" s="120"/>
      <c r="N254" s="118"/>
    </row>
    <row r="255" spans="2:14" ht="132" customHeight="1" thickBot="1" x14ac:dyDescent="0.4">
      <c r="B255" s="30" t="str">
        <f>Analysen!A255</f>
        <v>NW</v>
      </c>
      <c r="C255" s="31" t="str">
        <f>Analysen!B255</f>
        <v>Lobby-register</v>
      </c>
      <c r="D255" s="32" t="str">
        <f>Analysen!C255</f>
        <v>Gibt es eine verbindliche Regelung sowohl für Abgeordnete im Parlament als auch für die Regierung (Ministerien)?</v>
      </c>
      <c r="E255" s="33" t="str">
        <f>Analysen!D255</f>
        <v>keine Regelung: 0
Regelung gilt für:
Abgeordnete: 3
Abgeordnete und Regierungsmitglieder: 4 
zusätzlich bis Unterabteilungsleitung: 6
zusätzlich alle weiteren Mitarbeiter von Ministerien: 8 
Zusätzlich Regulierungsbehörden: 9
HINWEIS: die Exekutive spielt eine wesentlich größere Rolle im Lobbyismus als Parlamente; für volle Punktzahl müssen alle Ebenen der Ministerien und Regulierungsbehörden einbezogen werden</v>
      </c>
      <c r="F255" s="51">
        <f>INDEX(Analysen!255:255,MATCH("Max",Analysen!$2:$2,0))</f>
        <v>9</v>
      </c>
      <c r="G255" s="51">
        <f>INDEX(Analysen!255:255,MATCH("",Analysen!$2:$2,-1)-1)</f>
        <v>0</v>
      </c>
      <c r="H255" s="64">
        <f>INDEX(Analysen!255:255,MATCH("",Analysen!$2:$2,-1))</f>
        <v>0</v>
      </c>
      <c r="I255" s="72" t="str">
        <f>INDEX(Analysen!255:255,MATCH("",Analysen!$2:$2,-1)-2)</f>
        <v>Es wurde bisher kein Lobbyregister eingeführt.</v>
      </c>
      <c r="J255" s="51">
        <v>1</v>
      </c>
      <c r="K255" s="51">
        <f t="shared" si="6"/>
        <v>9</v>
      </c>
      <c r="L255" s="57">
        <f t="shared" si="7"/>
        <v>0</v>
      </c>
      <c r="M255" s="117">
        <f>SUMIFS($L:$L,$B:$B,B255,$C:$C,C255)/SUMIFS($K:$K,$B:$B,B255,$C:$C,C255)</f>
        <v>0</v>
      </c>
      <c r="N255" s="118">
        <f>SUM(M255:M282)/4</f>
        <v>0.34500000000000003</v>
      </c>
    </row>
    <row r="256" spans="2:14" ht="199.5" customHeight="1" thickBot="1" x14ac:dyDescent="0.4">
      <c r="B256" s="34" t="str">
        <f>Analysen!A256</f>
        <v>NW</v>
      </c>
      <c r="C256" s="1" t="str">
        <f>Analysen!B256</f>
        <v>Lobby-register</v>
      </c>
      <c r="D256" s="35" t="str">
        <f>Analysen!C256</f>
        <v>Ist eine Registrierung für alle Lobbyisten, die Gesprächstermine suchen, verpflichtend?</v>
      </c>
      <c r="E256" s="5" t="str">
        <f>Analysen!D256</f>
        <v>keine Registrierung: 0
Registrierung gilt nur für einen kleinen Teil der Lobbyisten (z.B. aufgrund vieler Ausnahmen in Kombination mit einer großen Mindestzahl an Kontakten ): 3
Registrierung für die Mehrheit aller Lobbyisten aber mit Hürden (z.B. kaum Ausnahmen, aber hohe  Zahl der erforderlichen Kontakte): 5
Wenige Ausnahmen; keine relevante sonstigen Hürden: 7
Registrierungspflicht gilt für alle Lobbyisten und jeden wiederholten Kontakt: 9
HINWEIS: sofern es hohe Hürden zur Registrierungspflicht gibt, können nur 5 Punkte vergeben werden; ohne Einbeziehung von Anwälten kann es keine volle Punktzahl geben; bei einer verfassungsrechtlichen Ausnahme für Religionsgemeinschaften können noch 9 Punkte vergeben werden</v>
      </c>
      <c r="F256" s="6">
        <f>INDEX(Analysen!256:256,MATCH("Max",Analysen!$2:$2,0))</f>
        <v>9</v>
      </c>
      <c r="G256" s="65">
        <f>INDEX(Analysen!256:256,MATCH("",Analysen!$2:$2,-1)-1)</f>
        <v>0</v>
      </c>
      <c r="H256" s="66">
        <f>INDEX(Analysen!256:256,MATCH("",Analysen!$2:$2,-1))</f>
        <v>0</v>
      </c>
      <c r="I256" s="73" t="str">
        <f>INDEX(Analysen!256:256,MATCH("",Analysen!$2:$2,-1)-2)</f>
        <v>Nein.</v>
      </c>
      <c r="J256" s="6">
        <v>1</v>
      </c>
      <c r="K256" s="6">
        <f t="shared" si="6"/>
        <v>9</v>
      </c>
      <c r="L256" s="58">
        <f t="shared" si="7"/>
        <v>0</v>
      </c>
      <c r="M256" s="117"/>
      <c r="N256" s="118"/>
    </row>
    <row r="257" spans="2:14" ht="65.5" thickBot="1" x14ac:dyDescent="0.4">
      <c r="B257" s="34" t="str">
        <f>Analysen!A257</f>
        <v>NW</v>
      </c>
      <c r="C257" s="1" t="str">
        <f>Analysen!B257</f>
        <v>Lobby-register</v>
      </c>
      <c r="D257" s="35" t="str">
        <f>Analysen!C257</f>
        <v>Sind bestimmte Rechte für die Interessenvertreter an die Eintragung, wie Hausausweis, Teilnahme an Anhörungen etc., gebunden oder gibt es alternativ Sanktionen bei Verstößen?</v>
      </c>
      <c r="E257" s="5" t="str">
        <f>Analysen!D257</f>
        <v>keine Einschränkungen/Sanktionen bei Nicht-Registrierung oder Verstößen: 0
Andernfalls: 3</v>
      </c>
      <c r="F257" s="6">
        <f>INDEX(Analysen!257:257,MATCH("Max",Analysen!$2:$2,0))</f>
        <v>3</v>
      </c>
      <c r="G257" s="65">
        <f>INDEX(Analysen!257:257,MATCH("",Analysen!$2:$2,-1)-1)</f>
        <v>0</v>
      </c>
      <c r="H257" s="66">
        <f>INDEX(Analysen!257:257,MATCH("",Analysen!$2:$2,-1))</f>
        <v>0</v>
      </c>
      <c r="I257" s="73" t="str">
        <f>INDEX(Analysen!257:257,MATCH("",Analysen!$2:$2,-1)-2)</f>
        <v>Nein</v>
      </c>
      <c r="J257" s="6">
        <v>1</v>
      </c>
      <c r="K257" s="6">
        <f t="shared" si="6"/>
        <v>3</v>
      </c>
      <c r="L257" s="58">
        <f t="shared" si="7"/>
        <v>0</v>
      </c>
      <c r="M257" s="117"/>
      <c r="N257" s="118"/>
    </row>
    <row r="258" spans="2:14" ht="39.5" thickBot="1" x14ac:dyDescent="0.4">
      <c r="B258" s="34" t="str">
        <f>Analysen!A258</f>
        <v>NW</v>
      </c>
      <c r="C258" s="1" t="str">
        <f>Analysen!B258</f>
        <v>Lobby-register</v>
      </c>
      <c r="D258" s="35" t="str">
        <f>Analysen!C258</f>
        <v>Sind alle registrierte Lobbyisten (auch  Anwälte, Agenturen etc.) verpflichtet, ihre Auftraggeber zu nennen?</v>
      </c>
      <c r="E258" s="5" t="str">
        <f>Analysen!D258</f>
        <v>nein: 0
ja: 3</v>
      </c>
      <c r="F258" s="6">
        <f>INDEX(Analysen!258:258,MATCH("Max",Analysen!$2:$2,0))</f>
        <v>3</v>
      </c>
      <c r="G258" s="65">
        <f>INDEX(Analysen!258:258,MATCH("",Analysen!$2:$2,-1)-1)</f>
        <v>0</v>
      </c>
      <c r="H258" s="66">
        <f>INDEX(Analysen!258:258,MATCH("",Analysen!$2:$2,-1))</f>
        <v>0</v>
      </c>
      <c r="I258" s="73" t="str">
        <f>INDEX(Analysen!258:258,MATCH("",Analysen!$2:$2,-1)-2)</f>
        <v>Nein.</v>
      </c>
      <c r="J258" s="6">
        <v>1</v>
      </c>
      <c r="K258" s="6">
        <f t="shared" si="6"/>
        <v>3</v>
      </c>
      <c r="L258" s="58">
        <f t="shared" si="7"/>
        <v>0</v>
      </c>
      <c r="M258" s="117"/>
      <c r="N258" s="118"/>
    </row>
    <row r="259" spans="2:14" ht="78.5" thickBot="1" x14ac:dyDescent="0.4">
      <c r="B259" s="34" t="str">
        <f>Analysen!A259</f>
        <v>NW</v>
      </c>
      <c r="C259" s="1" t="str">
        <f>Analysen!B259</f>
        <v>Lobby-register</v>
      </c>
      <c r="D259" s="35" t="str">
        <f>Analysen!C259</f>
        <v>Ist eine Veröffentlichung der finanziellen/personellen Austattung der Lobbytätigkeit vorgesehen?</v>
      </c>
      <c r="E259" s="5" t="str">
        <f>Analysen!D259</f>
        <v>nein: 0
ja: 3
HINWEIS: sofern die Offenlegung grundlos verweigert werden kann, und trotzdem die Kontaktaufnahme weiter erfolgen darf, kann es keinen vollen Punkt geben</v>
      </c>
      <c r="F259" s="6">
        <f>INDEX(Analysen!259:259,MATCH("Max",Analysen!$2:$2,0))</f>
        <v>3</v>
      </c>
      <c r="G259" s="65">
        <f>INDEX(Analysen!259:259,MATCH("",Analysen!$2:$2,-1)-1)</f>
        <v>0</v>
      </c>
      <c r="H259" s="66">
        <f>INDEX(Analysen!259:259,MATCH("",Analysen!$2:$2,-1))</f>
        <v>0</v>
      </c>
      <c r="I259" s="73" t="str">
        <f>INDEX(Analysen!259:259,MATCH("",Analysen!$2:$2,-1)-2)</f>
        <v>Nein.</v>
      </c>
      <c r="J259" s="6">
        <v>1</v>
      </c>
      <c r="K259" s="6">
        <f t="shared" ref="K259:K322" si="8">F259*J259</f>
        <v>3</v>
      </c>
      <c r="L259" s="58">
        <f t="shared" ref="L259:L322" si="9">G259*J259</f>
        <v>0</v>
      </c>
      <c r="M259" s="117"/>
      <c r="N259" s="118"/>
    </row>
    <row r="260" spans="2:14" ht="117.5" thickBot="1" x14ac:dyDescent="0.4">
      <c r="B260" s="34" t="str">
        <f>Analysen!A260</f>
        <v>NW</v>
      </c>
      <c r="C260" s="1" t="str">
        <f>Analysen!B260</f>
        <v>Lobby-register</v>
      </c>
      <c r="D260" s="35" t="str">
        <f>Analysen!C260</f>
        <v>Werden Lobbytätigkeiten detailliert dokumentiert? (Datum, Dauer, Teilnehmer der Konsultationen sowie besprochene Themen)</v>
      </c>
      <c r="E260" s="5" t="str">
        <f>Analysen!D260</f>
        <v>nein: 0
nur teilweise (z.B. nur Teilnehmer, aber Fehlen von besprochenen Themen) : 3
mit relevanten Lücken (es fehlen Teilnehmer oder Dauer, Themen werden aber genannt): 6
vollständig: 9
HINWEIS: die konkreten Themen des einzelnen Lobbykontakts sind von besonderem Interesse</v>
      </c>
      <c r="F260" s="6">
        <f>INDEX(Analysen!260:260,MATCH("Max",Analysen!$2:$2,0))</f>
        <v>9</v>
      </c>
      <c r="G260" s="65">
        <f>INDEX(Analysen!260:260,MATCH("",Analysen!$2:$2,-1)-1)</f>
        <v>0</v>
      </c>
      <c r="H260" s="66">
        <f>INDEX(Analysen!260:260,MATCH("",Analysen!$2:$2,-1))</f>
        <v>0</v>
      </c>
      <c r="I260" s="73" t="str">
        <f>INDEX(Analysen!260:260,MATCH("",Analysen!$2:$2,-1)-2)</f>
        <v>Nein</v>
      </c>
      <c r="J260" s="6">
        <v>1</v>
      </c>
      <c r="K260" s="6">
        <f t="shared" si="8"/>
        <v>9</v>
      </c>
      <c r="L260" s="58">
        <f t="shared" si="9"/>
        <v>0</v>
      </c>
      <c r="M260" s="117"/>
      <c r="N260" s="118"/>
    </row>
    <row r="261" spans="2:14" ht="39.5" thickBot="1" x14ac:dyDescent="0.4">
      <c r="B261" s="34" t="str">
        <f>Analysen!A261</f>
        <v>NW</v>
      </c>
      <c r="C261" s="1" t="str">
        <f>Analysen!B261</f>
        <v>Lobby-register</v>
      </c>
      <c r="D261" s="35" t="str">
        <f>Analysen!C261</f>
        <v>Sind Informationen der Lobbyisten veröffentlicht und frei einsehbar?</v>
      </c>
      <c r="E261" s="5" t="str">
        <f>Analysen!D261</f>
        <v>nein: 0
nur teilweise: 3
ja: 6</v>
      </c>
      <c r="F261" s="6">
        <f>INDEX(Analysen!261:261,MATCH("Max",Analysen!$2:$2,0))</f>
        <v>6</v>
      </c>
      <c r="G261" s="65">
        <f>INDEX(Analysen!261:261,MATCH("",Analysen!$2:$2,-1)-1)</f>
        <v>0</v>
      </c>
      <c r="H261" s="66">
        <f>INDEX(Analysen!261:261,MATCH("",Analysen!$2:$2,-1))</f>
        <v>0</v>
      </c>
      <c r="I261" s="73" t="str">
        <f>INDEX(Analysen!261:261,MATCH("",Analysen!$2:$2,-1)-2)</f>
        <v>Nein</v>
      </c>
      <c r="J261" s="6">
        <v>1</v>
      </c>
      <c r="K261" s="6">
        <f t="shared" si="8"/>
        <v>6</v>
      </c>
      <c r="L261" s="58">
        <f t="shared" si="9"/>
        <v>0</v>
      </c>
      <c r="M261" s="117"/>
      <c r="N261" s="118"/>
    </row>
    <row r="262" spans="2:14" ht="26.5" thickBot="1" x14ac:dyDescent="0.4">
      <c r="B262" s="34" t="str">
        <f>Analysen!A262</f>
        <v>NW</v>
      </c>
      <c r="C262" s="1" t="str">
        <f>Analysen!B262</f>
        <v>Lobby-register</v>
      </c>
      <c r="D262" s="35" t="str">
        <f>Analysen!C262</f>
        <v>Gibt es einen verbindlichen Verhaltenskodex für Lobbyisten?</v>
      </c>
      <c r="E262" s="5" t="str">
        <f>Analysen!D262</f>
        <v>nein: 0
ja: 3</v>
      </c>
      <c r="F262" s="6">
        <f>INDEX(Analysen!262:262,MATCH("Max",Analysen!$2:$2,0))</f>
        <v>3</v>
      </c>
      <c r="G262" s="65">
        <f>INDEX(Analysen!262:262,MATCH("",Analysen!$2:$2,-1)-1)</f>
        <v>0</v>
      </c>
      <c r="H262" s="66">
        <f>INDEX(Analysen!262:262,MATCH("",Analysen!$2:$2,-1))</f>
        <v>0</v>
      </c>
      <c r="I262" s="73" t="str">
        <f>INDEX(Analysen!262:262,MATCH("",Analysen!$2:$2,-1)-2)</f>
        <v>Nein</v>
      </c>
      <c r="J262" s="6">
        <v>1</v>
      </c>
      <c r="K262" s="6">
        <f t="shared" si="8"/>
        <v>3</v>
      </c>
      <c r="L262" s="58">
        <f t="shared" si="9"/>
        <v>0</v>
      </c>
      <c r="M262" s="117"/>
      <c r="N262" s="118"/>
    </row>
    <row r="263" spans="2:14" ht="52.5" thickBot="1" x14ac:dyDescent="0.4">
      <c r="B263" s="34" t="str">
        <f>Analysen!A263</f>
        <v>NW</v>
      </c>
      <c r="C263" s="1" t="str">
        <f>Analysen!B263</f>
        <v>Lobby-register</v>
      </c>
      <c r="D263" s="35" t="str">
        <f>Analysen!C263</f>
        <v>Gibt es einen unabhängigen Lobbybeauftragten, der die Einhaltung der Regelungen überprüft und ggf. Sanktionen erlässt?</v>
      </c>
      <c r="E263" s="5" t="str">
        <f>Analysen!D263</f>
        <v>nein: 0
ja: 5</v>
      </c>
      <c r="F263" s="6">
        <f>INDEX(Analysen!263:263,MATCH("Max",Analysen!$2:$2,0))</f>
        <v>5</v>
      </c>
      <c r="G263" s="65">
        <f>INDEX(Analysen!263:263,MATCH("",Analysen!$2:$2,-1)-1)</f>
        <v>0</v>
      </c>
      <c r="H263" s="66">
        <f>INDEX(Analysen!263:263,MATCH("",Analysen!$2:$2,-1))</f>
        <v>0</v>
      </c>
      <c r="I263" s="73" t="str">
        <f>INDEX(Analysen!263:263,MATCH("",Analysen!$2:$2,-1)-2)</f>
        <v>Nein</v>
      </c>
      <c r="J263" s="6">
        <v>1</v>
      </c>
      <c r="K263" s="6">
        <f t="shared" si="8"/>
        <v>5</v>
      </c>
      <c r="L263" s="58">
        <f t="shared" si="9"/>
        <v>0</v>
      </c>
      <c r="M263" s="117"/>
      <c r="N263" s="118"/>
    </row>
    <row r="264" spans="2:14" ht="78.5" thickBot="1" x14ac:dyDescent="0.4">
      <c r="B264" s="34" t="str">
        <f>Analysen!A264</f>
        <v>NW</v>
      </c>
      <c r="C264" s="1" t="str">
        <f>Analysen!B264</f>
        <v>Legislativer Fußabdruck</v>
      </c>
      <c r="D264" s="35" t="str">
        <f>Analysen!C264</f>
        <v>Gilt die Regelung sowohl für Abgeordnete im Parlament, als auch für die Regierung (Ministerien)?</v>
      </c>
      <c r="E264" s="5" t="str">
        <f>Analysen!D264</f>
        <v xml:space="preserve">keine Regelung: 0
nur für das Parlament: 4
Nur für die Regierung: 8
Für Parlament und Regierung: 12
</v>
      </c>
      <c r="F264" s="6">
        <f>INDEX(Analysen!264:264,MATCH("Max",Analysen!$2:$2,0))</f>
        <v>12</v>
      </c>
      <c r="G264" s="65">
        <f>INDEX(Analysen!264:264,MATCH("",Analysen!$2:$2,-1)-1)</f>
        <v>4</v>
      </c>
      <c r="H264" s="66">
        <f>INDEX(Analysen!264:264,MATCH("",Analysen!$2:$2,-1))</f>
        <v>0.33333333333333331</v>
      </c>
      <c r="I264" s="73" t="str">
        <f>INDEX(Analysen!264:264,MATCH("",Analysen!$2:$2,-1)-2)</f>
        <v>Kein  Fußabdruck; das Parlament stellt Stellungnahmen formaler Anhörungen online</v>
      </c>
      <c r="J264" s="6">
        <v>1</v>
      </c>
      <c r="K264" s="6">
        <f t="shared" si="8"/>
        <v>12</v>
      </c>
      <c r="L264" s="58">
        <f t="shared" si="9"/>
        <v>4</v>
      </c>
      <c r="M264" s="119">
        <f>SUMIFS($L:$L,$B:$B,B264,$C:$C,C264)/SUMIFS($K:$K,$B:$B,B264,$C:$C,C264)</f>
        <v>0.14000000000000001</v>
      </c>
      <c r="N264" s="118"/>
    </row>
    <row r="265" spans="2:14" ht="79.5" customHeight="1" thickBot="1" x14ac:dyDescent="0.4">
      <c r="B265" s="34" t="str">
        <f>Analysen!A265</f>
        <v>NW</v>
      </c>
      <c r="C265" s="1" t="str">
        <f>Analysen!B265</f>
        <v>Legislativer Fußabdruck</v>
      </c>
      <c r="D265" s="35" t="str">
        <f>Analysen!C265</f>
        <v>Umfasst der Fußabdruck alle schriftlichen Eingaben – z.B. auch jene in der Erarbeitungsphase oder vor Beginn der Arbeit am Referentenentwurf?</v>
      </c>
      <c r="E265" s="5" t="str">
        <f>Analysen!D265</f>
        <v>keine Veröffentlichung: 0
nur Eingaben nach Fertigstellung des Entwurfs (offizielle formale Anhörungsverfahren): 3
inkl. der Eingaben während der Erarbeitung des Entwurfs: 10
alle Quellen von Anfang an (z.B. alte Vorlagen und Schreiben, bereits vorliegende Studien): 15</v>
      </c>
      <c r="F265" s="6">
        <f>INDEX(Analysen!265:265,MATCH("Max",Analysen!$2:$2,0))</f>
        <v>15</v>
      </c>
      <c r="G265" s="65">
        <f>INDEX(Analysen!265:265,MATCH("",Analysen!$2:$2,-1)-1)</f>
        <v>3</v>
      </c>
      <c r="H265" s="66">
        <f>INDEX(Analysen!265:265,MATCH("",Analysen!$2:$2,-1))</f>
        <v>0.2</v>
      </c>
      <c r="I265" s="73" t="str">
        <f>INDEX(Analysen!265:265,MATCH("",Analysen!$2:$2,-1)-2)</f>
        <v>formale Anhörungen des Landtages</v>
      </c>
      <c r="J265" s="6">
        <v>1</v>
      </c>
      <c r="K265" s="6">
        <f t="shared" si="8"/>
        <v>15</v>
      </c>
      <c r="L265" s="58">
        <f t="shared" si="9"/>
        <v>3</v>
      </c>
      <c r="M265" s="119"/>
      <c r="N265" s="118"/>
    </row>
    <row r="266" spans="2:14" ht="80.25" customHeight="1" thickBot="1" x14ac:dyDescent="0.4">
      <c r="B266" s="34" t="str">
        <f>Analysen!A266</f>
        <v>NW</v>
      </c>
      <c r="C266" s="1" t="str">
        <f>Analysen!B266</f>
        <v>Legislativer Fußabdruck</v>
      </c>
      <c r="D266" s="35" t="str">
        <f>Analysen!C266</f>
        <v>Erfolgt eine Würdigung wichtiger Eingaben, die im Entwurf eingeflossen sind im Rahmen der Begründung oder Plenardebatte?</v>
      </c>
      <c r="E266" s="5" t="str">
        <f>Analysen!D266</f>
        <v>nein: 0
nur teilweise: 3
ja: 7
HINWEIS: für volle Punkte muss konkret genannt oder gekennzeichnet werden, welche Quellen zum Tragen kamen</v>
      </c>
      <c r="F266" s="6">
        <f>INDEX(Analysen!266:266,MATCH("Max",Analysen!$2:$2,0))</f>
        <v>7</v>
      </c>
      <c r="G266" s="65">
        <f>INDEX(Analysen!266:266,MATCH("",Analysen!$2:$2,-1)-1)</f>
        <v>0</v>
      </c>
      <c r="H266" s="66">
        <f>INDEX(Analysen!266:266,MATCH("",Analysen!$2:$2,-1))</f>
        <v>0</v>
      </c>
      <c r="I266" s="73" t="str">
        <f>INDEX(Analysen!266:266,MATCH("",Analysen!$2:$2,-1)-2)</f>
        <v>Nein</v>
      </c>
      <c r="J266" s="6">
        <v>1</v>
      </c>
      <c r="K266" s="6">
        <f t="shared" si="8"/>
        <v>7</v>
      </c>
      <c r="L266" s="58">
        <f t="shared" si="9"/>
        <v>0</v>
      </c>
      <c r="M266" s="119"/>
      <c r="N266" s="118"/>
    </row>
    <row r="267" spans="2:14" ht="65.5" thickBot="1" x14ac:dyDescent="0.4">
      <c r="B267" s="34" t="str">
        <f>Analysen!A267</f>
        <v>NW</v>
      </c>
      <c r="C267" s="1" t="str">
        <f>Analysen!B267</f>
        <v>Legislativer Fußabdruck</v>
      </c>
      <c r="D267" s="35" t="str">
        <f>Analysen!C267</f>
        <v>Werden alle Eingaben veröffentlicht (ggf. unter Unkenntlichmachung von sensitiven Daten)?</v>
      </c>
      <c r="E267" s="5" t="str">
        <f>Analysen!D267</f>
        <v>keine Veröffentlichung: 0
Veröffentlichung in Einzelfällen: 3
eingeschränkte Veröffentlichung; z.B. wenn die Interessenvertreter die Offenlegung verweigern können: 6
volle Veröffentlichung, inkl. Emails und Briefe etc. : 9</v>
      </c>
      <c r="F267" s="6">
        <f>INDEX(Analysen!267:267,MATCH("Max",Analysen!$2:$2,0))</f>
        <v>9</v>
      </c>
      <c r="G267" s="65">
        <f>INDEX(Analysen!267:267,MATCH("",Analysen!$2:$2,-1)-1)</f>
        <v>0</v>
      </c>
      <c r="H267" s="66">
        <f>INDEX(Analysen!267:267,MATCH("",Analysen!$2:$2,-1))</f>
        <v>0</v>
      </c>
      <c r="I267" s="73" t="str">
        <f>INDEX(Analysen!267:267,MATCH("",Analysen!$2:$2,-1)-2)</f>
        <v>Nein.</v>
      </c>
      <c r="J267" s="6">
        <v>1</v>
      </c>
      <c r="K267" s="6">
        <f t="shared" si="8"/>
        <v>9</v>
      </c>
      <c r="L267" s="58">
        <f t="shared" si="9"/>
        <v>0</v>
      </c>
      <c r="M267" s="119"/>
      <c r="N267" s="118"/>
    </row>
    <row r="268" spans="2:14" ht="39.5" thickBot="1" x14ac:dyDescent="0.4">
      <c r="B268" s="34" t="str">
        <f>Analysen!A268</f>
        <v>NW</v>
      </c>
      <c r="C268" s="1" t="str">
        <f>Analysen!B268</f>
        <v>Legislativer Fußabdruck</v>
      </c>
      <c r="D268" s="35" t="str">
        <f>Analysen!C268</f>
        <v>Welchen Geltungsbereich hat der legislative Fußabdruck?</v>
      </c>
      <c r="E268" s="5" t="str">
        <f>Analysen!D268</f>
        <v>keine Regelung - 0
nur Gesetze - 1
Gesetze und Verordnungen - 2</v>
      </c>
      <c r="F268" s="6">
        <f>INDEX(Analysen!268:268,MATCH("Max",Analysen!$2:$2,0))</f>
        <v>7</v>
      </c>
      <c r="G268" s="65">
        <f>INDEX(Analysen!268:268,MATCH("",Analysen!$2:$2,-1)-1)</f>
        <v>0</v>
      </c>
      <c r="H268" s="66">
        <f>INDEX(Analysen!268:268,MATCH("",Analysen!$2:$2,-1))</f>
        <v>0</v>
      </c>
      <c r="I268" s="73" t="str">
        <f>INDEX(Analysen!268:268,MATCH("",Analysen!$2:$2,-1)-2)</f>
        <v>Es gibt keine Regelung.</v>
      </c>
      <c r="J268" s="6">
        <v>1</v>
      </c>
      <c r="K268" s="6">
        <f t="shared" si="8"/>
        <v>7</v>
      </c>
      <c r="L268" s="58">
        <f t="shared" si="9"/>
        <v>0</v>
      </c>
      <c r="M268" s="119"/>
      <c r="N268" s="118"/>
    </row>
    <row r="269" spans="2:14" ht="130.5" thickBot="1" x14ac:dyDescent="0.4">
      <c r="B269" s="34" t="str">
        <f>Analysen!A269</f>
        <v>NW</v>
      </c>
      <c r="C269" s="1" t="str">
        <f>Analysen!B269</f>
        <v>Karenzzeit</v>
      </c>
      <c r="D269" s="35" t="str">
        <f>Analysen!C269</f>
        <v xml:space="preserve">Wie lang ist der maximale Zeitraum einer Karenzzeit nach Ausscheiden aus einem öffentlichen Amt, während der eine Pflicht zur schriftlichen Anzeige der geplanten Aufnahme einer Erwerbstätigkeit außerhalb des öffentliches Dienstes erforderlich ist?
</v>
      </c>
      <c r="E269" s="5" t="str">
        <f>Analysen!D269</f>
        <v>nein: 0
ja:
&lt; 1 Jahr: 5
&lt; 2 Jahr: 10
&lt; 3 Jahr: 15
≥ 3 Jahre: 20
In Bundesländern mit parlamentarischen/politischen Staatssekretären wird deren Fehlen mit einem Abzug von 5 Punkten in diesem Kriterium berücksichtigt.</v>
      </c>
      <c r="F269" s="6">
        <f>INDEX(Analysen!269:269,MATCH("Max",Analysen!$2:$2,0))</f>
        <v>20</v>
      </c>
      <c r="G269" s="65">
        <f>INDEX(Analysen!269:269,MATCH("",Analysen!$2:$2,-1)-1)</f>
        <v>10</v>
      </c>
      <c r="H269" s="66">
        <f>INDEX(Analysen!269:269,MATCH("",Analysen!$2:$2,-1))</f>
        <v>0.5</v>
      </c>
      <c r="I269" s="73" t="str">
        <f>INDEX(Analysen!269:269,MATCH("",Analysen!$2:$2,-1)-2)</f>
        <v xml:space="preserve">12 Monate
</v>
      </c>
      <c r="J269" s="6">
        <v>1</v>
      </c>
      <c r="K269" s="6">
        <f t="shared" si="8"/>
        <v>20</v>
      </c>
      <c r="L269" s="58">
        <f t="shared" si="9"/>
        <v>10</v>
      </c>
      <c r="M269" s="119">
        <f>SUMIFS($L:$L,$B:$B,B269,$C:$C,C269)/SUMIFS($K:$K,$B:$B,B269,$C:$C,C269)</f>
        <v>0.56000000000000005</v>
      </c>
      <c r="N269" s="118"/>
    </row>
    <row r="270" spans="2:14" ht="52.5" thickBot="1" x14ac:dyDescent="0.4">
      <c r="B270" s="34" t="str">
        <f>Analysen!A270</f>
        <v>NW</v>
      </c>
      <c r="C270" s="1" t="str">
        <f>Analysen!B270</f>
        <v>Karenzzeit</v>
      </c>
      <c r="D270" s="35" t="str">
        <f>Analysen!C270</f>
        <v>Gibt es ein beratendes Gremium oder eine Instanz, die über einen möglichen Interessenkonflikt berät und muss dessen Empfehlung veröffentlicht werden?</v>
      </c>
      <c r="E270" s="5" t="str">
        <f>Analysen!D270</f>
        <v>nein: 0
Gremium, keine Veröffentlichung: 6 
Gremium, Veröffentlichung: 12</v>
      </c>
      <c r="F270" s="6">
        <f>INDEX(Analysen!270:270,MATCH("Max",Analysen!$2:$2,0))</f>
        <v>12</v>
      </c>
      <c r="G270" s="65">
        <f>INDEX(Analysen!270:270,MATCH("",Analysen!$2:$2,-1)-1)</f>
        <v>12</v>
      </c>
      <c r="H270" s="66">
        <f>INDEX(Analysen!270:270,MATCH("",Analysen!$2:$2,-1))</f>
        <v>1</v>
      </c>
      <c r="I270" s="73" t="str">
        <f>INDEX(Analysen!270:270,MATCH("",Analysen!$2:$2,-1)-2)</f>
        <v>Entscheidung durch Landesregierung auf Empfehlung eines Gremiums ("Ministerehrenkommission”).</v>
      </c>
      <c r="J270" s="6">
        <v>1</v>
      </c>
      <c r="K270" s="6">
        <f t="shared" si="8"/>
        <v>12</v>
      </c>
      <c r="L270" s="58">
        <f t="shared" si="9"/>
        <v>12</v>
      </c>
      <c r="M270" s="119"/>
      <c r="N270" s="118"/>
    </row>
    <row r="271" spans="2:14" ht="26.5" thickBot="1" x14ac:dyDescent="0.4">
      <c r="B271" s="34" t="str">
        <f>Analysen!A271</f>
        <v>NW</v>
      </c>
      <c r="C271" s="1" t="str">
        <f>Analysen!B271</f>
        <v>Karenzzeit</v>
      </c>
      <c r="D271" s="35" t="str">
        <f>Analysen!C271</f>
        <v>Sind Sanktionen bei Verstößen gegen die Karenzzeitregelung vorgesehen?</v>
      </c>
      <c r="E271" s="5" t="str">
        <f>Analysen!D271</f>
        <v>nein: 0
ja: 12</v>
      </c>
      <c r="F271" s="6">
        <f>INDEX(Analysen!271:271,MATCH("Max",Analysen!$2:$2,0))</f>
        <v>12</v>
      </c>
      <c r="G271" s="65">
        <f>INDEX(Analysen!271:271,MATCH("",Analysen!$2:$2,-1)-1)</f>
        <v>0</v>
      </c>
      <c r="H271" s="66">
        <f>INDEX(Analysen!271:271,MATCH("",Analysen!$2:$2,-1))</f>
        <v>0</v>
      </c>
      <c r="I271" s="73" t="str">
        <f>INDEX(Analysen!271:271,MATCH("",Analysen!$2:$2,-1)-2)</f>
        <v>nein</v>
      </c>
      <c r="J271" s="6">
        <v>1</v>
      </c>
      <c r="K271" s="6">
        <f t="shared" si="8"/>
        <v>12</v>
      </c>
      <c r="L271" s="58">
        <f t="shared" si="9"/>
        <v>0</v>
      </c>
      <c r="M271" s="119"/>
      <c r="N271" s="118"/>
    </row>
    <row r="272" spans="2:14" ht="117.5" thickBot="1" x14ac:dyDescent="0.4">
      <c r="B272" s="34" t="str">
        <f>Analysen!A272</f>
        <v>NW</v>
      </c>
      <c r="C272" s="1" t="str">
        <f>Analysen!B272</f>
        <v>Karenzzeit</v>
      </c>
      <c r="D272" s="35" t="str">
        <f>Analysen!C272</f>
        <v>Gibt es verbindliche Kriterien für einen Beschluss über die Zulässigkeit einer anzeigepflichtigen Beschäftigung während der Karenzzeit?  (Definition Interessenkonflikt, Gründe aus denen eine Erwerbstätigkeit untersagt werden kann etc.)</v>
      </c>
      <c r="E272" s="5" t="str">
        <f>Analysen!D272</f>
        <v>nein: 0
nur bei direktem Bezug zur vorherigen Tätigkeit: 3
auch bei Gefährdung des Ansehens der Landesregierung: 6</v>
      </c>
      <c r="F272" s="6">
        <f>INDEX(Analysen!272:272,MATCH("Max",Analysen!$2:$2,0))</f>
        <v>6</v>
      </c>
      <c r="G272" s="65">
        <f>INDEX(Analysen!272:272,MATCH("",Analysen!$2:$2,-1)-1)</f>
        <v>6</v>
      </c>
      <c r="H272" s="66">
        <f>INDEX(Analysen!272:272,MATCH("",Analysen!$2:$2,-1))</f>
        <v>1</v>
      </c>
      <c r="I272" s="73" t="str">
        <f>INDEX(Analysen!272:272,MATCH("",Analysen!$2:$2,-1)-2)</f>
        <v>Wenn die angestrebte Beschäftigung
1. in Angelegenheiten oder Bereichen ausgeübt werden soll, in denen das ehemalige Mitglied der Landesregierung während seiner Amtszeit tätig war, oder
2. das Vertrauen der Allgemeinheit in die Integrität der Landesregierung beeinträchtigen kann.</v>
      </c>
      <c r="J272" s="6">
        <v>1</v>
      </c>
      <c r="K272" s="6">
        <f t="shared" si="8"/>
        <v>6</v>
      </c>
      <c r="L272" s="58">
        <f t="shared" si="9"/>
        <v>6</v>
      </c>
      <c r="M272" s="119"/>
      <c r="N272" s="118"/>
    </row>
    <row r="273" spans="2:14" ht="65.5" thickBot="1" x14ac:dyDescent="0.4">
      <c r="B273" s="34" t="str">
        <f>Analysen!A273</f>
        <v>NW</v>
      </c>
      <c r="C273" s="1" t="str">
        <f>Analysen!B273</f>
        <v>Verhaltensregeln</v>
      </c>
      <c r="D273" s="35" t="str">
        <f>Analysen!C273</f>
        <v>Besteht eine Anzeigepflicht für vor Mandatsübernahme ausgeübte berufliche Tätigkeiten sowie Tätigkeiten als Vorstand/Aufsichtsrat/Beirat o.ä. ?</v>
      </c>
      <c r="E273" s="5" t="str">
        <f>Analysen!D273</f>
        <v>Anzeigepflicht berufliche Tätigkeit länger als zwei Jahre vor Mandat zurückliegend:  3
bzw. Anzeigepflicht berufliche Tätigkeit in den letzten zwei Jahren vor Mandatsbeginn: 2
Anzeigepflicht Tätigkeit als Vorstand/Aufsichtsrat/Beirat o.ä.:  2</v>
      </c>
      <c r="F273" s="6">
        <f>INDEX(Analysen!273:273,MATCH("Max",Analysen!$2:$2,0))</f>
        <v>5</v>
      </c>
      <c r="G273" s="65">
        <f>INDEX(Analysen!273:273,MATCH("",Analysen!$2:$2,-1)-1)</f>
        <v>4</v>
      </c>
      <c r="H273" s="66">
        <f>INDEX(Analysen!273:273,MATCH("",Analysen!$2:$2,-1))</f>
        <v>0.8</v>
      </c>
      <c r="I273" s="73" t="str">
        <f>INDEX(Analysen!273:273,MATCH("",Analysen!$2:$2,-1)-2)</f>
        <v>Ja, falls Ausübung nicht länger als zwei Jahre zurückliegt</v>
      </c>
      <c r="J273" s="6">
        <v>1</v>
      </c>
      <c r="K273" s="6">
        <f t="shared" si="8"/>
        <v>5</v>
      </c>
      <c r="L273" s="58">
        <f t="shared" si="9"/>
        <v>4</v>
      </c>
      <c r="M273" s="120">
        <f>SUMIFS($L:$L,$B:$B,B273,$C:$C,C273)/SUMIFS($K:$K,$B:$B,B273,$C:$C,C273)</f>
        <v>0.68</v>
      </c>
      <c r="N273" s="118"/>
    </row>
    <row r="274" spans="2:14" ht="198.75" customHeight="1" thickBot="1" x14ac:dyDescent="0.4">
      <c r="B274" s="34" t="str">
        <f>Analysen!A274</f>
        <v>NW</v>
      </c>
      <c r="C274" s="1" t="str">
        <f>Analysen!B274</f>
        <v>Verhaltensregeln</v>
      </c>
      <c r="D274" s="35" t="str">
        <f>Analysen!C274</f>
        <v>Besteht eine Anzeigepflicht für während der Mandatsausübung ausgeübte Tätigkeiten (einschl. Beratung, Vorträge, Gutachten etc.); Unternehmensbeteiligungen? Aktienoptionen? Schwellenwerte beachten!</v>
      </c>
      <c r="E274" s="5" t="str">
        <f>Analysen!D274</f>
        <v xml:space="preserve">Anzeigepflicht berufliche Tätigkeiten u.ä.:  2
Anzeigepflicht Unternehmensbeteiligungen erst ab „wesentlichem wirtschaftlichem Einfluss“ (meist: 25%): 1
Anzeigepflicht bestehende Unternehmensbeteiligungen ab 5 % und Aktienoptionen u.ä.: 2
</v>
      </c>
      <c r="F274" s="6">
        <f>INDEX(Analysen!274:274,MATCH("Max",Analysen!$2:$2,0))</f>
        <v>5</v>
      </c>
      <c r="G274" s="65">
        <f>INDEX(Analysen!274:274,MATCH("",Analysen!$2:$2,-1)-1)</f>
        <v>4</v>
      </c>
      <c r="H274" s="66">
        <f>INDEX(Analysen!274:274,MATCH("",Analysen!$2:$2,-1))</f>
        <v>0.8</v>
      </c>
      <c r="I274" s="73" t="str">
        <f>INDEX(Analysen!274:274,MATCH("",Analysen!$2:$2,-1)-2)</f>
        <v>Ja. Bei Beruf und sonstigen wirtschaftlichen Tätigkeiten mit Angabe des durchschnittlichen zeitlichen Umfangs.
Auch andere Tätigkeiten mit potentieller Interessenverknüpfung
Keine Anzeigepflicht, falls Einkünfte unter 5% der jährl. Abgeordnetenbezüge
Anzeige bestehender Unternehmensbeteiligung nur bei wesentlichem wirtschaftlichen Einfluss</v>
      </c>
      <c r="J274" s="6">
        <v>1</v>
      </c>
      <c r="K274" s="6">
        <f t="shared" si="8"/>
        <v>5</v>
      </c>
      <c r="L274" s="58">
        <f t="shared" si="9"/>
        <v>4</v>
      </c>
      <c r="M274" s="120"/>
      <c r="N274" s="118"/>
    </row>
    <row r="275" spans="2:14" ht="78.5" thickBot="1" x14ac:dyDescent="0.4">
      <c r="B275" s="34" t="str">
        <f>Analysen!A275</f>
        <v>NW</v>
      </c>
      <c r="C275" s="1" t="str">
        <f>Analysen!B275</f>
        <v>Verhaltensregeln</v>
      </c>
      <c r="D275" s="35" t="str">
        <f>Analysen!C275</f>
        <v>Werden die angezeigten Nebeneinkünfte veröffentlicht?
(nur in Stufen oder Euro-genau)</v>
      </c>
      <c r="E275" s="5" t="str">
        <f>Analysen!D275</f>
        <v xml:space="preserve">Veröffentlichung Euro-genau:  5
Veröffentlichung in ca. 10 Stufen entsprechend früheren VR Bund: 3
 Veröffentlichung in deutlich weniger als 10 Stufen: 2
</v>
      </c>
      <c r="F275" s="6">
        <f>INDEX(Analysen!275:275,MATCH("Max",Analysen!$2:$2,0))</f>
        <v>5</v>
      </c>
      <c r="G275" s="65">
        <f>INDEX(Analysen!275:275,MATCH("",Analysen!$2:$2,-1)-1)</f>
        <v>4</v>
      </c>
      <c r="H275" s="66">
        <f>INDEX(Analysen!275:275,MATCH("",Analysen!$2:$2,-1))</f>
        <v>0.8</v>
      </c>
      <c r="I275" s="73" t="str">
        <f>INDEX(Analysen!275:275,MATCH("",Analysen!$2:$2,-1)-2)</f>
        <v xml:space="preserve">Einkünfte berufl. Tätigkeit in 7 Stufen (ab 1.000 € - 60.000 €, dann in 30.000 € Schritten
Bestimmte andere Einkünfte EURO-genau
</v>
      </c>
      <c r="J275" s="6">
        <v>1</v>
      </c>
      <c r="K275" s="6">
        <f t="shared" si="8"/>
        <v>5</v>
      </c>
      <c r="L275" s="58">
        <f t="shared" si="9"/>
        <v>4</v>
      </c>
      <c r="M275" s="120"/>
      <c r="N275" s="118"/>
    </row>
    <row r="276" spans="2:14" ht="65.5" thickBot="1" x14ac:dyDescent="0.4">
      <c r="B276" s="34" t="str">
        <f>Analysen!A276</f>
        <v>NW</v>
      </c>
      <c r="C276" s="1" t="str">
        <f>Analysen!B276</f>
        <v>Verhaltensregeln</v>
      </c>
      <c r="D276" s="35" t="str">
        <f>Analysen!C276</f>
        <v xml:space="preserve">Gibt es eine Anzeigepflicht bei Spenden an Abgeordnete für politische Arbeit? Ab welcher Betragshöhe gilt diese? Veröffentlichung?
</v>
      </c>
      <c r="E276" s="5" t="str">
        <f>Analysen!D276</f>
        <v xml:space="preserve">Anzeigepflicht ab ca. 1.500 € jährlich oder vergleichbar: 3
bzw. Anzeigepflicht erst ab ca. 5.000 € jährlich: 2
Veröffentlichung: 2
</v>
      </c>
      <c r="F276" s="6">
        <f>INDEX(Analysen!276:276,MATCH("Max",Analysen!$2:$2,0))</f>
        <v>5</v>
      </c>
      <c r="G276" s="65">
        <f>INDEX(Analysen!276:276,MATCH("",Analysen!$2:$2,-1)-1)</f>
        <v>5</v>
      </c>
      <c r="H276" s="66">
        <f>INDEX(Analysen!276:276,MATCH("",Analysen!$2:$2,-1))</f>
        <v>1</v>
      </c>
      <c r="I276" s="73" t="str">
        <f>INDEX(Analysen!276:276,MATCH("",Analysen!$2:$2,-1)-2)</f>
        <v xml:space="preserve">Ja
&gt;1.000 € jährl. 
mit Veröffentl.
</v>
      </c>
      <c r="J276" s="6">
        <v>1</v>
      </c>
      <c r="K276" s="6">
        <f t="shared" si="8"/>
        <v>5</v>
      </c>
      <c r="L276" s="58">
        <f t="shared" si="9"/>
        <v>5</v>
      </c>
      <c r="M276" s="120"/>
      <c r="N276" s="118"/>
    </row>
    <row r="277" spans="2:14" ht="26.5" thickBot="1" x14ac:dyDescent="0.4">
      <c r="B277" s="34" t="str">
        <f>Analysen!A277</f>
        <v>NW</v>
      </c>
      <c r="C277" s="1" t="str">
        <f>Analysen!B277</f>
        <v>Verhaltensregeln</v>
      </c>
      <c r="D277" s="35" t="str">
        <f>Analysen!C277</f>
        <v>Ist die Annahme von Spenden (Direktspenden) an Abgeordnete verboten?</v>
      </c>
      <c r="E277" s="5" t="str">
        <f>Analysen!D277</f>
        <v xml:space="preserve">Annahme von Direktspenden verboten: 5 </v>
      </c>
      <c r="F277" s="6">
        <f>INDEX(Analysen!277:277,MATCH("Max",Analysen!$2:$2,0))</f>
        <v>5</v>
      </c>
      <c r="G277" s="65">
        <f>INDEX(Analysen!277:277,MATCH("",Analysen!$2:$2,-1)-1)</f>
        <v>0</v>
      </c>
      <c r="H277" s="66">
        <f>INDEX(Analysen!277:277,MATCH("",Analysen!$2:$2,-1))</f>
        <v>0</v>
      </c>
      <c r="I277" s="73" t="str">
        <f>INDEX(Analysen!277:277,MATCH("",Analysen!$2:$2,-1)-2)</f>
        <v>nein</v>
      </c>
      <c r="J277" s="6">
        <v>1</v>
      </c>
      <c r="K277" s="6">
        <f t="shared" si="8"/>
        <v>5</v>
      </c>
      <c r="L277" s="58">
        <f t="shared" si="9"/>
        <v>0</v>
      </c>
      <c r="M277" s="120"/>
      <c r="N277" s="118"/>
    </row>
    <row r="278" spans="2:14" ht="91.5" thickBot="1" x14ac:dyDescent="0.4">
      <c r="B278" s="34" t="str">
        <f>Analysen!A278</f>
        <v>NW</v>
      </c>
      <c r="C278" s="1" t="str">
        <f>Analysen!B278</f>
        <v>Verhaltensregeln</v>
      </c>
      <c r="D278" s="35" t="str">
        <f>Analysen!C278</f>
        <v>Gibt es Sanktionen bei Verstößen gegen die in vorigen Kriterien aufgeführten Pflichten?   Veröffentlichung als LT-Drucksache?</v>
      </c>
      <c r="E278" s="5" t="str">
        <f>Analysen!D278</f>
        <v>Ordnungsgeld bis ½ jährl. Abgeordnetenbezüge: 3
Lediglich Ermahnung: 1
Veröffentlichung: 2</v>
      </c>
      <c r="F278" s="6">
        <f>INDEX(Analysen!278:278,MATCH("Max",Analysen!$2:$2,0))</f>
        <v>5</v>
      </c>
      <c r="G278" s="65">
        <f>INDEX(Analysen!278:278,MATCH("",Analysen!$2:$2,-1)-1)</f>
        <v>4</v>
      </c>
      <c r="H278" s="66">
        <f>INDEX(Analysen!278:278,MATCH("",Analysen!$2:$2,-1))</f>
        <v>0.8</v>
      </c>
      <c r="I278" s="73" t="str">
        <f>INDEX(Analysen!278:278,MATCH("",Analysen!$2:$2,-1)-2)</f>
        <v>Unterrichtung des Präsidiums
Ermahnung 
Ordnungsgeld
bis ½ jährl. Abg.-Bezüge
Veröffentl. als Ltag-Drs. 
Kein unabhängiges Gremium</v>
      </c>
      <c r="J278" s="6">
        <v>1</v>
      </c>
      <c r="K278" s="6">
        <f t="shared" si="8"/>
        <v>5</v>
      </c>
      <c r="L278" s="58">
        <f t="shared" si="9"/>
        <v>4</v>
      </c>
      <c r="M278" s="120"/>
      <c r="N278" s="118"/>
    </row>
    <row r="279" spans="2:14" ht="39.5" thickBot="1" x14ac:dyDescent="0.4">
      <c r="B279" s="34" t="str">
        <f>Analysen!A279</f>
        <v>NW</v>
      </c>
      <c r="C279" s="1" t="str">
        <f>Analysen!B279</f>
        <v>Verhaltensregeln</v>
      </c>
      <c r="D279" s="35" t="str">
        <f>Analysen!C279</f>
        <v>Werden die von den Abgeordneten gemachten Angaben im Internet oder Handbuch veröffentlicht?</v>
      </c>
      <c r="E279" s="5" t="str">
        <f>Analysen!D279</f>
        <v>Im Landtag-Internet: 5
Im Handbuch/als amtliche Mitteilung: 3</v>
      </c>
      <c r="F279" s="6">
        <f>INDEX(Analysen!279:279,MATCH("Max",Analysen!$2:$2,0))</f>
        <v>5</v>
      </c>
      <c r="G279" s="65">
        <f>INDEX(Analysen!279:279,MATCH("",Analysen!$2:$2,-1)-1)</f>
        <v>5</v>
      </c>
      <c r="H279" s="66">
        <f>INDEX(Analysen!279:279,MATCH("",Analysen!$2:$2,-1))</f>
        <v>1</v>
      </c>
      <c r="I279" s="73" t="str">
        <f>INDEX(Analysen!279:279,MATCH("",Analysen!$2:$2,-1)-2)</f>
        <v>Internet LTag</v>
      </c>
      <c r="J279" s="6">
        <v>1</v>
      </c>
      <c r="K279" s="6">
        <f t="shared" si="8"/>
        <v>5</v>
      </c>
      <c r="L279" s="58">
        <f t="shared" si="9"/>
        <v>5</v>
      </c>
      <c r="M279" s="120"/>
      <c r="N279" s="118"/>
    </row>
    <row r="280" spans="2:14" ht="65.5" thickBot="1" x14ac:dyDescent="0.4">
      <c r="B280" s="34" t="str">
        <f>Analysen!A280</f>
        <v>NW</v>
      </c>
      <c r="C280" s="1" t="str">
        <f>Analysen!B280</f>
        <v>Verhaltensregeln</v>
      </c>
      <c r="D280" s="35" t="str">
        <f>Analysen!C280</f>
        <v xml:space="preserve">Muss eine Interessenverknüpfung bei Mitarbeit in einem Ausschuss oder auch bei sonstiger gesetzgeberischer Arbeit offengelegt werden? </v>
      </c>
      <c r="E280" s="5" t="str">
        <f>Analysen!D280</f>
        <v xml:space="preserve">Offenlegung bei Mitarbeit im Ausschuss sowie bei sonstiger gesetzgeberischer Arbeit: 5 
Falls Offenlegung nur bei Ausschussarbeit: 3   Interessenverknüpfung nur anhand Abgeordnetenprofil: 1
</v>
      </c>
      <c r="F280" s="6">
        <f>INDEX(Analysen!280:280,MATCH("Max",Analysen!$2:$2,0))</f>
        <v>5</v>
      </c>
      <c r="G280" s="65">
        <f>INDEX(Analysen!280:280,MATCH("",Analysen!$2:$2,-1)-1)</f>
        <v>3</v>
      </c>
      <c r="H280" s="66">
        <f>INDEX(Analysen!280:280,MATCH("",Analysen!$2:$2,-1))</f>
        <v>0.6</v>
      </c>
      <c r="I280" s="73" t="str">
        <f>INDEX(Analysen!280:280,MATCH("",Analysen!$2:$2,-1)-2)</f>
        <v>Offenlegung Interessenverknüpfung nur im Ausschuss</v>
      </c>
      <c r="J280" s="6">
        <v>1</v>
      </c>
      <c r="K280" s="6">
        <f t="shared" si="8"/>
        <v>5</v>
      </c>
      <c r="L280" s="58">
        <f t="shared" si="9"/>
        <v>3</v>
      </c>
      <c r="M280" s="120"/>
      <c r="N280" s="118"/>
    </row>
    <row r="281" spans="2:14" ht="127.5" customHeight="1" thickBot="1" x14ac:dyDescent="0.4">
      <c r="B281" s="34" t="str">
        <f>Analysen!A281</f>
        <v>NW</v>
      </c>
      <c r="C281" s="1" t="str">
        <f>Analysen!B281</f>
        <v>Verhaltensregeln</v>
      </c>
      <c r="D281" s="35" t="str">
        <f>Analysen!C281</f>
        <v xml:space="preserve">Ist die Ausübung bezahlter Tätigkeiten (Lobbyarbeit, Beratung, Vorträge, Gutachten etc.)  während der Mandatsausübung verboten? </v>
      </c>
      <c r="E281" s="5" t="str">
        <f>Analysen!D281</f>
        <v xml:space="preserve">Verbot bezahlter Lobbytätigkeit: 3
Verbot Honorarannahme entgeltlicher Vorträge/ Beratungstätigkeit: 2
</v>
      </c>
      <c r="F281" s="6">
        <f>INDEX(Analysen!281:281,MATCH("Max",Analysen!$2:$2,0))</f>
        <v>5</v>
      </c>
      <c r="G281" s="65">
        <f>INDEX(Analysen!281:281,MATCH("",Analysen!$2:$2,-1)-1)</f>
        <v>0</v>
      </c>
      <c r="H281" s="66">
        <f>INDEX(Analysen!281:281,MATCH("",Analysen!$2:$2,-1))</f>
        <v>0</v>
      </c>
      <c r="I281" s="73" t="str">
        <f>INDEX(Analysen!281:281,MATCH("",Analysen!$2:$2,-1)-2)</f>
        <v xml:space="preserve">Nein </v>
      </c>
      <c r="J281" s="6">
        <v>1</v>
      </c>
      <c r="K281" s="6">
        <f t="shared" si="8"/>
        <v>5</v>
      </c>
      <c r="L281" s="58">
        <f t="shared" si="9"/>
        <v>0</v>
      </c>
      <c r="M281" s="120"/>
      <c r="N281" s="118"/>
    </row>
    <row r="282" spans="2:14" ht="42" customHeight="1" thickBot="1" x14ac:dyDescent="0.4">
      <c r="B282" s="36" t="str">
        <f>Analysen!A282</f>
        <v>NW</v>
      </c>
      <c r="C282" s="37" t="str">
        <f>Analysen!B282</f>
        <v>Verhaltensregeln</v>
      </c>
      <c r="D282" s="38" t="str">
        <f>Analysen!C282</f>
        <v>Gibt es eine Pflicht zur Angabe des zeitlichen Umfangs ausgeübter Nebentätigkeiten?</v>
      </c>
      <c r="E282" s="39" t="str">
        <f>Analysen!D282</f>
        <v>Pflicht zur Angabe: 5</v>
      </c>
      <c r="F282" s="69">
        <f>INDEX(Analysen!282:282,MATCH("Max",Analysen!$2:$2,0))</f>
        <v>5</v>
      </c>
      <c r="G282" s="70">
        <f>INDEX(Analysen!282:282,MATCH("",Analysen!$2:$2,-1)-1)</f>
        <v>5</v>
      </c>
      <c r="H282" s="71">
        <f>INDEX(Analysen!282:282,MATCH("",Analysen!$2:$2,-1))</f>
        <v>1</v>
      </c>
      <c r="I282" s="74" t="str">
        <f>INDEX(Analysen!282:282,MATCH("",Analysen!$2:$2,-1)-2)</f>
        <v>Ja (hinsichtlich der neben dem Mandat ausgeübten wirtschaftlichen Tätigkeiten)</v>
      </c>
      <c r="J282" s="69">
        <v>1</v>
      </c>
      <c r="K282" s="69">
        <f t="shared" si="8"/>
        <v>5</v>
      </c>
      <c r="L282" s="78">
        <f t="shared" si="9"/>
        <v>5</v>
      </c>
      <c r="M282" s="120"/>
      <c r="N282" s="118"/>
    </row>
    <row r="283" spans="2:14" ht="132" customHeight="1" thickBot="1" x14ac:dyDescent="0.4">
      <c r="B283" s="30" t="str">
        <f>Analysen!A283</f>
        <v>RP</v>
      </c>
      <c r="C283" s="31" t="str">
        <f>Analysen!B283</f>
        <v>Lobby-register</v>
      </c>
      <c r="D283" s="32" t="str">
        <f>Analysen!C283</f>
        <v>Gibt es eine verbindliche Regelung sowohl für Abgeordnete im Parlament als auch für die Regierung (Ministerien)?</v>
      </c>
      <c r="E283" s="33" t="str">
        <f>Analysen!D283</f>
        <v>keine Regelung: 0
Regelung gilt für:
Abgeordnete: 3
Abgeordnete und Regierungsmitglieder: 4 
zusätzlich bis Unterabteilungsleitung: 6
zusätzlich alle weiteren Mitarbeiter von Ministerien: 8 
Zusätzlich Regulierungsbehörden: 9
HINWEIS: die Exekutive spielt eine wesentlich größere Rolle im Lobbyismus als Parlamente; für volle Punktzahl müssen alle Ebenen der Ministerien und Regulierungsbehörden einbezogen werden</v>
      </c>
      <c r="F283" s="51">
        <f>INDEX(Analysen!283:283,MATCH("Max",Analysen!$2:$2,0))</f>
        <v>9</v>
      </c>
      <c r="G283" s="51">
        <f>INDEX(Analysen!283:283,MATCH("",Analysen!$2:$2,-1)-1)</f>
        <v>4</v>
      </c>
      <c r="H283" s="64">
        <f>INDEX(Analysen!283:283,MATCH("",Analysen!$2:$2,-1))</f>
        <v>0.44444444444444442</v>
      </c>
      <c r="I283" s="72" t="str">
        <f>INDEX(Analysen!283:283,MATCH("",Analysen!$2:$2,-1)-2)</f>
        <v>Ja, das "Lobbyregister" gilt für Parlament und Regierung, die Eintragung ist jedoch nicht verpflichtend zur Kontaktaufnahme und umfasst nicht die wesentlichen Informationen.</v>
      </c>
      <c r="J283" s="51">
        <v>1</v>
      </c>
      <c r="K283" s="51">
        <f t="shared" si="8"/>
        <v>9</v>
      </c>
      <c r="L283" s="57">
        <f t="shared" si="9"/>
        <v>4</v>
      </c>
      <c r="M283" s="117">
        <f>SUMIFS($L:$L,$B:$B,B283,$C:$C,C283)/SUMIFS($K:$K,$B:$B,B283,$C:$C,C283)</f>
        <v>0.26</v>
      </c>
      <c r="N283" s="118">
        <f>SUM(M283:M310)/4</f>
        <v>0.185</v>
      </c>
    </row>
    <row r="284" spans="2:14" ht="199.5" customHeight="1" thickBot="1" x14ac:dyDescent="0.4">
      <c r="B284" s="34" t="str">
        <f>Analysen!A284</f>
        <v>RP</v>
      </c>
      <c r="C284" s="1" t="str">
        <f>Analysen!B284</f>
        <v>Lobby-register</v>
      </c>
      <c r="D284" s="35" t="str">
        <f>Analysen!C284</f>
        <v>Ist eine Registrierung für alle Lobbyisten, die Gesprächstermine suchen, verpflichtend?</v>
      </c>
      <c r="E284" s="5" t="str">
        <f>Analysen!D284</f>
        <v>keine Registrierung: 0
Registrierung gilt nur für einen kleinen Teil der Lobbyisten (z.B. aufgrund vieler Ausnahmen in Kombination mit einer großen Mindestzahl an Kontakten ): 3
Registrierung für die Mehrheit aller Lobbyisten aber mit Hürden (z.B. kaum Ausnahmen, aber hohe  Zahl der erforderlichen Kontakte): 5
Wenige Ausnahmen; keine relevante sonstigen Hürden: 7
Registrierungspflicht gilt für alle Lobbyisten und jeden wiederholten Kontakt: 9
HINWEIS: sofern es hohe Hürden zur Registrierungspflicht gibt, können nur 5 Punkte vergeben werden; ohne Einbeziehung von Anwälten kann es keine volle Punktzahl geben; bei einer verfassungsrechtlichen Ausnahme für Religionsgemeinschaften können noch 9 Punkte vergeben werden</v>
      </c>
      <c r="F284" s="6">
        <f>INDEX(Analysen!284:284,MATCH("Max",Analysen!$2:$2,0))</f>
        <v>9</v>
      </c>
      <c r="G284" s="65">
        <f>INDEX(Analysen!284:284,MATCH("",Analysen!$2:$2,-1)-1)</f>
        <v>0</v>
      </c>
      <c r="H284" s="66">
        <f>INDEX(Analysen!284:284,MATCH("",Analysen!$2:$2,-1))</f>
        <v>0</v>
      </c>
      <c r="I284" s="73" t="str">
        <f>INDEX(Analysen!284:284,MATCH("",Analysen!$2:$2,-1)-2)</f>
        <v>Nein.</v>
      </c>
      <c r="J284" s="6">
        <v>1</v>
      </c>
      <c r="K284" s="6">
        <f t="shared" si="8"/>
        <v>9</v>
      </c>
      <c r="L284" s="58">
        <f t="shared" si="9"/>
        <v>0</v>
      </c>
      <c r="M284" s="117"/>
      <c r="N284" s="118"/>
    </row>
    <row r="285" spans="2:14" ht="65.5" thickBot="1" x14ac:dyDescent="0.4">
      <c r="B285" s="34" t="str">
        <f>Analysen!A285</f>
        <v>RP</v>
      </c>
      <c r="C285" s="1" t="str">
        <f>Analysen!B285</f>
        <v>Lobby-register</v>
      </c>
      <c r="D285" s="35" t="str">
        <f>Analysen!C285</f>
        <v>Sind bestimmte Rechte für die Interessenvertreter an die Eintragung, wie Hausausweis, Teilnahme an Anhörungen etc., gebunden oder gibt es alternativ Sanktionen bei Verstößen?</v>
      </c>
      <c r="E285" s="5" t="str">
        <f>Analysen!D285</f>
        <v>keine Einschränkungen/Sanktionen bei Nicht-Registrierung oder Verstößen: 0
Andernfalls: 3</v>
      </c>
      <c r="F285" s="6">
        <f>INDEX(Analysen!285:285,MATCH("Max",Analysen!$2:$2,0))</f>
        <v>3</v>
      </c>
      <c r="G285" s="65">
        <f>INDEX(Analysen!285:285,MATCH("",Analysen!$2:$2,-1)-1)</f>
        <v>3</v>
      </c>
      <c r="H285" s="66">
        <f>INDEX(Analysen!285:285,MATCH("",Analysen!$2:$2,-1))</f>
        <v>1</v>
      </c>
      <c r="I285" s="73" t="str">
        <f>INDEX(Analysen!285:285,MATCH("",Analysen!$2:$2,-1)-2)</f>
        <v>Ja</v>
      </c>
      <c r="J285" s="6">
        <v>1</v>
      </c>
      <c r="K285" s="6">
        <f t="shared" si="8"/>
        <v>3</v>
      </c>
      <c r="L285" s="58">
        <f t="shared" si="9"/>
        <v>3</v>
      </c>
      <c r="M285" s="117"/>
      <c r="N285" s="118"/>
    </row>
    <row r="286" spans="2:14" ht="39.5" thickBot="1" x14ac:dyDescent="0.4">
      <c r="B286" s="34" t="str">
        <f>Analysen!A286</f>
        <v>RP</v>
      </c>
      <c r="C286" s="1" t="str">
        <f>Analysen!B286</f>
        <v>Lobby-register</v>
      </c>
      <c r="D286" s="35" t="str">
        <f>Analysen!C286</f>
        <v>Sind alle registrierte Lobbyisten (auch  Anwälte, Agenturen etc.) verpflichtet, ihre Auftraggeber zu nennen?</v>
      </c>
      <c r="E286" s="5" t="str">
        <f>Analysen!D286</f>
        <v>nein: 0
ja: 3</v>
      </c>
      <c r="F286" s="6">
        <f>INDEX(Analysen!286:286,MATCH("Max",Analysen!$2:$2,0))</f>
        <v>3</v>
      </c>
      <c r="G286" s="65">
        <f>INDEX(Analysen!286:286,MATCH("",Analysen!$2:$2,-1)-1)</f>
        <v>0</v>
      </c>
      <c r="H286" s="66">
        <f>INDEX(Analysen!286:286,MATCH("",Analysen!$2:$2,-1))</f>
        <v>0</v>
      </c>
      <c r="I286" s="73" t="str">
        <f>INDEX(Analysen!286:286,MATCH("",Analysen!$2:$2,-1)-2)</f>
        <v>Nein.</v>
      </c>
      <c r="J286" s="6">
        <v>1</v>
      </c>
      <c r="K286" s="6">
        <f t="shared" si="8"/>
        <v>3</v>
      </c>
      <c r="L286" s="58">
        <f t="shared" si="9"/>
        <v>0</v>
      </c>
      <c r="M286" s="117"/>
      <c r="N286" s="118"/>
    </row>
    <row r="287" spans="2:14" ht="78.5" thickBot="1" x14ac:dyDescent="0.4">
      <c r="B287" s="34" t="str">
        <f>Analysen!A287</f>
        <v>RP</v>
      </c>
      <c r="C287" s="1" t="str">
        <f>Analysen!B287</f>
        <v>Lobby-register</v>
      </c>
      <c r="D287" s="35" t="str">
        <f>Analysen!C287</f>
        <v>Ist eine Veröffentlichung der finanziellen/personellen Austattung der Lobbytätigkeit vorgesehen?</v>
      </c>
      <c r="E287" s="5" t="str">
        <f>Analysen!D287</f>
        <v>nein: 0
ja: 3
HINWEIS: sofern die Offenlegung grundlos verweigert werden kann, und trotzdem die Kontaktaufnahme weiter erfolgen darf, kann es keinen vollen Punkt geben</v>
      </c>
      <c r="F287" s="6">
        <f>INDEX(Analysen!287:287,MATCH("Max",Analysen!$2:$2,0))</f>
        <v>3</v>
      </c>
      <c r="G287" s="65">
        <f>INDEX(Analysen!287:287,MATCH("",Analysen!$2:$2,-1)-1)</f>
        <v>0</v>
      </c>
      <c r="H287" s="66">
        <f>INDEX(Analysen!287:287,MATCH("",Analysen!$2:$2,-1))</f>
        <v>0</v>
      </c>
      <c r="I287" s="73" t="str">
        <f>INDEX(Analysen!287:287,MATCH("",Analysen!$2:$2,-1)-2)</f>
        <v>Nein.</v>
      </c>
      <c r="J287" s="6">
        <v>1</v>
      </c>
      <c r="K287" s="6">
        <f t="shared" si="8"/>
        <v>3</v>
      </c>
      <c r="L287" s="58">
        <f t="shared" si="9"/>
        <v>0</v>
      </c>
      <c r="M287" s="117"/>
      <c r="N287" s="118"/>
    </row>
    <row r="288" spans="2:14" ht="117.5" thickBot="1" x14ac:dyDescent="0.4">
      <c r="B288" s="34" t="str">
        <f>Analysen!A288</f>
        <v>RP</v>
      </c>
      <c r="C288" s="1" t="str">
        <f>Analysen!B288</f>
        <v>Lobby-register</v>
      </c>
      <c r="D288" s="35" t="str">
        <f>Analysen!C288</f>
        <v>Werden Lobbytätigkeiten detailliert dokumentiert? (Datum, Dauer, Teilnehmer der Konsultationen sowie besprochene Themen)</v>
      </c>
      <c r="E288" s="5" t="str">
        <f>Analysen!D288</f>
        <v>nein: 0
nur teilweise (z.B. nur Teilnehmer, aber Fehlen von besprochenen Themen) : 3
mit relevanten Lücken (es fehlen Teilnehmer oder Dauer, Themen werden aber genannt): 6
vollständig: 9
HINWEIS: die konkreten Themen des einzelnen Lobbykontakts sind von besonderem Interesse</v>
      </c>
      <c r="F288" s="6">
        <f>INDEX(Analysen!288:288,MATCH("Max",Analysen!$2:$2,0))</f>
        <v>9</v>
      </c>
      <c r="G288" s="65">
        <f>INDEX(Analysen!288:288,MATCH("",Analysen!$2:$2,-1)-1)</f>
        <v>0</v>
      </c>
      <c r="H288" s="66">
        <f>INDEX(Analysen!288:288,MATCH("",Analysen!$2:$2,-1))</f>
        <v>0</v>
      </c>
      <c r="I288" s="73" t="str">
        <f>INDEX(Analysen!288:288,MATCH("",Analysen!$2:$2,-1)-2)</f>
        <v>Nein</v>
      </c>
      <c r="J288" s="6">
        <v>1</v>
      </c>
      <c r="K288" s="6">
        <f t="shared" si="8"/>
        <v>9</v>
      </c>
      <c r="L288" s="58">
        <f t="shared" si="9"/>
        <v>0</v>
      </c>
      <c r="M288" s="117"/>
      <c r="N288" s="118"/>
    </row>
    <row r="289" spans="2:14" ht="39.5" thickBot="1" x14ac:dyDescent="0.4">
      <c r="B289" s="34" t="str">
        <f>Analysen!A289</f>
        <v>RP</v>
      </c>
      <c r="C289" s="1" t="str">
        <f>Analysen!B289</f>
        <v>Lobby-register</v>
      </c>
      <c r="D289" s="35" t="str">
        <f>Analysen!C289</f>
        <v>Sind Informationen der Lobbyisten veröffentlicht und frei einsehbar?</v>
      </c>
      <c r="E289" s="5" t="str">
        <f>Analysen!D289</f>
        <v>nein: 0
nur teilweise: 3
ja: 6</v>
      </c>
      <c r="F289" s="6">
        <f>INDEX(Analysen!289:289,MATCH("Max",Analysen!$2:$2,0))</f>
        <v>6</v>
      </c>
      <c r="G289" s="65">
        <f>INDEX(Analysen!289:289,MATCH("",Analysen!$2:$2,-1)-1)</f>
        <v>6</v>
      </c>
      <c r="H289" s="66">
        <f>INDEX(Analysen!289:289,MATCH("",Analysen!$2:$2,-1))</f>
        <v>1</v>
      </c>
      <c r="I289" s="73" t="str">
        <f>INDEX(Analysen!289:289,MATCH("",Analysen!$2:$2,-1)-2)</f>
        <v>Die Eingaben sind öffentlich zugänglich, die Eintragung jedoch nicht verpflichtend.</v>
      </c>
      <c r="J289" s="6">
        <v>1</v>
      </c>
      <c r="K289" s="6">
        <f t="shared" si="8"/>
        <v>6</v>
      </c>
      <c r="L289" s="58">
        <f t="shared" si="9"/>
        <v>6</v>
      </c>
      <c r="M289" s="117"/>
      <c r="N289" s="118"/>
    </row>
    <row r="290" spans="2:14" ht="26.5" thickBot="1" x14ac:dyDescent="0.4">
      <c r="B290" s="34" t="str">
        <f>Analysen!A290</f>
        <v>RP</v>
      </c>
      <c r="C290" s="1" t="str">
        <f>Analysen!B290</f>
        <v>Lobby-register</v>
      </c>
      <c r="D290" s="35" t="str">
        <f>Analysen!C290</f>
        <v>Gibt es einen verbindlichen Verhaltenskodex für Lobbyisten?</v>
      </c>
      <c r="E290" s="5" t="str">
        <f>Analysen!D290</f>
        <v>nein: 0
ja: 3</v>
      </c>
      <c r="F290" s="6">
        <f>INDEX(Analysen!290:290,MATCH("Max",Analysen!$2:$2,0))</f>
        <v>3</v>
      </c>
      <c r="G290" s="65">
        <f>INDEX(Analysen!290:290,MATCH("",Analysen!$2:$2,-1)-1)</f>
        <v>0</v>
      </c>
      <c r="H290" s="66">
        <f>INDEX(Analysen!290:290,MATCH("",Analysen!$2:$2,-1))</f>
        <v>0</v>
      </c>
      <c r="I290" s="73" t="str">
        <f>INDEX(Analysen!290:290,MATCH("",Analysen!$2:$2,-1)-2)</f>
        <v>Nein</v>
      </c>
      <c r="J290" s="6">
        <v>1</v>
      </c>
      <c r="K290" s="6">
        <f t="shared" si="8"/>
        <v>3</v>
      </c>
      <c r="L290" s="58">
        <f t="shared" si="9"/>
        <v>0</v>
      </c>
      <c r="M290" s="117"/>
      <c r="N290" s="118"/>
    </row>
    <row r="291" spans="2:14" ht="52.5" thickBot="1" x14ac:dyDescent="0.4">
      <c r="B291" s="34" t="str">
        <f>Analysen!A291</f>
        <v>RP</v>
      </c>
      <c r="C291" s="1" t="str">
        <f>Analysen!B291</f>
        <v>Lobby-register</v>
      </c>
      <c r="D291" s="35" t="str">
        <f>Analysen!C291</f>
        <v>Gibt es einen unabhängigen Lobbybeauftragten, der die Einhaltung der Regelungen überprüft und ggf. Sanktionen erlässt?</v>
      </c>
      <c r="E291" s="5" t="str">
        <f>Analysen!D291</f>
        <v>nein: 0
ja: 5</v>
      </c>
      <c r="F291" s="6">
        <f>INDEX(Analysen!291:291,MATCH("Max",Analysen!$2:$2,0))</f>
        <v>5</v>
      </c>
      <c r="G291" s="65">
        <f>INDEX(Analysen!291:291,MATCH("",Analysen!$2:$2,-1)-1)</f>
        <v>0</v>
      </c>
      <c r="H291" s="66">
        <f>INDEX(Analysen!291:291,MATCH("",Analysen!$2:$2,-1))</f>
        <v>0</v>
      </c>
      <c r="I291" s="73" t="str">
        <f>INDEX(Analysen!291:291,MATCH("",Analysen!$2:$2,-1)-2)</f>
        <v>Nein</v>
      </c>
      <c r="J291" s="6">
        <v>1</v>
      </c>
      <c r="K291" s="6">
        <f t="shared" si="8"/>
        <v>5</v>
      </c>
      <c r="L291" s="58">
        <f t="shared" si="9"/>
        <v>0</v>
      </c>
      <c r="M291" s="117"/>
      <c r="N291" s="118"/>
    </row>
    <row r="292" spans="2:14" ht="78.5" thickBot="1" x14ac:dyDescent="0.4">
      <c r="B292" s="34" t="str">
        <f>Analysen!A292</f>
        <v>RP</v>
      </c>
      <c r="C292" s="1" t="str">
        <f>Analysen!B292</f>
        <v>Legislativer Fußabdruck</v>
      </c>
      <c r="D292" s="35" t="str">
        <f>Analysen!C292</f>
        <v>Gilt die Regelung sowohl für Abgeordnete im Parlament, als auch für die Regierung (Ministerien)?</v>
      </c>
      <c r="E292" s="5" t="str">
        <f>Analysen!D292</f>
        <v xml:space="preserve">keine Regelung: 0
nur für das Parlament: 4
Nur für die Regierung: 8
Für Parlament und Regierung: 12
</v>
      </c>
      <c r="F292" s="6">
        <f>INDEX(Analysen!292:292,MATCH("Max",Analysen!$2:$2,0))</f>
        <v>12</v>
      </c>
      <c r="G292" s="65">
        <f>INDEX(Analysen!292:292,MATCH("",Analysen!$2:$2,-1)-1)</f>
        <v>0</v>
      </c>
      <c r="H292" s="66">
        <f>INDEX(Analysen!292:292,MATCH("",Analysen!$2:$2,-1))</f>
        <v>0</v>
      </c>
      <c r="I292" s="73" t="str">
        <f>INDEX(Analysen!292:292,MATCH("",Analysen!$2:$2,-1)-2)</f>
        <v>Nein</v>
      </c>
      <c r="J292" s="6">
        <v>1</v>
      </c>
      <c r="K292" s="6">
        <f t="shared" si="8"/>
        <v>12</v>
      </c>
      <c r="L292" s="58">
        <f t="shared" si="9"/>
        <v>0</v>
      </c>
      <c r="M292" s="119">
        <f>SUMIFS($L:$L,$B:$B,B292,$C:$C,C292)/SUMIFS($K:$K,$B:$B,B292,$C:$C,C292)</f>
        <v>0</v>
      </c>
      <c r="N292" s="118"/>
    </row>
    <row r="293" spans="2:14" ht="79.5" customHeight="1" thickBot="1" x14ac:dyDescent="0.4">
      <c r="B293" s="34" t="str">
        <f>Analysen!A293</f>
        <v>RP</v>
      </c>
      <c r="C293" s="1" t="str">
        <f>Analysen!B293</f>
        <v>Legislativer Fußabdruck</v>
      </c>
      <c r="D293" s="35" t="str">
        <f>Analysen!C293</f>
        <v>Umfasst der Fußabdruck alle schriftlichen Eingaben – z.B. auch jene in der Erarbeitungsphase oder vor Beginn der Arbeit am Referentenentwurf?</v>
      </c>
      <c r="E293" s="5" t="str">
        <f>Analysen!D293</f>
        <v>keine Veröffentlichung: 0
nur Eingaben nach Fertigstellung des Entwurfs (offizielle formale Anhörungsverfahren): 3
inkl. der Eingaben während der Erarbeitung des Entwurfs: 10
alle Quellen von Anfang an (z.B. alte Vorlagen und Schreiben, bereits vorliegende Studien): 15</v>
      </c>
      <c r="F293" s="6">
        <f>INDEX(Analysen!293:293,MATCH("Max",Analysen!$2:$2,0))</f>
        <v>15</v>
      </c>
      <c r="G293" s="65">
        <f>INDEX(Analysen!293:293,MATCH("",Analysen!$2:$2,-1)-1)</f>
        <v>0</v>
      </c>
      <c r="H293" s="66">
        <f>INDEX(Analysen!293:293,MATCH("",Analysen!$2:$2,-1))</f>
        <v>0</v>
      </c>
      <c r="I293" s="73" t="str">
        <f>INDEX(Analysen!293:293,MATCH("",Analysen!$2:$2,-1)-2)</f>
        <v>Es werden keine Angaben veröffentlicht.</v>
      </c>
      <c r="J293" s="6">
        <v>1</v>
      </c>
      <c r="K293" s="6">
        <f t="shared" si="8"/>
        <v>15</v>
      </c>
      <c r="L293" s="58">
        <f t="shared" si="9"/>
        <v>0</v>
      </c>
      <c r="M293" s="119"/>
      <c r="N293" s="118"/>
    </row>
    <row r="294" spans="2:14" ht="80.25" customHeight="1" thickBot="1" x14ac:dyDescent="0.4">
      <c r="B294" s="34" t="str">
        <f>Analysen!A294</f>
        <v>RP</v>
      </c>
      <c r="C294" s="1" t="str">
        <f>Analysen!B294</f>
        <v>Legislativer Fußabdruck</v>
      </c>
      <c r="D294" s="35" t="str">
        <f>Analysen!C294</f>
        <v>Erfolgt eine Würdigung wichtiger Eingaben, die im Entwurf eingeflossen sind im Rahmen der Begründung oder Plenardebatte?</v>
      </c>
      <c r="E294" s="5" t="str">
        <f>Analysen!D294</f>
        <v>nein: 0
nur teilweise: 3
ja: 7
HINWEIS: für volle Punkte muss konkret genannt oder gekennzeichnet werden, welche Quellen zum Tragen kamen</v>
      </c>
      <c r="F294" s="6">
        <f>INDEX(Analysen!294:294,MATCH("Max",Analysen!$2:$2,0))</f>
        <v>7</v>
      </c>
      <c r="G294" s="65">
        <f>INDEX(Analysen!294:294,MATCH("",Analysen!$2:$2,-1)-1)</f>
        <v>0</v>
      </c>
      <c r="H294" s="66">
        <f>INDEX(Analysen!294:294,MATCH("",Analysen!$2:$2,-1))</f>
        <v>0</v>
      </c>
      <c r="I294" s="73" t="str">
        <f>INDEX(Analysen!294:294,MATCH("",Analysen!$2:$2,-1)-2)</f>
        <v>Nein</v>
      </c>
      <c r="J294" s="6">
        <v>1</v>
      </c>
      <c r="K294" s="6">
        <f t="shared" si="8"/>
        <v>7</v>
      </c>
      <c r="L294" s="58">
        <f t="shared" si="9"/>
        <v>0</v>
      </c>
      <c r="M294" s="119"/>
      <c r="N294" s="118"/>
    </row>
    <row r="295" spans="2:14" ht="65.5" thickBot="1" x14ac:dyDescent="0.4">
      <c r="B295" s="34" t="str">
        <f>Analysen!A295</f>
        <v>RP</v>
      </c>
      <c r="C295" s="1" t="str">
        <f>Analysen!B295</f>
        <v>Legislativer Fußabdruck</v>
      </c>
      <c r="D295" s="35" t="str">
        <f>Analysen!C295</f>
        <v>Werden alle Eingaben veröffentlicht (ggf. unter Unkenntlichmachung von sensitiven Daten)?</v>
      </c>
      <c r="E295" s="5" t="str">
        <f>Analysen!D295</f>
        <v>keine Veröffentlichung: 0
Veröffentlichung in Einzelfällen: 3
eingeschränkte Veröffentlichung; z.B. wenn die Interessenvertreter die Offenlegung verweigern können: 6
volle Veröffentlichung, inkl. Emails und Briefe etc. : 9</v>
      </c>
      <c r="F295" s="6">
        <f>INDEX(Analysen!295:295,MATCH("Max",Analysen!$2:$2,0))</f>
        <v>9</v>
      </c>
      <c r="G295" s="65">
        <f>INDEX(Analysen!295:295,MATCH("",Analysen!$2:$2,-1)-1)</f>
        <v>0</v>
      </c>
      <c r="H295" s="66">
        <f>INDEX(Analysen!295:295,MATCH("",Analysen!$2:$2,-1))</f>
        <v>0</v>
      </c>
      <c r="I295" s="73" t="str">
        <f>INDEX(Analysen!295:295,MATCH("",Analysen!$2:$2,-1)-2)</f>
        <v>Nein.</v>
      </c>
      <c r="J295" s="6">
        <v>1</v>
      </c>
      <c r="K295" s="6">
        <f t="shared" si="8"/>
        <v>9</v>
      </c>
      <c r="L295" s="58">
        <f t="shared" si="9"/>
        <v>0</v>
      </c>
      <c r="M295" s="119"/>
      <c r="N295" s="118"/>
    </row>
    <row r="296" spans="2:14" ht="39.5" thickBot="1" x14ac:dyDescent="0.4">
      <c r="B296" s="34" t="str">
        <f>Analysen!A296</f>
        <v>RP</v>
      </c>
      <c r="C296" s="1" t="str">
        <f>Analysen!B296</f>
        <v>Legislativer Fußabdruck</v>
      </c>
      <c r="D296" s="35" t="str">
        <f>Analysen!C296</f>
        <v>Welchen Geltungsbereich hat der legislative Fußabdruck?</v>
      </c>
      <c r="E296" s="5" t="str">
        <f>Analysen!D296</f>
        <v>keine Regelung - 0
nur Gesetze - 1
Gesetze und Verordnungen - 2</v>
      </c>
      <c r="F296" s="6">
        <f>INDEX(Analysen!296:296,MATCH("Max",Analysen!$2:$2,0))</f>
        <v>7</v>
      </c>
      <c r="G296" s="65">
        <f>INDEX(Analysen!296:296,MATCH("",Analysen!$2:$2,-1)-1)</f>
        <v>0</v>
      </c>
      <c r="H296" s="66">
        <f>INDEX(Analysen!296:296,MATCH("",Analysen!$2:$2,-1))</f>
        <v>0</v>
      </c>
      <c r="I296" s="73" t="str">
        <f>INDEX(Analysen!296:296,MATCH("",Analysen!$2:$2,-1)-2)</f>
        <v>Es gibt keine Regelung.</v>
      </c>
      <c r="J296" s="6">
        <v>1</v>
      </c>
      <c r="K296" s="6">
        <f t="shared" si="8"/>
        <v>7</v>
      </c>
      <c r="L296" s="58">
        <f t="shared" si="9"/>
        <v>0</v>
      </c>
      <c r="M296" s="119"/>
      <c r="N296" s="118"/>
    </row>
    <row r="297" spans="2:14" ht="130.5" thickBot="1" x14ac:dyDescent="0.4">
      <c r="B297" s="34" t="str">
        <f>Analysen!A297</f>
        <v>RP</v>
      </c>
      <c r="C297" s="1" t="str">
        <f>Analysen!B297</f>
        <v>Karenzzeit</v>
      </c>
      <c r="D297" s="35" t="str">
        <f>Analysen!C297</f>
        <v xml:space="preserve">Wie lang ist der maximale Zeitraum einer Karenzzeit nach Ausscheiden aus einem öffentlichen Amt, während der eine Pflicht zur schriftlichen Anzeige der geplanten Aufnahme einer Erwerbstätigkeit außerhalb des öffentliches Dienstes erforderlich ist?
</v>
      </c>
      <c r="E297" s="5" t="str">
        <f>Analysen!D297</f>
        <v>nein: 0
ja:
&lt; 1 Jahr: 5
&lt; 2 Jahr: 10
&lt; 3 Jahr: 15
≥ 3 Jahre: 20
In Bundesländern mit parlamentarischen/politischen Staatssekretären wird deren Fehlen mit einem Abzug von 5 Punkten in diesem Kriterium berücksichtigt.</v>
      </c>
      <c r="F297" s="6">
        <f>INDEX(Analysen!297:297,MATCH("Max",Analysen!$2:$2,0))</f>
        <v>20</v>
      </c>
      <c r="G297" s="65">
        <f>INDEX(Analysen!297:297,MATCH("",Analysen!$2:$2,-1)-1)</f>
        <v>0</v>
      </c>
      <c r="H297" s="66">
        <f>INDEX(Analysen!297:297,MATCH("",Analysen!$2:$2,-1))</f>
        <v>0</v>
      </c>
      <c r="I297" s="73" t="str">
        <f>INDEX(Analysen!297:297,MATCH("",Analysen!$2:$2,-1)-2)</f>
        <v>nein</v>
      </c>
      <c r="J297" s="6">
        <v>1</v>
      </c>
      <c r="K297" s="6">
        <f t="shared" si="8"/>
        <v>20</v>
      </c>
      <c r="L297" s="58">
        <f t="shared" si="9"/>
        <v>0</v>
      </c>
      <c r="M297" s="119">
        <f>SUMIFS($L:$L,$B:$B,B297,$C:$C,C297)/SUMIFS($K:$K,$B:$B,B297,$C:$C,C297)</f>
        <v>0</v>
      </c>
      <c r="N297" s="118"/>
    </row>
    <row r="298" spans="2:14" ht="52.5" thickBot="1" x14ac:dyDescent="0.4">
      <c r="B298" s="34" t="str">
        <f>Analysen!A298</f>
        <v>RP</v>
      </c>
      <c r="C298" s="1" t="str">
        <f>Analysen!B298</f>
        <v>Karenzzeit</v>
      </c>
      <c r="D298" s="35" t="str">
        <f>Analysen!C298</f>
        <v>Gibt es ein beratendes Gremium oder eine Instanz, die über einen möglichen Interessenkonflikt berät und muss dessen Empfehlung veröffentlicht werden?</v>
      </c>
      <c r="E298" s="5" t="str">
        <f>Analysen!D298</f>
        <v>nein: 0
Gremium, keine Veröffentlichung: 6 
Gremium, Veröffentlichung: 12</v>
      </c>
      <c r="F298" s="6">
        <f>INDEX(Analysen!298:298,MATCH("Max",Analysen!$2:$2,0))</f>
        <v>12</v>
      </c>
      <c r="G298" s="65">
        <f>INDEX(Analysen!298:298,MATCH("",Analysen!$2:$2,-1)-1)</f>
        <v>0</v>
      </c>
      <c r="H298" s="66">
        <f>INDEX(Analysen!298:298,MATCH("",Analysen!$2:$2,-1))</f>
        <v>0</v>
      </c>
      <c r="I298" s="73" t="str">
        <f>INDEX(Analysen!298:298,MATCH("",Analysen!$2:$2,-1)-2)</f>
        <v>nein</v>
      </c>
      <c r="J298" s="6">
        <v>1</v>
      </c>
      <c r="K298" s="6">
        <f t="shared" si="8"/>
        <v>12</v>
      </c>
      <c r="L298" s="58">
        <f t="shared" si="9"/>
        <v>0</v>
      </c>
      <c r="M298" s="119"/>
      <c r="N298" s="118"/>
    </row>
    <row r="299" spans="2:14" ht="26.5" thickBot="1" x14ac:dyDescent="0.4">
      <c r="B299" s="34" t="str">
        <f>Analysen!A299</f>
        <v>RP</v>
      </c>
      <c r="C299" s="1" t="str">
        <f>Analysen!B299</f>
        <v>Karenzzeit</v>
      </c>
      <c r="D299" s="35" t="str">
        <f>Analysen!C299</f>
        <v>Sind Sanktionen bei Verstößen gegen die Karenzzeitregelung vorgesehen?</v>
      </c>
      <c r="E299" s="5" t="str">
        <f>Analysen!D299</f>
        <v>nein: 0
ja: 12</v>
      </c>
      <c r="F299" s="6">
        <f>INDEX(Analysen!299:299,MATCH("Max",Analysen!$2:$2,0))</f>
        <v>12</v>
      </c>
      <c r="G299" s="65">
        <f>INDEX(Analysen!299:299,MATCH("",Analysen!$2:$2,-1)-1)</f>
        <v>0</v>
      </c>
      <c r="H299" s="66">
        <f>INDEX(Analysen!299:299,MATCH("",Analysen!$2:$2,-1))</f>
        <v>0</v>
      </c>
      <c r="I299" s="73" t="str">
        <f>INDEX(Analysen!299:299,MATCH("",Analysen!$2:$2,-1)-2)</f>
        <v>nein</v>
      </c>
      <c r="J299" s="6">
        <v>1</v>
      </c>
      <c r="K299" s="6">
        <f t="shared" si="8"/>
        <v>12</v>
      </c>
      <c r="L299" s="58">
        <f t="shared" si="9"/>
        <v>0</v>
      </c>
      <c r="M299" s="119"/>
      <c r="N299" s="118"/>
    </row>
    <row r="300" spans="2:14" ht="78.5" thickBot="1" x14ac:dyDescent="0.4">
      <c r="B300" s="34" t="str">
        <f>Analysen!A300</f>
        <v>RP</v>
      </c>
      <c r="C300" s="1" t="str">
        <f>Analysen!B300</f>
        <v>Karenzzeit</v>
      </c>
      <c r="D300" s="35" t="str">
        <f>Analysen!C300</f>
        <v>Gibt es verbindliche Kriterien für einen Beschluss über die Zulässigkeit einer anzeigepflichtigen Beschäftigung während der Karenzzeit?  (Definition Interessenkonflikt, Gründe aus denen eine Erwerbstätigkeit untersagt werden kann etc.)</v>
      </c>
      <c r="E300" s="5" t="str">
        <f>Analysen!D300</f>
        <v>nein: 0
nur bei direktem Bezug zur vorherigen Tätigkeit: 3
auch bei Gefährdung des Ansehens der Landesregierung: 6</v>
      </c>
      <c r="F300" s="6">
        <f>INDEX(Analysen!300:300,MATCH("Max",Analysen!$2:$2,0))</f>
        <v>6</v>
      </c>
      <c r="G300" s="65">
        <f>INDEX(Analysen!300:300,MATCH("",Analysen!$2:$2,-1)-1)</f>
        <v>0</v>
      </c>
      <c r="H300" s="66">
        <f>INDEX(Analysen!300:300,MATCH("",Analysen!$2:$2,-1))</f>
        <v>0</v>
      </c>
      <c r="I300" s="73" t="str">
        <f>INDEX(Analysen!300:300,MATCH("",Analysen!$2:$2,-1)-2)</f>
        <v>nein</v>
      </c>
      <c r="J300" s="6">
        <v>1</v>
      </c>
      <c r="K300" s="6">
        <f t="shared" si="8"/>
        <v>6</v>
      </c>
      <c r="L300" s="58">
        <f t="shared" si="9"/>
        <v>0</v>
      </c>
      <c r="M300" s="119"/>
      <c r="N300" s="118"/>
    </row>
    <row r="301" spans="2:14" ht="65.5" thickBot="1" x14ac:dyDescent="0.4">
      <c r="B301" s="34" t="str">
        <f>Analysen!A301</f>
        <v>RP</v>
      </c>
      <c r="C301" s="1" t="str">
        <f>Analysen!B301</f>
        <v>Verhaltensregeln</v>
      </c>
      <c r="D301" s="35" t="str">
        <f>Analysen!C301</f>
        <v>Besteht eine Anzeigepflicht für vor Mandatsübernahme ausgeübte berufliche Tätigkeiten sowie Tätigkeiten als Vorstand/Aufsichtsrat/Beirat o.ä. ?</v>
      </c>
      <c r="E301" s="5" t="str">
        <f>Analysen!D301</f>
        <v>Anzeigepflicht berufliche Tätigkeit länger als zwei Jahre vor Mandat zurückliegend:  3
bzw. Anzeigepflicht berufliche Tätigkeit in den letzten zwei Jahren vor Mandatsbeginn: 2
Anzeigepflicht Tätigkeit als Vorstand/Aufsichtsrat/Beirat o.ä.:  2</v>
      </c>
      <c r="F301" s="6">
        <f>INDEX(Analysen!301:301,MATCH("Max",Analysen!$2:$2,0))</f>
        <v>5</v>
      </c>
      <c r="G301" s="65">
        <f>INDEX(Analysen!301:301,MATCH("",Analysen!$2:$2,-1)-1)</f>
        <v>5</v>
      </c>
      <c r="H301" s="66">
        <f>INDEX(Analysen!301:301,MATCH("",Analysen!$2:$2,-1))</f>
        <v>1</v>
      </c>
      <c r="I301" s="73" t="str">
        <f>INDEX(Analysen!301:301,MATCH("",Analysen!$2:$2,-1)-2)</f>
        <v>Ja, ohne zeitliche Beschränkung</v>
      </c>
      <c r="J301" s="6">
        <v>1</v>
      </c>
      <c r="K301" s="6">
        <f t="shared" si="8"/>
        <v>5</v>
      </c>
      <c r="L301" s="58">
        <f t="shared" si="9"/>
        <v>5</v>
      </c>
      <c r="M301" s="120">
        <f>SUMIFS($L:$L,$B:$B,B301,$C:$C,C301)/SUMIFS($K:$K,$B:$B,B301,$C:$C,C301)</f>
        <v>0.48</v>
      </c>
      <c r="N301" s="118"/>
    </row>
    <row r="302" spans="2:14" ht="198.75" customHeight="1" thickBot="1" x14ac:dyDescent="0.4">
      <c r="B302" s="34" t="str">
        <f>Analysen!A302</f>
        <v>RP</v>
      </c>
      <c r="C302" s="1" t="str">
        <f>Analysen!B302</f>
        <v>Verhaltensregeln</v>
      </c>
      <c r="D302" s="35" t="str">
        <f>Analysen!C302</f>
        <v>Besteht eine Anzeigepflicht für während der Mandatsausübung ausgeübte Tätigkeiten (einschl. Beratung, Vorträge, Gutachten etc.); Unternehmensbeteiligungen? Aktienoptionen? Schwellenwerte beachten!</v>
      </c>
      <c r="E302" s="5" t="str">
        <f>Analysen!D302</f>
        <v xml:space="preserve">Anzeigepflicht berufliche Tätigkeiten u.ä.:  2
Anzeigepflicht Unternehmensbeteiligungen erst ab „wesentlichem wirtschaftlichem Einfluss“ (meist: 25%): 1
Anzeigepflicht bestehende Unternehmensbeteiligungen ab 5 % und Aktienoptionen u.ä.: 2
</v>
      </c>
      <c r="F302" s="6">
        <f>INDEX(Analysen!302:302,MATCH("Max",Analysen!$2:$2,0))</f>
        <v>5</v>
      </c>
      <c r="G302" s="65">
        <f>INDEX(Analysen!302:302,MATCH("",Analysen!$2:$2,-1)-1)</f>
        <v>4</v>
      </c>
      <c r="H302" s="66">
        <f>INDEX(Analysen!302:302,MATCH("",Analysen!$2:$2,-1))</f>
        <v>0.8</v>
      </c>
      <c r="I302" s="73" t="str">
        <f>INDEX(Analysen!302:302,MATCH("",Analysen!$2:$2,-1)-2)</f>
        <v>Ja
Anzeige bestehender Unternehmensbeteiligung nur bei wesentlichem wirtschaftlichen Einfluss</v>
      </c>
      <c r="J302" s="6">
        <v>1</v>
      </c>
      <c r="K302" s="6">
        <f t="shared" si="8"/>
        <v>5</v>
      </c>
      <c r="L302" s="58">
        <f t="shared" si="9"/>
        <v>4</v>
      </c>
      <c r="M302" s="120"/>
      <c r="N302" s="118"/>
    </row>
    <row r="303" spans="2:14" ht="52.5" thickBot="1" x14ac:dyDescent="0.4">
      <c r="B303" s="34" t="str">
        <f>Analysen!A303</f>
        <v>RP</v>
      </c>
      <c r="C303" s="1" t="str">
        <f>Analysen!B303</f>
        <v>Verhaltensregeln</v>
      </c>
      <c r="D303" s="35" t="str">
        <f>Analysen!C303</f>
        <v>Werden die angezeigten Nebeneinkünfte veröffentlicht?
(nur in Stufen oder Euro-genau)</v>
      </c>
      <c r="E303" s="5" t="str">
        <f>Analysen!D303</f>
        <v xml:space="preserve">Veröffentlichung Euro-genau:  5
Veröffentlichung in ca. 10 Stufen entsprechend früheren VR Bund: 3
 Veröffentlichung in deutlich weniger als 10 Stufen: 2
</v>
      </c>
      <c r="F303" s="6">
        <f>INDEX(Analysen!303:303,MATCH("Max",Analysen!$2:$2,0))</f>
        <v>5</v>
      </c>
      <c r="G303" s="65">
        <f>INDEX(Analysen!303:303,MATCH("",Analysen!$2:$2,-1)-1)</f>
        <v>3</v>
      </c>
      <c r="H303" s="66">
        <f>INDEX(Analysen!303:303,MATCH("",Analysen!$2:$2,-1))</f>
        <v>0.6</v>
      </c>
      <c r="I303" s="73" t="str">
        <f>INDEX(Analysen!303:303,MATCH("",Analysen!$2:$2,-1)-2)</f>
        <v>11 Stufenregelung ab 500 € monatl. oder 5.000 € jährl.
Höchste Stufe: ab 250.000 €</v>
      </c>
      <c r="J303" s="6">
        <v>1</v>
      </c>
      <c r="K303" s="6">
        <f t="shared" si="8"/>
        <v>5</v>
      </c>
      <c r="L303" s="58">
        <f t="shared" si="9"/>
        <v>3</v>
      </c>
      <c r="M303" s="120"/>
      <c r="N303" s="118"/>
    </row>
    <row r="304" spans="2:14" ht="65.5" thickBot="1" x14ac:dyDescent="0.4">
      <c r="B304" s="34" t="str">
        <f>Analysen!A304</f>
        <v>RP</v>
      </c>
      <c r="C304" s="1" t="str">
        <f>Analysen!B304</f>
        <v>Verhaltensregeln</v>
      </c>
      <c r="D304" s="35" t="str">
        <f>Analysen!C304</f>
        <v xml:space="preserve">Gibt es eine Anzeigepflicht bei Spenden an Abgeordnete für politische Arbeit? Ab welcher Betragshöhe gilt diese? Veröffentlichung?
</v>
      </c>
      <c r="E304" s="5" t="str">
        <f>Analysen!D304</f>
        <v xml:space="preserve">Anzeigepflicht ab ca. 1.500 € jährlich oder vergleichbar: 3
bzw. Anzeigepflicht erst ab ca. 5.000 € jährlich: 2
Veröffentlichung: 2
</v>
      </c>
      <c r="F304" s="6">
        <f>INDEX(Analysen!304:304,MATCH("Max",Analysen!$2:$2,0))</f>
        <v>5</v>
      </c>
      <c r="G304" s="65">
        <f>INDEX(Analysen!304:304,MATCH("",Analysen!$2:$2,-1)-1)</f>
        <v>2</v>
      </c>
      <c r="H304" s="66">
        <f>INDEX(Analysen!304:304,MATCH("",Analysen!$2:$2,-1))</f>
        <v>0.4</v>
      </c>
      <c r="I304" s="73" t="str">
        <f>INDEX(Analysen!304:304,MATCH("",Analysen!$2:$2,-1)-2)</f>
        <v xml:space="preserve">Nur Anzeigepflicht
Ohne Veröffentlichung
</v>
      </c>
      <c r="J304" s="6">
        <v>1</v>
      </c>
      <c r="K304" s="6">
        <f t="shared" si="8"/>
        <v>5</v>
      </c>
      <c r="L304" s="58">
        <f t="shared" si="9"/>
        <v>2</v>
      </c>
      <c r="M304" s="120"/>
      <c r="N304" s="118"/>
    </row>
    <row r="305" spans="2:14" ht="26.5" thickBot="1" x14ac:dyDescent="0.4">
      <c r="B305" s="34" t="str">
        <f>Analysen!A305</f>
        <v>RP</v>
      </c>
      <c r="C305" s="1" t="str">
        <f>Analysen!B305</f>
        <v>Verhaltensregeln</v>
      </c>
      <c r="D305" s="35" t="str">
        <f>Analysen!C305</f>
        <v>Ist die Annahme von Spenden (Direktspenden) an Abgeordnete verboten?</v>
      </c>
      <c r="E305" s="5" t="str">
        <f>Analysen!D305</f>
        <v xml:space="preserve">Annahme von Direktspenden verboten: 5 </v>
      </c>
      <c r="F305" s="6">
        <f>INDEX(Analysen!305:305,MATCH("Max",Analysen!$2:$2,0))</f>
        <v>5</v>
      </c>
      <c r="G305" s="65">
        <f>INDEX(Analysen!305:305,MATCH("",Analysen!$2:$2,-1)-1)</f>
        <v>0</v>
      </c>
      <c r="H305" s="66">
        <f>INDEX(Analysen!305:305,MATCH("",Analysen!$2:$2,-1))</f>
        <v>0</v>
      </c>
      <c r="I305" s="73" t="str">
        <f>INDEX(Analysen!305:305,MATCH("",Analysen!$2:$2,-1)-2)</f>
        <v>nein</v>
      </c>
      <c r="J305" s="6">
        <v>1</v>
      </c>
      <c r="K305" s="6">
        <f t="shared" si="8"/>
        <v>5</v>
      </c>
      <c r="L305" s="58">
        <f t="shared" si="9"/>
        <v>0</v>
      </c>
      <c r="M305" s="120"/>
      <c r="N305" s="118"/>
    </row>
    <row r="306" spans="2:14" ht="52.5" thickBot="1" x14ac:dyDescent="0.4">
      <c r="B306" s="34" t="str">
        <f>Analysen!A306</f>
        <v>RP</v>
      </c>
      <c r="C306" s="1" t="str">
        <f>Analysen!B306</f>
        <v>Verhaltensregeln</v>
      </c>
      <c r="D306" s="35" t="str">
        <f>Analysen!C306</f>
        <v>Gibt es Sanktionen bei Verstößen gegen die in vorigen Kriterien aufgeführten Pflichten?   Veröffentlichung als LT-Drucksache?</v>
      </c>
      <c r="E306" s="5" t="str">
        <f>Analysen!D306</f>
        <v>Ordnungsgeld bis ½ jährl. Abgeordnetenbezüge: 3
Lediglich Ermahnung: 1
Veröffentlichung: 2</v>
      </c>
      <c r="F306" s="6">
        <f>INDEX(Analysen!306:306,MATCH("Max",Analysen!$2:$2,0))</f>
        <v>5</v>
      </c>
      <c r="G306" s="65">
        <f>INDEX(Analysen!306:306,MATCH("",Analysen!$2:$2,-1)-1)</f>
        <v>4</v>
      </c>
      <c r="H306" s="66">
        <f>INDEX(Analysen!306:306,MATCH("",Analysen!$2:$2,-1))</f>
        <v>0.8</v>
      </c>
      <c r="I306" s="73" t="str">
        <f>INDEX(Analysen!306:306,MATCH("",Analysen!$2:$2,-1)-2)</f>
        <v>Ermahnung Ordnungsgeld
bis 1/2 jährl. Abg.-Bezüge
Veröffentl. als Ltag-Drs</v>
      </c>
      <c r="J306" s="6">
        <v>1</v>
      </c>
      <c r="K306" s="6">
        <f t="shared" si="8"/>
        <v>5</v>
      </c>
      <c r="L306" s="58">
        <f t="shared" si="9"/>
        <v>4</v>
      </c>
      <c r="M306" s="120"/>
      <c r="N306" s="118"/>
    </row>
    <row r="307" spans="2:14" ht="39.5" thickBot="1" x14ac:dyDescent="0.4">
      <c r="B307" s="34" t="str">
        <f>Analysen!A307</f>
        <v>RP</v>
      </c>
      <c r="C307" s="1" t="str">
        <f>Analysen!B307</f>
        <v>Verhaltensregeln</v>
      </c>
      <c r="D307" s="35" t="str">
        <f>Analysen!C307</f>
        <v>Werden die von den Abgeordneten gemachten Angaben im Internet oder Handbuch veröffentlicht?</v>
      </c>
      <c r="E307" s="5" t="str">
        <f>Analysen!D307</f>
        <v>Im Landtag-Internet: 5
Im Handbuch/als amtliche Mitteilung: 3</v>
      </c>
      <c r="F307" s="6">
        <f>INDEX(Analysen!307:307,MATCH("Max",Analysen!$2:$2,0))</f>
        <v>5</v>
      </c>
      <c r="G307" s="65">
        <f>INDEX(Analysen!307:307,MATCH("",Analysen!$2:$2,-1)-1)</f>
        <v>5</v>
      </c>
      <c r="H307" s="66">
        <f>INDEX(Analysen!307:307,MATCH("",Analysen!$2:$2,-1))</f>
        <v>1</v>
      </c>
      <c r="I307" s="73" t="str">
        <f>INDEX(Analysen!307:307,MATCH("",Analysen!$2:$2,-1)-2)</f>
        <v>Handbuch + Internet LTag</v>
      </c>
      <c r="J307" s="6">
        <v>1</v>
      </c>
      <c r="K307" s="6">
        <f t="shared" si="8"/>
        <v>5</v>
      </c>
      <c r="L307" s="58">
        <f t="shared" si="9"/>
        <v>5</v>
      </c>
      <c r="M307" s="120"/>
      <c r="N307" s="118"/>
    </row>
    <row r="308" spans="2:14" ht="65.5" thickBot="1" x14ac:dyDescent="0.4">
      <c r="B308" s="34" t="str">
        <f>Analysen!A308</f>
        <v>RP</v>
      </c>
      <c r="C308" s="1" t="str">
        <f>Analysen!B308</f>
        <v>Verhaltensregeln</v>
      </c>
      <c r="D308" s="35" t="str">
        <f>Analysen!C308</f>
        <v xml:space="preserve">Muss eine Interessenverknüpfung bei Mitarbeit in einem Ausschuss oder auch bei sonstiger gesetzgeberischer Arbeit offengelegt werden? </v>
      </c>
      <c r="E308" s="5" t="str">
        <f>Analysen!D308</f>
        <v xml:space="preserve">Offenlegung bei Mitarbeit im Ausschuss sowie bei sonstiger gesetzgeberischer Arbeit: 5 
Falls Offenlegung nur bei Ausschussarbeit: 3   Interessenverknüpfung nur anhand Abgeordnetenprofil: 1
</v>
      </c>
      <c r="F308" s="6">
        <f>INDEX(Analysen!308:308,MATCH("Max",Analysen!$2:$2,0))</f>
        <v>5</v>
      </c>
      <c r="G308" s="65">
        <f>INDEX(Analysen!308:308,MATCH("",Analysen!$2:$2,-1)-1)</f>
        <v>1</v>
      </c>
      <c r="H308" s="66">
        <f>INDEX(Analysen!308:308,MATCH("",Analysen!$2:$2,-1))</f>
        <v>0.2</v>
      </c>
      <c r="I308" s="73" t="str">
        <f>INDEX(Analysen!308:308,MATCH("",Analysen!$2:$2,-1)-2)</f>
        <v xml:space="preserve">Ausschussmitglied muss Interessenverknüpfung offenlegen, es sei denn diese ist bereits aus Abgeordnetenprofil ersichtlich </v>
      </c>
      <c r="J308" s="6">
        <v>1</v>
      </c>
      <c r="K308" s="6">
        <f t="shared" si="8"/>
        <v>5</v>
      </c>
      <c r="L308" s="58">
        <f t="shared" si="9"/>
        <v>1</v>
      </c>
      <c r="M308" s="120"/>
      <c r="N308" s="118"/>
    </row>
    <row r="309" spans="2:14" ht="127.5" customHeight="1" thickBot="1" x14ac:dyDescent="0.4">
      <c r="B309" s="34" t="str">
        <f>Analysen!A309</f>
        <v>RP</v>
      </c>
      <c r="C309" s="1" t="str">
        <f>Analysen!B309</f>
        <v>Verhaltensregeln</v>
      </c>
      <c r="D309" s="35" t="str">
        <f>Analysen!C309</f>
        <v xml:space="preserve">Ist die Ausübung bezahlter Tätigkeiten (Lobbyarbeit, Beratung, Vorträge, Gutachten etc.)  während der Mandatsausübung verboten? </v>
      </c>
      <c r="E309" s="5" t="str">
        <f>Analysen!D309</f>
        <v xml:space="preserve">Verbot bezahlter Lobbytätigkeit: 3
Verbot Honorarannahme entgeltlicher Vorträge/ Beratungstätigkeit: 2
</v>
      </c>
      <c r="F309" s="6">
        <f>INDEX(Analysen!309:309,MATCH("Max",Analysen!$2:$2,0))</f>
        <v>5</v>
      </c>
      <c r="G309" s="65">
        <f>INDEX(Analysen!309:309,MATCH("",Analysen!$2:$2,-1)-1)</f>
        <v>0</v>
      </c>
      <c r="H309" s="66">
        <f>INDEX(Analysen!309:309,MATCH("",Analysen!$2:$2,-1))</f>
        <v>0</v>
      </c>
      <c r="I309" s="73" t="str">
        <f>INDEX(Analysen!309:309,MATCH("",Analysen!$2:$2,-1)-2)</f>
        <v>Nein</v>
      </c>
      <c r="J309" s="6">
        <v>1</v>
      </c>
      <c r="K309" s="6">
        <f t="shared" si="8"/>
        <v>5</v>
      </c>
      <c r="L309" s="58">
        <f t="shared" si="9"/>
        <v>0</v>
      </c>
      <c r="M309" s="120"/>
      <c r="N309" s="118"/>
    </row>
    <row r="310" spans="2:14" ht="42" customHeight="1" thickBot="1" x14ac:dyDescent="0.4">
      <c r="B310" s="36" t="str">
        <f>Analysen!A310</f>
        <v>RP</v>
      </c>
      <c r="C310" s="37" t="str">
        <f>Analysen!B310</f>
        <v>Verhaltensregeln</v>
      </c>
      <c r="D310" s="38" t="str">
        <f>Analysen!C310</f>
        <v>Gibt es eine Pflicht zur Angabe des zeitlichen Umfangs ausgeübter Nebentätigkeiten?</v>
      </c>
      <c r="E310" s="39" t="str">
        <f>Analysen!D310</f>
        <v>Pflicht zur Angabe: 5</v>
      </c>
      <c r="F310" s="69">
        <f>INDEX(Analysen!310:310,MATCH("Max",Analysen!$2:$2,0))</f>
        <v>5</v>
      </c>
      <c r="G310" s="70">
        <f>INDEX(Analysen!310:310,MATCH("",Analysen!$2:$2,-1)-1)</f>
        <v>0</v>
      </c>
      <c r="H310" s="71">
        <f>INDEX(Analysen!310:310,MATCH("",Analysen!$2:$2,-1))</f>
        <v>0</v>
      </c>
      <c r="I310" s="74" t="str">
        <f>INDEX(Analysen!310:310,MATCH("",Analysen!$2:$2,-1)-2)</f>
        <v>Nein</v>
      </c>
      <c r="J310" s="69">
        <v>1</v>
      </c>
      <c r="K310" s="69">
        <f t="shared" si="8"/>
        <v>5</v>
      </c>
      <c r="L310" s="78">
        <f t="shared" si="9"/>
        <v>0</v>
      </c>
      <c r="M310" s="120"/>
      <c r="N310" s="118"/>
    </row>
    <row r="311" spans="2:14" ht="132" customHeight="1" thickBot="1" x14ac:dyDescent="0.4">
      <c r="B311" s="30" t="str">
        <f>Analysen!A311</f>
        <v>SL</v>
      </c>
      <c r="C311" s="31" t="str">
        <f>Analysen!B311</f>
        <v>Lobby-register</v>
      </c>
      <c r="D311" s="32" t="str">
        <f>Analysen!C311</f>
        <v>Gibt es eine verbindliche Regelung sowohl für Abgeordnete im Parlament als auch für die Regierung (Ministerien)?</v>
      </c>
      <c r="E311" s="33" t="str">
        <f>Analysen!D311</f>
        <v>keine Regelung: 0
Regelung gilt für:
Abgeordnete: 3
Abgeordnete und Regierungsmitglieder: 4 
zusätzlich bis Unterabteilungsleitung: 6
zusätzlich alle weiteren Mitarbeiter von Ministerien: 8 
Zusätzlich Regulierungsbehörden: 9
HINWEIS: die Exekutive spielt eine wesentlich größere Rolle im Lobbyismus als Parlamente; für volle Punktzahl müssen alle Ebenen der Ministerien und Regulierungsbehörden einbezogen werden</v>
      </c>
      <c r="F311" s="51">
        <f>INDEX(Analysen!311:311,MATCH("Max",Analysen!$2:$2,0))</f>
        <v>9</v>
      </c>
      <c r="G311" s="51">
        <f>INDEX(Analysen!311:311,MATCH("",Analysen!$2:$2,-1)-1)</f>
        <v>4</v>
      </c>
      <c r="H311" s="64">
        <f>INDEX(Analysen!311:311,MATCH("",Analysen!$2:$2,-1))</f>
        <v>0.44444444444444442</v>
      </c>
      <c r="I311" s="72" t="str">
        <f>INDEX(Analysen!311:311,MATCH("",Analysen!$2:$2,-1)-2)</f>
        <v>Das Lobbyregister ist nur auf Parlament und Mitglieder der Landesregierung beschränkt.</v>
      </c>
      <c r="J311" s="51">
        <v>1</v>
      </c>
      <c r="K311" s="51">
        <f t="shared" si="8"/>
        <v>9</v>
      </c>
      <c r="L311" s="57">
        <f t="shared" si="9"/>
        <v>4</v>
      </c>
      <c r="M311" s="117">
        <f>SUMIFS($L:$L,$B:$B,B311,$C:$C,C311)/SUMIFS($K:$K,$B:$B,B311,$C:$C,C311)</f>
        <v>0.32</v>
      </c>
      <c r="N311" s="118">
        <f>SUM(M311:M338)/4</f>
        <v>0.22999999999999998</v>
      </c>
    </row>
    <row r="312" spans="2:14" ht="199.5" customHeight="1" thickBot="1" x14ac:dyDescent="0.4">
      <c r="B312" s="34" t="str">
        <f>Analysen!A312</f>
        <v>SL</v>
      </c>
      <c r="C312" s="1" t="str">
        <f>Analysen!B312</f>
        <v>Lobby-register</v>
      </c>
      <c r="D312" s="35" t="str">
        <f>Analysen!C312</f>
        <v>Ist eine Registrierung für alle Lobbyisten, die Gesprächstermine suchen, verpflichtend?</v>
      </c>
      <c r="E312" s="5" t="str">
        <f>Analysen!D312</f>
        <v>keine Registrierung: 0
Registrierung gilt nur für einen kleinen Teil der Lobbyisten (z.B. aufgrund vieler Ausnahmen in Kombination mit einer großen Mindestzahl an Kontakten ): 3
Registrierung für die Mehrheit aller Lobbyisten aber mit Hürden (z.B. kaum Ausnahmen, aber hohe  Zahl der erforderlichen Kontakte): 5
Wenige Ausnahmen; keine relevante sonstigen Hürden: 7
Registrierungspflicht gilt für alle Lobbyisten und jeden wiederholten Kontakt: 9
HINWEIS: sofern es hohe Hürden zur Registrierungspflicht gibt, können nur 5 Punkte vergeben werden; ohne Einbeziehung von Anwälten kann es keine volle Punktzahl geben; bei einer verfassungsrechtlichen Ausnahme für Religionsgemeinschaften können noch 9 Punkte vergeben werden</v>
      </c>
      <c r="F312" s="6">
        <f>INDEX(Analysen!312:312,MATCH("Max",Analysen!$2:$2,0))</f>
        <v>9</v>
      </c>
      <c r="G312" s="65">
        <f>INDEX(Analysen!312:312,MATCH("",Analysen!$2:$2,-1)-1)</f>
        <v>3</v>
      </c>
      <c r="H312" s="66">
        <f>INDEX(Analysen!312:312,MATCH("",Analysen!$2:$2,-1))</f>
        <v>0.33333333333333331</v>
      </c>
      <c r="I312" s="73" t="str">
        <f>INDEX(Analysen!312:312,MATCH("",Analysen!$2:$2,-1)-2)</f>
        <v>Beschränkung auf Verbände.</v>
      </c>
      <c r="J312" s="6">
        <v>1</v>
      </c>
      <c r="K312" s="6">
        <f t="shared" si="8"/>
        <v>9</v>
      </c>
      <c r="L312" s="58">
        <f t="shared" si="9"/>
        <v>3</v>
      </c>
      <c r="M312" s="117"/>
      <c r="N312" s="118"/>
    </row>
    <row r="313" spans="2:14" ht="65.5" thickBot="1" x14ac:dyDescent="0.4">
      <c r="B313" s="34" t="str">
        <f>Analysen!A313</f>
        <v>SL</v>
      </c>
      <c r="C313" s="1" t="str">
        <f>Analysen!B313</f>
        <v>Lobby-register</v>
      </c>
      <c r="D313" s="35" t="str">
        <f>Analysen!C313</f>
        <v>Sind bestimmte Rechte für die Interessenvertreter an die Eintragung, wie Hausausweis, Teilnahme an Anhörungen etc., gebunden oder gibt es alternativ Sanktionen bei Verstößen?</v>
      </c>
      <c r="E313" s="5" t="str">
        <f>Analysen!D313</f>
        <v>keine Einschränkungen/Sanktionen bei Nicht-Registrierung oder Verstößen: 0
Andernfalls: 3</v>
      </c>
      <c r="F313" s="6">
        <f>INDEX(Analysen!313:313,MATCH("Max",Analysen!$2:$2,0))</f>
        <v>3</v>
      </c>
      <c r="G313" s="65">
        <f>INDEX(Analysen!313:313,MATCH("",Analysen!$2:$2,-1)-1)</f>
        <v>3</v>
      </c>
      <c r="H313" s="66">
        <f>INDEX(Analysen!313:313,MATCH("",Analysen!$2:$2,-1))</f>
        <v>1</v>
      </c>
      <c r="I313" s="73" t="str">
        <f>INDEX(Analysen!313:313,MATCH("",Analysen!$2:$2,-1)-2)</f>
        <v>Teilnahme an Anhörungen.</v>
      </c>
      <c r="J313" s="6">
        <v>1</v>
      </c>
      <c r="K313" s="6">
        <f t="shared" si="8"/>
        <v>3</v>
      </c>
      <c r="L313" s="58">
        <f t="shared" si="9"/>
        <v>3</v>
      </c>
      <c r="M313" s="117"/>
      <c r="N313" s="118"/>
    </row>
    <row r="314" spans="2:14" ht="39.5" thickBot="1" x14ac:dyDescent="0.4">
      <c r="B314" s="34" t="str">
        <f>Analysen!A314</f>
        <v>SL</v>
      </c>
      <c r="C314" s="1" t="str">
        <f>Analysen!B314</f>
        <v>Lobby-register</v>
      </c>
      <c r="D314" s="35" t="str">
        <f>Analysen!C314</f>
        <v>Sind alle registrierte Lobbyisten (auch  Anwälte, Agenturen etc.) verpflichtet, ihre Auftraggeber zu nennen?</v>
      </c>
      <c r="E314" s="5" t="str">
        <f>Analysen!D314</f>
        <v>nein: 0
ja: 3</v>
      </c>
      <c r="F314" s="6">
        <f>INDEX(Analysen!314:314,MATCH("Max",Analysen!$2:$2,0))</f>
        <v>3</v>
      </c>
      <c r="G314" s="65">
        <f>INDEX(Analysen!314:314,MATCH("",Analysen!$2:$2,-1)-1)</f>
        <v>0</v>
      </c>
      <c r="H314" s="66">
        <f>INDEX(Analysen!314:314,MATCH("",Analysen!$2:$2,-1))</f>
        <v>0</v>
      </c>
      <c r="I314" s="73" t="str">
        <f>INDEX(Analysen!314:314,MATCH("",Analysen!$2:$2,-1)-2)</f>
        <v>Nein.</v>
      </c>
      <c r="J314" s="6">
        <v>1</v>
      </c>
      <c r="K314" s="6">
        <f t="shared" si="8"/>
        <v>3</v>
      </c>
      <c r="L314" s="58">
        <f t="shared" si="9"/>
        <v>0</v>
      </c>
      <c r="M314" s="117"/>
      <c r="N314" s="118"/>
    </row>
    <row r="315" spans="2:14" ht="78.5" thickBot="1" x14ac:dyDescent="0.4">
      <c r="B315" s="34" t="str">
        <f>Analysen!A315</f>
        <v>SL</v>
      </c>
      <c r="C315" s="1" t="str">
        <f>Analysen!B315</f>
        <v>Lobby-register</v>
      </c>
      <c r="D315" s="35" t="str">
        <f>Analysen!C315</f>
        <v>Ist eine Veröffentlichung der finanziellen/personellen Austattung der Lobbytätigkeit vorgesehen?</v>
      </c>
      <c r="E315" s="5" t="str">
        <f>Analysen!D315</f>
        <v>nein: 0
ja: 3
HINWEIS: sofern die Offenlegung grundlos verweigert werden kann, und trotzdem die Kontaktaufnahme weiter erfolgen darf, kann es keinen vollen Punkt geben</v>
      </c>
      <c r="F315" s="6">
        <f>INDEX(Analysen!315:315,MATCH("Max",Analysen!$2:$2,0))</f>
        <v>3</v>
      </c>
      <c r="G315" s="65">
        <f>INDEX(Analysen!315:315,MATCH("",Analysen!$2:$2,-1)-1)</f>
        <v>0</v>
      </c>
      <c r="H315" s="66">
        <f>INDEX(Analysen!315:315,MATCH("",Analysen!$2:$2,-1))</f>
        <v>0</v>
      </c>
      <c r="I315" s="73" t="str">
        <f>INDEX(Analysen!315:315,MATCH("",Analysen!$2:$2,-1)-2)</f>
        <v>Nein.</v>
      </c>
      <c r="J315" s="6">
        <v>1</v>
      </c>
      <c r="K315" s="6">
        <f t="shared" si="8"/>
        <v>3</v>
      </c>
      <c r="L315" s="58">
        <f t="shared" si="9"/>
        <v>0</v>
      </c>
      <c r="M315" s="117"/>
      <c r="N315" s="118"/>
    </row>
    <row r="316" spans="2:14" ht="117.5" thickBot="1" x14ac:dyDescent="0.4">
      <c r="B316" s="34" t="str">
        <f>Analysen!A316</f>
        <v>SL</v>
      </c>
      <c r="C316" s="1" t="str">
        <f>Analysen!B316</f>
        <v>Lobby-register</v>
      </c>
      <c r="D316" s="35" t="str">
        <f>Analysen!C316</f>
        <v>Werden Lobbytätigkeiten detailliert dokumentiert? (Datum, Dauer, Teilnehmer der Konsultationen sowie besprochene Themen)</v>
      </c>
      <c r="E316" s="5" t="str">
        <f>Analysen!D316</f>
        <v>nein: 0
nur teilweise (z.B. nur Teilnehmer, aber Fehlen von besprochenen Themen) : 3
mit relevanten Lücken (es fehlen Teilnehmer oder Dauer, Themen werden aber genannt): 6
vollständig: 9
HINWEIS: die konkreten Themen des einzelnen Lobbykontakts sind von besonderem Interesse</v>
      </c>
      <c r="F316" s="6">
        <f>INDEX(Analysen!316:316,MATCH("Max",Analysen!$2:$2,0))</f>
        <v>9</v>
      </c>
      <c r="G316" s="65">
        <f>INDEX(Analysen!316:316,MATCH("",Analysen!$2:$2,-1)-1)</f>
        <v>0</v>
      </c>
      <c r="H316" s="66">
        <f>INDEX(Analysen!316:316,MATCH("",Analysen!$2:$2,-1))</f>
        <v>0</v>
      </c>
      <c r="I316" s="73" t="str">
        <f>INDEX(Analysen!316:316,MATCH("",Analysen!$2:$2,-1)-2)</f>
        <v>Nein</v>
      </c>
      <c r="J316" s="6">
        <v>1</v>
      </c>
      <c r="K316" s="6">
        <f t="shared" si="8"/>
        <v>9</v>
      </c>
      <c r="L316" s="58">
        <f t="shared" si="9"/>
        <v>0</v>
      </c>
      <c r="M316" s="117"/>
      <c r="N316" s="118"/>
    </row>
    <row r="317" spans="2:14" ht="39.5" thickBot="1" x14ac:dyDescent="0.4">
      <c r="B317" s="34" t="str">
        <f>Analysen!A317</f>
        <v>SL</v>
      </c>
      <c r="C317" s="1" t="str">
        <f>Analysen!B317</f>
        <v>Lobby-register</v>
      </c>
      <c r="D317" s="35" t="str">
        <f>Analysen!C317</f>
        <v>Sind Informationen der Lobbyisten veröffentlicht und frei einsehbar?</v>
      </c>
      <c r="E317" s="5" t="str">
        <f>Analysen!D317</f>
        <v>nein: 0
nur teilweise: 3
ja: 6</v>
      </c>
      <c r="F317" s="6">
        <f>INDEX(Analysen!317:317,MATCH("Max",Analysen!$2:$2,0))</f>
        <v>6</v>
      </c>
      <c r="G317" s="65">
        <f>INDEX(Analysen!317:317,MATCH("",Analysen!$2:$2,-1)-1)</f>
        <v>6</v>
      </c>
      <c r="H317" s="66">
        <f>INDEX(Analysen!317:317,MATCH("",Analysen!$2:$2,-1))</f>
        <v>1</v>
      </c>
      <c r="I317" s="73" t="str">
        <f>INDEX(Analysen!317:317,MATCH("",Analysen!$2:$2,-1)-2)</f>
        <v>Nein</v>
      </c>
      <c r="J317" s="6">
        <v>1</v>
      </c>
      <c r="K317" s="6">
        <f t="shared" si="8"/>
        <v>6</v>
      </c>
      <c r="L317" s="58">
        <f t="shared" si="9"/>
        <v>6</v>
      </c>
      <c r="M317" s="117"/>
      <c r="N317" s="118"/>
    </row>
    <row r="318" spans="2:14" ht="26.5" thickBot="1" x14ac:dyDescent="0.4">
      <c r="B318" s="34" t="str">
        <f>Analysen!A318</f>
        <v>SL</v>
      </c>
      <c r="C318" s="1" t="str">
        <f>Analysen!B318</f>
        <v>Lobby-register</v>
      </c>
      <c r="D318" s="35" t="str">
        <f>Analysen!C318</f>
        <v>Gibt es einen verbindlichen Verhaltenskodex für Lobbyisten?</v>
      </c>
      <c r="E318" s="5" t="str">
        <f>Analysen!D318</f>
        <v>nein: 0
ja: 3</v>
      </c>
      <c r="F318" s="6">
        <f>INDEX(Analysen!318:318,MATCH("Max",Analysen!$2:$2,0))</f>
        <v>3</v>
      </c>
      <c r="G318" s="65">
        <f>INDEX(Analysen!318:318,MATCH("",Analysen!$2:$2,-1)-1)</f>
        <v>0</v>
      </c>
      <c r="H318" s="66">
        <f>INDEX(Analysen!318:318,MATCH("",Analysen!$2:$2,-1))</f>
        <v>0</v>
      </c>
      <c r="I318" s="73" t="str">
        <f>INDEX(Analysen!318:318,MATCH("",Analysen!$2:$2,-1)-2)</f>
        <v>Nein</v>
      </c>
      <c r="J318" s="6">
        <v>1</v>
      </c>
      <c r="K318" s="6">
        <f t="shared" si="8"/>
        <v>3</v>
      </c>
      <c r="L318" s="58">
        <f t="shared" si="9"/>
        <v>0</v>
      </c>
      <c r="M318" s="117"/>
      <c r="N318" s="118"/>
    </row>
    <row r="319" spans="2:14" ht="52.5" thickBot="1" x14ac:dyDescent="0.4">
      <c r="B319" s="34" t="str">
        <f>Analysen!A319</f>
        <v>SL</v>
      </c>
      <c r="C319" s="1" t="str">
        <f>Analysen!B319</f>
        <v>Lobby-register</v>
      </c>
      <c r="D319" s="35" t="str">
        <f>Analysen!C319</f>
        <v>Gibt es einen unabhängigen Lobbybeauftragten, der die Einhaltung der Regelungen überprüft und ggf. Sanktionen erlässt?</v>
      </c>
      <c r="E319" s="5" t="str">
        <f>Analysen!D319</f>
        <v>nein: 0
ja: 5</v>
      </c>
      <c r="F319" s="6">
        <f>INDEX(Analysen!319:319,MATCH("Max",Analysen!$2:$2,0))</f>
        <v>5</v>
      </c>
      <c r="G319" s="65">
        <f>INDEX(Analysen!319:319,MATCH("",Analysen!$2:$2,-1)-1)</f>
        <v>0</v>
      </c>
      <c r="H319" s="66">
        <f>INDEX(Analysen!319:319,MATCH("",Analysen!$2:$2,-1))</f>
        <v>0</v>
      </c>
      <c r="I319" s="73" t="str">
        <f>INDEX(Analysen!319:319,MATCH("",Analysen!$2:$2,-1)-2)</f>
        <v>Nein</v>
      </c>
      <c r="J319" s="6">
        <v>1</v>
      </c>
      <c r="K319" s="6">
        <f t="shared" si="8"/>
        <v>5</v>
      </c>
      <c r="L319" s="58">
        <f t="shared" si="9"/>
        <v>0</v>
      </c>
      <c r="M319" s="117"/>
      <c r="N319" s="118"/>
    </row>
    <row r="320" spans="2:14" ht="78.5" thickBot="1" x14ac:dyDescent="0.4">
      <c r="B320" s="34" t="str">
        <f>Analysen!A320</f>
        <v>SL</v>
      </c>
      <c r="C320" s="1" t="str">
        <f>Analysen!B320</f>
        <v>Legislativer Fußabdruck</v>
      </c>
      <c r="D320" s="35" t="str">
        <f>Analysen!C320</f>
        <v>Gilt die Regelung sowohl für Abgeordnete im Parlament, als auch für die Regierung (Ministerien)?</v>
      </c>
      <c r="E320" s="5" t="str">
        <f>Analysen!D320</f>
        <v xml:space="preserve">keine Regelung: 0
nur für das Parlament: 4
Nur für die Regierung: 8
Für Parlament und Regierung: 12
</v>
      </c>
      <c r="F320" s="6">
        <f>INDEX(Analysen!320:320,MATCH("Max",Analysen!$2:$2,0))</f>
        <v>12</v>
      </c>
      <c r="G320" s="65">
        <f>INDEX(Analysen!320:320,MATCH("",Analysen!$2:$2,-1)-1)</f>
        <v>0</v>
      </c>
      <c r="H320" s="66">
        <f>INDEX(Analysen!320:320,MATCH("",Analysen!$2:$2,-1))</f>
        <v>0</v>
      </c>
      <c r="I320" s="73" t="str">
        <f>INDEX(Analysen!320:320,MATCH("",Analysen!$2:$2,-1)-2)</f>
        <v>Nein</v>
      </c>
      <c r="J320" s="6">
        <v>1</v>
      </c>
      <c r="K320" s="6">
        <f t="shared" si="8"/>
        <v>12</v>
      </c>
      <c r="L320" s="58">
        <f t="shared" si="9"/>
        <v>0</v>
      </c>
      <c r="M320" s="119">
        <f>SUMIFS($L:$L,$B:$B,B320,$C:$C,C320)/SUMIFS($K:$K,$B:$B,B320,$C:$C,C320)</f>
        <v>0</v>
      </c>
      <c r="N320" s="118"/>
    </row>
    <row r="321" spans="2:14" ht="79.5" customHeight="1" thickBot="1" x14ac:dyDescent="0.4">
      <c r="B321" s="34" t="str">
        <f>Analysen!A321</f>
        <v>SL</v>
      </c>
      <c r="C321" s="1" t="str">
        <f>Analysen!B321</f>
        <v>Legislativer Fußabdruck</v>
      </c>
      <c r="D321" s="35" t="str">
        <f>Analysen!C321</f>
        <v>Umfasst der Fußabdruck alle schriftlichen Eingaben – z.B. auch jene in der Erarbeitungsphase oder vor Beginn der Arbeit am Referentenentwurf?</v>
      </c>
      <c r="E321" s="5" t="str">
        <f>Analysen!D321</f>
        <v>keine Veröffentlichung: 0
nur Eingaben nach Fertigstellung des Entwurfs (offizielle formale Anhörungsverfahren): 3
inkl. der Eingaben während der Erarbeitung des Entwurfs: 10
alle Quellen von Anfang an (z.B. alte Vorlagen und Schreiben, bereits vorliegende Studien): 15</v>
      </c>
      <c r="F321" s="6">
        <f>INDEX(Analysen!321:321,MATCH("Max",Analysen!$2:$2,0))</f>
        <v>15</v>
      </c>
      <c r="G321" s="65">
        <f>INDEX(Analysen!321:321,MATCH("",Analysen!$2:$2,-1)-1)</f>
        <v>0</v>
      </c>
      <c r="H321" s="66">
        <f>INDEX(Analysen!321:321,MATCH("",Analysen!$2:$2,-1))</f>
        <v>0</v>
      </c>
      <c r="I321" s="73" t="str">
        <f>INDEX(Analysen!321:321,MATCH("",Analysen!$2:$2,-1)-2)</f>
        <v>Es werden keine Angaben veröffentlicht.</v>
      </c>
      <c r="J321" s="6">
        <v>1</v>
      </c>
      <c r="K321" s="6">
        <f t="shared" si="8"/>
        <v>15</v>
      </c>
      <c r="L321" s="58">
        <f t="shared" si="9"/>
        <v>0</v>
      </c>
      <c r="M321" s="119"/>
      <c r="N321" s="118"/>
    </row>
    <row r="322" spans="2:14" ht="80.25" customHeight="1" thickBot="1" x14ac:dyDescent="0.4">
      <c r="B322" s="34" t="str">
        <f>Analysen!A322</f>
        <v>SL</v>
      </c>
      <c r="C322" s="1" t="str">
        <f>Analysen!B322</f>
        <v>Legislativer Fußabdruck</v>
      </c>
      <c r="D322" s="35" t="str">
        <f>Analysen!C322</f>
        <v>Erfolgt eine Würdigung wichtiger Eingaben, die im Entwurf eingeflossen sind im Rahmen der Begründung oder Plenardebatte?</v>
      </c>
      <c r="E322" s="5" t="str">
        <f>Analysen!D322</f>
        <v>nein: 0
nur teilweise: 3
ja: 7
HINWEIS: für volle Punkte muss konkret genannt oder gekennzeichnet werden, welche Quellen zum Tragen kamen</v>
      </c>
      <c r="F322" s="6">
        <f>INDEX(Analysen!322:322,MATCH("Max",Analysen!$2:$2,0))</f>
        <v>7</v>
      </c>
      <c r="G322" s="65">
        <f>INDEX(Analysen!322:322,MATCH("",Analysen!$2:$2,-1)-1)</f>
        <v>0</v>
      </c>
      <c r="H322" s="66">
        <f>INDEX(Analysen!322:322,MATCH("",Analysen!$2:$2,-1))</f>
        <v>0</v>
      </c>
      <c r="I322" s="73" t="str">
        <f>INDEX(Analysen!322:322,MATCH("",Analysen!$2:$2,-1)-2)</f>
        <v>Nein</v>
      </c>
      <c r="J322" s="6">
        <v>1</v>
      </c>
      <c r="K322" s="6">
        <f t="shared" si="8"/>
        <v>7</v>
      </c>
      <c r="L322" s="58">
        <f t="shared" si="9"/>
        <v>0</v>
      </c>
      <c r="M322" s="119"/>
      <c r="N322" s="118"/>
    </row>
    <row r="323" spans="2:14" ht="65.5" thickBot="1" x14ac:dyDescent="0.4">
      <c r="B323" s="34" t="str">
        <f>Analysen!A323</f>
        <v>SL</v>
      </c>
      <c r="C323" s="1" t="str">
        <f>Analysen!B323</f>
        <v>Legislativer Fußabdruck</v>
      </c>
      <c r="D323" s="35" t="str">
        <f>Analysen!C323</f>
        <v>Werden alle Eingaben veröffentlicht (ggf. unter Unkenntlichmachung von sensitiven Daten)?</v>
      </c>
      <c r="E323" s="5" t="str">
        <f>Analysen!D323</f>
        <v>keine Veröffentlichung: 0
Veröffentlichung in Einzelfällen: 3
eingeschränkte Veröffentlichung; z.B. wenn die Interessenvertreter die Offenlegung verweigern können: 6
volle Veröffentlichung, inkl. Emails und Briefe etc. : 9</v>
      </c>
      <c r="F323" s="6">
        <f>INDEX(Analysen!323:323,MATCH("Max",Analysen!$2:$2,0))</f>
        <v>9</v>
      </c>
      <c r="G323" s="65">
        <f>INDEX(Analysen!323:323,MATCH("",Analysen!$2:$2,-1)-1)</f>
        <v>0</v>
      </c>
      <c r="H323" s="66">
        <f>INDEX(Analysen!323:323,MATCH("",Analysen!$2:$2,-1))</f>
        <v>0</v>
      </c>
      <c r="I323" s="73" t="str">
        <f>INDEX(Analysen!323:323,MATCH("",Analysen!$2:$2,-1)-2)</f>
        <v>Nein.</v>
      </c>
      <c r="J323" s="6">
        <v>1</v>
      </c>
      <c r="K323" s="6">
        <f t="shared" ref="K323:K386" si="10">F323*J323</f>
        <v>9</v>
      </c>
      <c r="L323" s="58">
        <f t="shared" ref="L323:L386" si="11">G323*J323</f>
        <v>0</v>
      </c>
      <c r="M323" s="119"/>
      <c r="N323" s="118"/>
    </row>
    <row r="324" spans="2:14" ht="39.5" thickBot="1" x14ac:dyDescent="0.4">
      <c r="B324" s="34" t="str">
        <f>Analysen!A324</f>
        <v>SL</v>
      </c>
      <c r="C324" s="1" t="str">
        <f>Analysen!B324</f>
        <v>Legislativer Fußabdruck</v>
      </c>
      <c r="D324" s="35" t="str">
        <f>Analysen!C324</f>
        <v>Welchen Geltungsbereich hat der legislative Fußabdruck?</v>
      </c>
      <c r="E324" s="5" t="str">
        <f>Analysen!D324</f>
        <v>keine Regelung - 0
nur Gesetze - 1
Gesetze und Verordnungen - 2</v>
      </c>
      <c r="F324" s="6">
        <f>INDEX(Analysen!324:324,MATCH("Max",Analysen!$2:$2,0))</f>
        <v>7</v>
      </c>
      <c r="G324" s="65">
        <f>INDEX(Analysen!324:324,MATCH("",Analysen!$2:$2,-1)-1)</f>
        <v>0</v>
      </c>
      <c r="H324" s="66">
        <f>INDEX(Analysen!324:324,MATCH("",Analysen!$2:$2,-1))</f>
        <v>0</v>
      </c>
      <c r="I324" s="73" t="str">
        <f>INDEX(Analysen!324:324,MATCH("",Analysen!$2:$2,-1)-2)</f>
        <v>Es gibt keine Regelung.</v>
      </c>
      <c r="J324" s="6">
        <v>1</v>
      </c>
      <c r="K324" s="6">
        <f t="shared" si="10"/>
        <v>7</v>
      </c>
      <c r="L324" s="58">
        <f t="shared" si="11"/>
        <v>0</v>
      </c>
      <c r="M324" s="119"/>
      <c r="N324" s="118"/>
    </row>
    <row r="325" spans="2:14" ht="130.5" thickBot="1" x14ac:dyDescent="0.4">
      <c r="B325" s="34" t="str">
        <f>Analysen!A325</f>
        <v>SL</v>
      </c>
      <c r="C325" s="1" t="str">
        <f>Analysen!B325</f>
        <v>Karenzzeit</v>
      </c>
      <c r="D325" s="35" t="str">
        <f>Analysen!C325</f>
        <v xml:space="preserve">Wie lang ist der maximale Zeitraum einer Karenzzeit nach Ausscheiden aus einem öffentlichen Amt, während der eine Pflicht zur schriftlichen Anzeige der geplanten Aufnahme einer Erwerbstätigkeit außerhalb des öffentliches Dienstes erforderlich ist?
</v>
      </c>
      <c r="E325" s="5" t="str">
        <f>Analysen!D325</f>
        <v>nein: 0
ja:
&lt; 1 Jahr: 5
&lt; 2 Jahr: 10
&lt; 3 Jahr: 15
≥ 3 Jahre: 20
In Bundesländern mit parlamentarischen/politischen Staatssekretären wird deren Fehlen mit einem Abzug von 5 Punkten in diesem Kriterium berücksichtigt.</v>
      </c>
      <c r="F325" s="6">
        <f>INDEX(Analysen!325:325,MATCH("Max",Analysen!$2:$2,0))</f>
        <v>20</v>
      </c>
      <c r="G325" s="65">
        <f>INDEX(Analysen!325:325,MATCH("",Analysen!$2:$2,-1)-1)</f>
        <v>0</v>
      </c>
      <c r="H325" s="66">
        <f>INDEX(Analysen!325:325,MATCH("",Analysen!$2:$2,-1))</f>
        <v>0</v>
      </c>
      <c r="I325" s="73" t="str">
        <f>INDEX(Analysen!325:325,MATCH("",Analysen!$2:$2,-1)-2)</f>
        <v>nein</v>
      </c>
      <c r="J325" s="6">
        <v>1</v>
      </c>
      <c r="K325" s="6">
        <f t="shared" si="10"/>
        <v>20</v>
      </c>
      <c r="L325" s="58">
        <f t="shared" si="11"/>
        <v>0</v>
      </c>
      <c r="M325" s="119">
        <f>SUMIFS($L:$L,$B:$B,B325,$C:$C,C325)/SUMIFS($K:$K,$B:$B,B325,$C:$C,C325)</f>
        <v>0</v>
      </c>
      <c r="N325" s="118"/>
    </row>
    <row r="326" spans="2:14" ht="52.5" thickBot="1" x14ac:dyDescent="0.4">
      <c r="B326" s="34" t="str">
        <f>Analysen!A326</f>
        <v>SL</v>
      </c>
      <c r="C326" s="1" t="str">
        <f>Analysen!B326</f>
        <v>Karenzzeit</v>
      </c>
      <c r="D326" s="35" t="str">
        <f>Analysen!C326</f>
        <v>Gibt es ein beratendes Gremium oder eine Instanz, die über einen möglichen Interessenkonflikt berät und muss dessen Empfehlung veröffentlicht werden?</v>
      </c>
      <c r="E326" s="5" t="str">
        <f>Analysen!D326</f>
        <v>nein: 0
Gremium, keine Veröffentlichung: 6 
Gremium, Veröffentlichung: 12</v>
      </c>
      <c r="F326" s="6">
        <f>INDEX(Analysen!326:326,MATCH("Max",Analysen!$2:$2,0))</f>
        <v>12</v>
      </c>
      <c r="G326" s="65">
        <f>INDEX(Analysen!326:326,MATCH("",Analysen!$2:$2,-1)-1)</f>
        <v>0</v>
      </c>
      <c r="H326" s="66">
        <f>INDEX(Analysen!326:326,MATCH("",Analysen!$2:$2,-1))</f>
        <v>0</v>
      </c>
      <c r="I326" s="73" t="str">
        <f>INDEX(Analysen!326:326,MATCH("",Analysen!$2:$2,-1)-2)</f>
        <v>nein</v>
      </c>
      <c r="J326" s="6">
        <v>1</v>
      </c>
      <c r="K326" s="6">
        <f t="shared" si="10"/>
        <v>12</v>
      </c>
      <c r="L326" s="58">
        <f t="shared" si="11"/>
        <v>0</v>
      </c>
      <c r="M326" s="119"/>
      <c r="N326" s="118"/>
    </row>
    <row r="327" spans="2:14" ht="26.5" thickBot="1" x14ac:dyDescent="0.4">
      <c r="B327" s="34" t="str">
        <f>Analysen!A327</f>
        <v>SL</v>
      </c>
      <c r="C327" s="1" t="str">
        <f>Analysen!B327</f>
        <v>Karenzzeit</v>
      </c>
      <c r="D327" s="35" t="str">
        <f>Analysen!C327</f>
        <v>Sind Sanktionen bei Verstößen gegen die Karenzzeitregelung vorgesehen?</v>
      </c>
      <c r="E327" s="5" t="str">
        <f>Analysen!D327</f>
        <v>nein: 0
ja: 12</v>
      </c>
      <c r="F327" s="6">
        <f>INDEX(Analysen!327:327,MATCH("Max",Analysen!$2:$2,0))</f>
        <v>12</v>
      </c>
      <c r="G327" s="65">
        <f>INDEX(Analysen!327:327,MATCH("",Analysen!$2:$2,-1)-1)</f>
        <v>0</v>
      </c>
      <c r="H327" s="66">
        <f>INDEX(Analysen!327:327,MATCH("",Analysen!$2:$2,-1))</f>
        <v>0</v>
      </c>
      <c r="I327" s="73" t="str">
        <f>INDEX(Analysen!327:327,MATCH("",Analysen!$2:$2,-1)-2)</f>
        <v>nein</v>
      </c>
      <c r="J327" s="6">
        <v>1</v>
      </c>
      <c r="K327" s="6">
        <f t="shared" si="10"/>
        <v>12</v>
      </c>
      <c r="L327" s="58">
        <f t="shared" si="11"/>
        <v>0</v>
      </c>
      <c r="M327" s="119"/>
      <c r="N327" s="118"/>
    </row>
    <row r="328" spans="2:14" ht="78.5" thickBot="1" x14ac:dyDescent="0.4">
      <c r="B328" s="34" t="str">
        <f>Analysen!A328</f>
        <v>SL</v>
      </c>
      <c r="C328" s="1" t="str">
        <f>Analysen!B328</f>
        <v>Karenzzeit</v>
      </c>
      <c r="D328" s="35" t="str">
        <f>Analysen!C328</f>
        <v>Gibt es verbindliche Kriterien für einen Beschluss über die Zulässigkeit einer anzeigepflichtigen Beschäftigung während der Karenzzeit?  (Definition Interessenkonflikt, Gründe aus denen eine Erwerbstätigkeit untersagt werden kann etc.)</v>
      </c>
      <c r="E328" s="5" t="str">
        <f>Analysen!D328</f>
        <v>nein: 0
nur bei direktem Bezug zur vorherigen Tätigkeit: 3
auch bei Gefährdung des Ansehens der Landesregierung: 6</v>
      </c>
      <c r="F328" s="6">
        <f>INDEX(Analysen!328:328,MATCH("Max",Analysen!$2:$2,0))</f>
        <v>6</v>
      </c>
      <c r="G328" s="65">
        <f>INDEX(Analysen!328:328,MATCH("",Analysen!$2:$2,-1)-1)</f>
        <v>0</v>
      </c>
      <c r="H328" s="66">
        <f>INDEX(Analysen!328:328,MATCH("",Analysen!$2:$2,-1))</f>
        <v>0</v>
      </c>
      <c r="I328" s="73" t="str">
        <f>INDEX(Analysen!328:328,MATCH("",Analysen!$2:$2,-1)-2)</f>
        <v>nein</v>
      </c>
      <c r="J328" s="6">
        <v>1</v>
      </c>
      <c r="K328" s="6">
        <f t="shared" si="10"/>
        <v>6</v>
      </c>
      <c r="L328" s="58">
        <f t="shared" si="11"/>
        <v>0</v>
      </c>
      <c r="M328" s="119"/>
      <c r="N328" s="118"/>
    </row>
    <row r="329" spans="2:14" ht="65.5" thickBot="1" x14ac:dyDescent="0.4">
      <c r="B329" s="34" t="str">
        <f>Analysen!A329</f>
        <v>SL</v>
      </c>
      <c r="C329" s="1" t="str">
        <f>Analysen!B329</f>
        <v>Verhaltensregeln</v>
      </c>
      <c r="D329" s="35" t="str">
        <f>Analysen!C329</f>
        <v>Besteht eine Anzeigepflicht für vor Mandatsübernahme ausgeübte berufliche Tätigkeiten sowie Tätigkeiten als Vorstand/Aufsichtsrat/Beirat o.ä. ?</v>
      </c>
      <c r="E329" s="5" t="str">
        <f>Analysen!D329</f>
        <v>Anzeigepflicht berufliche Tätigkeit länger als zwei Jahre vor Mandat zurückliegend:  3
bzw. Anzeigepflicht berufliche Tätigkeit in den letzten zwei Jahren vor Mandatsbeginn: 2
Anzeigepflicht Tätigkeit als Vorstand/Aufsichtsrat/Beirat o.ä.:  2</v>
      </c>
      <c r="F329" s="6">
        <f>INDEX(Analysen!329:329,MATCH("Max",Analysen!$2:$2,0))</f>
        <v>5</v>
      </c>
      <c r="G329" s="65">
        <f>INDEX(Analysen!329:329,MATCH("",Analysen!$2:$2,-1)-1)</f>
        <v>4</v>
      </c>
      <c r="H329" s="66">
        <f>INDEX(Analysen!329:329,MATCH("",Analysen!$2:$2,-1))</f>
        <v>0.8</v>
      </c>
      <c r="I329" s="73" t="str">
        <f>INDEX(Analysen!329:329,MATCH("",Analysen!$2:$2,-1)-2)</f>
        <v>Ja</v>
      </c>
      <c r="J329" s="6">
        <v>1</v>
      </c>
      <c r="K329" s="6">
        <f t="shared" si="10"/>
        <v>5</v>
      </c>
      <c r="L329" s="58">
        <f t="shared" si="11"/>
        <v>4</v>
      </c>
      <c r="M329" s="120">
        <f>SUMIFS($L:$L,$B:$B,B329,$C:$C,C329)/SUMIFS($K:$K,$B:$B,B329,$C:$C,C329)</f>
        <v>0.6</v>
      </c>
      <c r="N329" s="118"/>
    </row>
    <row r="330" spans="2:14" ht="198.75" customHeight="1" thickBot="1" x14ac:dyDescent="0.4">
      <c r="B330" s="34" t="str">
        <f>Analysen!A330</f>
        <v>SL</v>
      </c>
      <c r="C330" s="1" t="str">
        <f>Analysen!B330</f>
        <v>Verhaltensregeln</v>
      </c>
      <c r="D330" s="35" t="str">
        <f>Analysen!C330</f>
        <v>Besteht eine Anzeigepflicht für während der Mandatsausübung ausgeübte Tätigkeiten (einschl. Beratung, Vorträge, Gutachten etc.); Unternehmensbeteiligungen? Aktienoptionen? Schwellenwerte beachten!</v>
      </c>
      <c r="E330" s="5" t="str">
        <f>Analysen!D330</f>
        <v xml:space="preserve">Anzeigepflicht berufliche Tätigkeiten u.ä.:  2
Anzeigepflicht Unternehmensbeteiligungen erst ab „wesentlichem wirtschaftlichem Einfluss“ (meist: 25%): 1
Anzeigepflicht bestehende Unternehmensbeteiligungen ab 5 % und Aktienoptionen u.ä.: 2
</v>
      </c>
      <c r="F330" s="6">
        <f>INDEX(Analysen!330:330,MATCH("Max",Analysen!$2:$2,0))</f>
        <v>5</v>
      </c>
      <c r="G330" s="65">
        <f>INDEX(Analysen!330:330,MATCH("",Analysen!$2:$2,-1)-1)</f>
        <v>4</v>
      </c>
      <c r="H330" s="66">
        <f>INDEX(Analysen!330:330,MATCH("",Analysen!$2:$2,-1))</f>
        <v>0.8</v>
      </c>
      <c r="I330" s="73" t="str">
        <f>INDEX(Analysen!330:330,MATCH("",Analysen!$2:$2,-1)-2)</f>
        <v>Ja
Anzeige bestehender Unternehmensbeteiligung: ab 25 %</v>
      </c>
      <c r="J330" s="6">
        <v>1</v>
      </c>
      <c r="K330" s="6">
        <f t="shared" si="10"/>
        <v>5</v>
      </c>
      <c r="L330" s="58">
        <f t="shared" si="11"/>
        <v>4</v>
      </c>
      <c r="M330" s="120"/>
      <c r="N330" s="118"/>
    </row>
    <row r="331" spans="2:14" ht="52.5" thickBot="1" x14ac:dyDescent="0.4">
      <c r="B331" s="34" t="str">
        <f>Analysen!A331</f>
        <v>SL</v>
      </c>
      <c r="C331" s="1" t="str">
        <f>Analysen!B331</f>
        <v>Verhaltensregeln</v>
      </c>
      <c r="D331" s="35" t="str">
        <f>Analysen!C331</f>
        <v>Werden die angezeigten Nebeneinkünfte veröffentlicht?
(nur in Stufen oder Euro-genau)</v>
      </c>
      <c r="E331" s="5" t="str">
        <f>Analysen!D331</f>
        <v xml:space="preserve">Veröffentlichung Euro-genau:  5
Veröffentlichung in ca. 10 Stufen entsprechend früheren VR Bund: 3
 Veröffentlichung in deutlich weniger als 10 Stufen: 2
</v>
      </c>
      <c r="F331" s="6">
        <f>INDEX(Analysen!331:331,MATCH("Max",Analysen!$2:$2,0))</f>
        <v>5</v>
      </c>
      <c r="G331" s="65">
        <f>INDEX(Analysen!331:331,MATCH("",Analysen!$2:$2,-1)-1)</f>
        <v>5</v>
      </c>
      <c r="H331" s="66">
        <f>INDEX(Analysen!331:331,MATCH("",Analysen!$2:$2,-1))</f>
        <v>1</v>
      </c>
      <c r="I331" s="73" t="str">
        <f>INDEX(Analysen!331:331,MATCH("",Analysen!$2:$2,-1)-2)</f>
        <v xml:space="preserve">Euro-genau
</v>
      </c>
      <c r="J331" s="6">
        <v>1</v>
      </c>
      <c r="K331" s="6">
        <f t="shared" si="10"/>
        <v>5</v>
      </c>
      <c r="L331" s="58">
        <f t="shared" si="11"/>
        <v>5</v>
      </c>
      <c r="M331" s="120"/>
      <c r="N331" s="118"/>
    </row>
    <row r="332" spans="2:14" ht="65.5" thickBot="1" x14ac:dyDescent="0.4">
      <c r="B332" s="34" t="str">
        <f>Analysen!A332</f>
        <v>SL</v>
      </c>
      <c r="C332" s="1" t="str">
        <f>Analysen!B332</f>
        <v>Verhaltensregeln</v>
      </c>
      <c r="D332" s="35" t="str">
        <f>Analysen!C332</f>
        <v xml:space="preserve">Gibt es eine Anzeigepflicht bei Spenden an Abgeordnete für politische Arbeit? Ab welcher Betragshöhe gilt diese? Veröffentlichung?
</v>
      </c>
      <c r="E332" s="5" t="str">
        <f>Analysen!D332</f>
        <v xml:space="preserve">Anzeigepflicht ab ca. 1.500 € jährlich oder vergleichbar: 3
bzw. Anzeigepflicht erst ab ca. 5.000 € jährlich: 2
Veröffentlichung: 2
</v>
      </c>
      <c r="F332" s="6">
        <f>INDEX(Analysen!332:332,MATCH("Max",Analysen!$2:$2,0))</f>
        <v>5</v>
      </c>
      <c r="G332" s="65">
        <f>INDEX(Analysen!332:332,MATCH("",Analysen!$2:$2,-1)-1)</f>
        <v>5</v>
      </c>
      <c r="H332" s="66">
        <f>INDEX(Analysen!332:332,MATCH("",Analysen!$2:$2,-1))</f>
        <v>1</v>
      </c>
      <c r="I332" s="73" t="str">
        <f>INDEX(Analysen!332:332,MATCH("",Analysen!$2:$2,-1)-2)</f>
        <v>Ja,
&gt; 5.000 € jährl.
&gt;10.000 € jährl. mit Veröffentl.</v>
      </c>
      <c r="J332" s="6">
        <v>1</v>
      </c>
      <c r="K332" s="6">
        <f t="shared" si="10"/>
        <v>5</v>
      </c>
      <c r="L332" s="58">
        <f t="shared" si="11"/>
        <v>5</v>
      </c>
      <c r="M332" s="120"/>
      <c r="N332" s="118"/>
    </row>
    <row r="333" spans="2:14" ht="26.5" thickBot="1" x14ac:dyDescent="0.4">
      <c r="B333" s="34" t="str">
        <f>Analysen!A333</f>
        <v>SL</v>
      </c>
      <c r="C333" s="1" t="str">
        <f>Analysen!B333</f>
        <v>Verhaltensregeln</v>
      </c>
      <c r="D333" s="35" t="str">
        <f>Analysen!C333</f>
        <v>Ist die Annahme von Spenden (Direktspenden) an Abgeordnete verboten?</v>
      </c>
      <c r="E333" s="5" t="str">
        <f>Analysen!D333</f>
        <v xml:space="preserve">Annahme von Direktspenden verboten: 5 </v>
      </c>
      <c r="F333" s="6">
        <f>INDEX(Analysen!333:333,MATCH("Max",Analysen!$2:$2,0))</f>
        <v>5</v>
      </c>
      <c r="G333" s="65">
        <f>INDEX(Analysen!333:333,MATCH("",Analysen!$2:$2,-1)-1)</f>
        <v>0</v>
      </c>
      <c r="H333" s="66">
        <f>INDEX(Analysen!333:333,MATCH("",Analysen!$2:$2,-1))</f>
        <v>0</v>
      </c>
      <c r="I333" s="73" t="str">
        <f>INDEX(Analysen!333:333,MATCH("",Analysen!$2:$2,-1)-2)</f>
        <v>nein</v>
      </c>
      <c r="J333" s="6">
        <v>1</v>
      </c>
      <c r="K333" s="6">
        <f t="shared" si="10"/>
        <v>5</v>
      </c>
      <c r="L333" s="58">
        <f t="shared" si="11"/>
        <v>0</v>
      </c>
      <c r="M333" s="120"/>
      <c r="N333" s="118"/>
    </row>
    <row r="334" spans="2:14" ht="65.5" thickBot="1" x14ac:dyDescent="0.4">
      <c r="B334" s="34" t="str">
        <f>Analysen!A334</f>
        <v>SL</v>
      </c>
      <c r="C334" s="1" t="str">
        <f>Analysen!B334</f>
        <v>Verhaltensregeln</v>
      </c>
      <c r="D334" s="35" t="str">
        <f>Analysen!C334</f>
        <v>Gibt es Sanktionen bei Verstößen gegen die in vorigen Kriterien aufgeführten Pflichten?   Veröffentlichung als LT-Drucksache?</v>
      </c>
      <c r="E334" s="5" t="str">
        <f>Analysen!D334</f>
        <v>Ordnungsgeld bis ½ jährl. Abgeordnetenbezüge: 3
Lediglich Ermahnung: 1
Veröffentlichung: 2</v>
      </c>
      <c r="F334" s="6">
        <f>INDEX(Analysen!334:334,MATCH("Max",Analysen!$2:$2,0))</f>
        <v>5</v>
      </c>
      <c r="G334" s="65">
        <f>INDEX(Analysen!334:334,MATCH("",Analysen!$2:$2,-1)-1)</f>
        <v>4</v>
      </c>
      <c r="H334" s="66">
        <f>INDEX(Analysen!334:334,MATCH("",Analysen!$2:$2,-1))</f>
        <v>0.8</v>
      </c>
      <c r="I334" s="73" t="str">
        <f>INDEX(Analysen!334:334,MATCH("",Analysen!$2:$2,-1)-2)</f>
        <v xml:space="preserve">Ermahnung Ordnungsgeld
bis 1/2 jährl. Abg.-Bezüge
Veröffentl. als LTag-Drs.
</v>
      </c>
      <c r="J334" s="6">
        <v>1</v>
      </c>
      <c r="K334" s="6">
        <f t="shared" si="10"/>
        <v>5</v>
      </c>
      <c r="L334" s="58">
        <f t="shared" si="11"/>
        <v>4</v>
      </c>
      <c r="M334" s="120"/>
      <c r="N334" s="118"/>
    </row>
    <row r="335" spans="2:14" ht="39.5" thickBot="1" x14ac:dyDescent="0.4">
      <c r="B335" s="34" t="str">
        <f>Analysen!A335</f>
        <v>SL</v>
      </c>
      <c r="C335" s="1" t="str">
        <f>Analysen!B335</f>
        <v>Verhaltensregeln</v>
      </c>
      <c r="D335" s="35" t="str">
        <f>Analysen!C335</f>
        <v>Werden die von den Abgeordneten gemachten Angaben im Internet oder Handbuch veröffentlicht?</v>
      </c>
      <c r="E335" s="5" t="str">
        <f>Analysen!D335</f>
        <v>Im Landtag-Internet: 5
Im Handbuch/als amtliche Mitteilung: 3</v>
      </c>
      <c r="F335" s="6">
        <f>INDEX(Analysen!335:335,MATCH("Max",Analysen!$2:$2,0))</f>
        <v>5</v>
      </c>
      <c r="G335" s="65">
        <f>INDEX(Analysen!335:335,MATCH("",Analysen!$2:$2,-1)-1)</f>
        <v>5</v>
      </c>
      <c r="H335" s="66">
        <f>INDEX(Analysen!335:335,MATCH("",Analysen!$2:$2,-1))</f>
        <v>1</v>
      </c>
      <c r="I335" s="73" t="str">
        <f>INDEX(Analysen!335:335,MATCH("",Analysen!$2:$2,-1)-2)</f>
        <v>Internet LTag</v>
      </c>
      <c r="J335" s="6">
        <v>1</v>
      </c>
      <c r="K335" s="6">
        <f t="shared" si="10"/>
        <v>5</v>
      </c>
      <c r="L335" s="58">
        <f t="shared" si="11"/>
        <v>5</v>
      </c>
      <c r="M335" s="120"/>
      <c r="N335" s="118"/>
    </row>
    <row r="336" spans="2:14" ht="65.5" thickBot="1" x14ac:dyDescent="0.4">
      <c r="B336" s="34" t="str">
        <f>Analysen!A336</f>
        <v>SL</v>
      </c>
      <c r="C336" s="1" t="str">
        <f>Analysen!B336</f>
        <v>Verhaltensregeln</v>
      </c>
      <c r="D336" s="35" t="str">
        <f>Analysen!C336</f>
        <v xml:space="preserve">Muss eine Interessenverknüpfung bei Mitarbeit in einem Ausschuss oder auch bei sonstiger gesetzgeberischer Arbeit offengelegt werden? </v>
      </c>
      <c r="E336" s="5" t="str">
        <f>Analysen!D336</f>
        <v xml:space="preserve">Offenlegung bei Mitarbeit im Ausschuss sowie bei sonstiger gesetzgeberischer Arbeit: 5 
Falls Offenlegung nur bei Ausschussarbeit: 3   Interessenverknüpfung nur anhand Abgeordnetenprofil: 1
</v>
      </c>
      <c r="F336" s="6">
        <f>INDEX(Analysen!336:336,MATCH("Max",Analysen!$2:$2,0))</f>
        <v>5</v>
      </c>
      <c r="G336" s="65">
        <f>INDEX(Analysen!336:336,MATCH("",Analysen!$2:$2,-1)-1)</f>
        <v>3</v>
      </c>
      <c r="H336" s="66">
        <f>INDEX(Analysen!336:336,MATCH("",Analysen!$2:$2,-1))</f>
        <v>0.6</v>
      </c>
      <c r="I336" s="73" t="str">
        <f>INDEX(Analysen!336:336,MATCH("",Analysen!$2:$2,-1)-2)</f>
        <v xml:space="preserve">Offenlegung Interessenverknüpfung nur im Ausschuss </v>
      </c>
      <c r="J336" s="6">
        <v>1</v>
      </c>
      <c r="K336" s="6">
        <f t="shared" si="10"/>
        <v>5</v>
      </c>
      <c r="L336" s="58">
        <f t="shared" si="11"/>
        <v>3</v>
      </c>
      <c r="M336" s="120"/>
      <c r="N336" s="118"/>
    </row>
    <row r="337" spans="2:14" ht="127.5" customHeight="1" thickBot="1" x14ac:dyDescent="0.4">
      <c r="B337" s="34" t="str">
        <f>Analysen!A337</f>
        <v>SL</v>
      </c>
      <c r="C337" s="1" t="str">
        <f>Analysen!B337</f>
        <v>Verhaltensregeln</v>
      </c>
      <c r="D337" s="35" t="str">
        <f>Analysen!C337</f>
        <v xml:space="preserve">Ist die Ausübung bezahlter Tätigkeiten (Lobbyarbeit, Beratung, Vorträge, Gutachten etc.)  während der Mandatsausübung verboten? </v>
      </c>
      <c r="E337" s="5" t="str">
        <f>Analysen!D337</f>
        <v xml:space="preserve">Verbot bezahlter Lobbytätigkeit: 3
Verbot Honorarannahme entgeltlicher Vorträge/ Beratungstätigkeit: 2
</v>
      </c>
      <c r="F337" s="6">
        <f>INDEX(Analysen!337:337,MATCH("Max",Analysen!$2:$2,0))</f>
        <v>5</v>
      </c>
      <c r="G337" s="65">
        <f>INDEX(Analysen!337:337,MATCH("",Analysen!$2:$2,-1)-1)</f>
        <v>0</v>
      </c>
      <c r="H337" s="66">
        <f>INDEX(Analysen!337:337,MATCH("",Analysen!$2:$2,-1))</f>
        <v>0</v>
      </c>
      <c r="I337" s="73" t="str">
        <f>INDEX(Analysen!337:337,MATCH("",Analysen!$2:$2,-1)-2)</f>
        <v>Nein</v>
      </c>
      <c r="J337" s="6">
        <v>1</v>
      </c>
      <c r="K337" s="6">
        <f t="shared" si="10"/>
        <v>5</v>
      </c>
      <c r="L337" s="58">
        <f t="shared" si="11"/>
        <v>0</v>
      </c>
      <c r="M337" s="120"/>
      <c r="N337" s="118"/>
    </row>
    <row r="338" spans="2:14" ht="42" customHeight="1" thickBot="1" x14ac:dyDescent="0.4">
      <c r="B338" s="36" t="str">
        <f>Analysen!A338</f>
        <v>SL</v>
      </c>
      <c r="C338" s="37" t="str">
        <f>Analysen!B338</f>
        <v>Verhaltensregeln</v>
      </c>
      <c r="D338" s="38" t="str">
        <f>Analysen!C338</f>
        <v>Gibt es eine Pflicht zur Angabe des zeitlichen Umfangs ausgeübter Nebentätigkeiten?</v>
      </c>
      <c r="E338" s="39" t="str">
        <f>Analysen!D338</f>
        <v>Pflicht zur Angabe: 5</v>
      </c>
      <c r="F338" s="69">
        <f>INDEX(Analysen!338:338,MATCH("Max",Analysen!$2:$2,0))</f>
        <v>5</v>
      </c>
      <c r="G338" s="70">
        <f>INDEX(Analysen!338:338,MATCH("",Analysen!$2:$2,-1)-1)</f>
        <v>0</v>
      </c>
      <c r="H338" s="71">
        <f>INDEX(Analysen!338:338,MATCH("",Analysen!$2:$2,-1))</f>
        <v>0</v>
      </c>
      <c r="I338" s="74" t="str">
        <f>INDEX(Analysen!338:338,MATCH("",Analysen!$2:$2,-1)-2)</f>
        <v>Nein</v>
      </c>
      <c r="J338" s="69">
        <v>1</v>
      </c>
      <c r="K338" s="69">
        <f t="shared" si="10"/>
        <v>5</v>
      </c>
      <c r="L338" s="78">
        <f t="shared" si="11"/>
        <v>0</v>
      </c>
      <c r="M338" s="120"/>
      <c r="N338" s="118"/>
    </row>
    <row r="339" spans="2:14" ht="132" customHeight="1" thickBot="1" x14ac:dyDescent="0.4">
      <c r="B339" s="30" t="str">
        <f>Analysen!A339</f>
        <v>SN</v>
      </c>
      <c r="C339" s="31" t="str">
        <f>Analysen!B339</f>
        <v>Lobby-register</v>
      </c>
      <c r="D339" s="32" t="str">
        <f>Analysen!C339</f>
        <v>Gibt es eine verbindliche Regelung sowohl für Abgeordnete im Parlament als auch für die Regierung (Ministerien)?</v>
      </c>
      <c r="E339" s="33" t="str">
        <f>Analysen!D339</f>
        <v>keine Regelung: 0
Regelung gilt für:
Abgeordnete: 3
Abgeordnete und Regierungsmitglieder: 4 
zusätzlich bis Unterabteilungsleitung: 6
zusätzlich alle weiteren Mitarbeiter von Ministerien: 8 
Zusätzlich Regulierungsbehörden: 9
HINWEIS: die Exekutive spielt eine wesentlich größere Rolle im Lobbyismus als Parlamente; für volle Punktzahl müssen alle Ebenen der Ministerien und Regulierungsbehörden einbezogen werden</v>
      </c>
      <c r="F339" s="51">
        <f>INDEX(Analysen!339:339,MATCH("Max",Analysen!$2:$2,0))</f>
        <v>9</v>
      </c>
      <c r="G339" s="51">
        <f>INDEX(Analysen!339:339,MATCH("",Analysen!$2:$2,-1)-1)</f>
        <v>0</v>
      </c>
      <c r="H339" s="64">
        <f>INDEX(Analysen!339:339,MATCH("",Analysen!$2:$2,-1))</f>
        <v>0</v>
      </c>
      <c r="I339" s="72" t="str">
        <f>INDEX(Analysen!339:339,MATCH("",Analysen!$2:$2,-1)-2)</f>
        <v>Es wurde bisher kein Lobbyregister eingeführt.</v>
      </c>
      <c r="J339" s="51">
        <v>1</v>
      </c>
      <c r="K339" s="51">
        <f t="shared" si="10"/>
        <v>9</v>
      </c>
      <c r="L339" s="57">
        <f t="shared" si="11"/>
        <v>0</v>
      </c>
      <c r="M339" s="117">
        <f>SUMIFS($L:$L,$B:$B,B339,$C:$C,C339)/SUMIFS($K:$K,$B:$B,B339,$C:$C,C339)</f>
        <v>0</v>
      </c>
      <c r="N339" s="118">
        <f>SUM(M339:M366)/4</f>
        <v>0.23500000000000001</v>
      </c>
    </row>
    <row r="340" spans="2:14" ht="199.5" customHeight="1" thickBot="1" x14ac:dyDescent="0.4">
      <c r="B340" s="34" t="str">
        <f>Analysen!A340</f>
        <v>SN</v>
      </c>
      <c r="C340" s="1" t="str">
        <f>Analysen!B340</f>
        <v>Lobby-register</v>
      </c>
      <c r="D340" s="35" t="str">
        <f>Analysen!C340</f>
        <v>Ist eine Registrierung für alle Lobbyisten, die Gesprächstermine suchen, verpflichtend?</v>
      </c>
      <c r="E340" s="5" t="str">
        <f>Analysen!D340</f>
        <v>keine Registrierung: 0
Registrierung gilt nur für einen kleinen Teil der Lobbyisten (z.B. aufgrund vieler Ausnahmen in Kombination mit einer großen Mindestzahl an Kontakten ): 3
Registrierung für die Mehrheit aller Lobbyisten aber mit Hürden (z.B. kaum Ausnahmen, aber hohe  Zahl der erforderlichen Kontakte): 5
Wenige Ausnahmen; keine relevante sonstigen Hürden: 7
Registrierungspflicht gilt für alle Lobbyisten und jeden wiederholten Kontakt: 9
HINWEIS: sofern es hohe Hürden zur Registrierungspflicht gibt, können nur 5 Punkte vergeben werden; ohne Einbeziehung von Anwälten kann es keine volle Punktzahl geben; bei einer verfassungsrechtlichen Ausnahme für Religionsgemeinschaften können noch 9 Punkte vergeben werden</v>
      </c>
      <c r="F340" s="6">
        <f>INDEX(Analysen!340:340,MATCH("Max",Analysen!$2:$2,0))</f>
        <v>9</v>
      </c>
      <c r="G340" s="65">
        <f>INDEX(Analysen!340:340,MATCH("",Analysen!$2:$2,-1)-1)</f>
        <v>0</v>
      </c>
      <c r="H340" s="66">
        <f>INDEX(Analysen!340:340,MATCH("",Analysen!$2:$2,-1))</f>
        <v>0</v>
      </c>
      <c r="I340" s="73" t="str">
        <f>INDEX(Analysen!340:340,MATCH("",Analysen!$2:$2,-1)-2)</f>
        <v>Nein.</v>
      </c>
      <c r="J340" s="6">
        <v>1</v>
      </c>
      <c r="K340" s="6">
        <f t="shared" si="10"/>
        <v>9</v>
      </c>
      <c r="L340" s="58">
        <f t="shared" si="11"/>
        <v>0</v>
      </c>
      <c r="M340" s="117"/>
      <c r="N340" s="118"/>
    </row>
    <row r="341" spans="2:14" ht="65.5" thickBot="1" x14ac:dyDescent="0.4">
      <c r="B341" s="34" t="str">
        <f>Analysen!A341</f>
        <v>SN</v>
      </c>
      <c r="C341" s="1" t="str">
        <f>Analysen!B341</f>
        <v>Lobby-register</v>
      </c>
      <c r="D341" s="35" t="str">
        <f>Analysen!C341</f>
        <v>Sind bestimmte Rechte für die Interessenvertreter an die Eintragung, wie Hausausweis, Teilnahme an Anhörungen etc., gebunden oder gibt es alternativ Sanktionen bei Verstößen?</v>
      </c>
      <c r="E341" s="5" t="str">
        <f>Analysen!D341</f>
        <v>keine Einschränkungen/Sanktionen bei Nicht-Registrierung oder Verstößen: 0
Andernfalls: 3</v>
      </c>
      <c r="F341" s="6">
        <f>INDEX(Analysen!341:341,MATCH("Max",Analysen!$2:$2,0))</f>
        <v>3</v>
      </c>
      <c r="G341" s="65">
        <f>INDEX(Analysen!341:341,MATCH("",Analysen!$2:$2,-1)-1)</f>
        <v>0</v>
      </c>
      <c r="H341" s="66">
        <f>INDEX(Analysen!341:341,MATCH("",Analysen!$2:$2,-1))</f>
        <v>0</v>
      </c>
      <c r="I341" s="73" t="str">
        <f>INDEX(Analysen!341:341,MATCH("",Analysen!$2:$2,-1)-2)</f>
        <v>Nein</v>
      </c>
      <c r="J341" s="6">
        <v>1</v>
      </c>
      <c r="K341" s="6">
        <f t="shared" si="10"/>
        <v>3</v>
      </c>
      <c r="L341" s="58">
        <f t="shared" si="11"/>
        <v>0</v>
      </c>
      <c r="M341" s="117"/>
      <c r="N341" s="118"/>
    </row>
    <row r="342" spans="2:14" ht="39.5" thickBot="1" x14ac:dyDescent="0.4">
      <c r="B342" s="34" t="str">
        <f>Analysen!A342</f>
        <v>SN</v>
      </c>
      <c r="C342" s="1" t="str">
        <f>Analysen!B342</f>
        <v>Lobby-register</v>
      </c>
      <c r="D342" s="35" t="str">
        <f>Analysen!C342</f>
        <v>Sind alle registrierte Lobbyisten (auch  Anwälte, Agenturen etc.) verpflichtet, ihre Auftraggeber zu nennen?</v>
      </c>
      <c r="E342" s="5" t="str">
        <f>Analysen!D342</f>
        <v>nein: 0
ja: 3</v>
      </c>
      <c r="F342" s="6">
        <f>INDEX(Analysen!342:342,MATCH("Max",Analysen!$2:$2,0))</f>
        <v>3</v>
      </c>
      <c r="G342" s="65">
        <f>INDEX(Analysen!342:342,MATCH("",Analysen!$2:$2,-1)-1)</f>
        <v>0</v>
      </c>
      <c r="H342" s="66">
        <f>INDEX(Analysen!342:342,MATCH("",Analysen!$2:$2,-1))</f>
        <v>0</v>
      </c>
      <c r="I342" s="73" t="str">
        <f>INDEX(Analysen!342:342,MATCH("",Analysen!$2:$2,-1)-2)</f>
        <v>Nein.</v>
      </c>
      <c r="J342" s="6">
        <v>1</v>
      </c>
      <c r="K342" s="6">
        <f t="shared" si="10"/>
        <v>3</v>
      </c>
      <c r="L342" s="58">
        <f t="shared" si="11"/>
        <v>0</v>
      </c>
      <c r="M342" s="117"/>
      <c r="N342" s="118"/>
    </row>
    <row r="343" spans="2:14" ht="78.5" thickBot="1" x14ac:dyDescent="0.4">
      <c r="B343" s="34" t="str">
        <f>Analysen!A343</f>
        <v>SN</v>
      </c>
      <c r="C343" s="1" t="str">
        <f>Analysen!B343</f>
        <v>Lobby-register</v>
      </c>
      <c r="D343" s="35" t="str">
        <f>Analysen!C343</f>
        <v>Ist eine Veröffentlichung der finanziellen/personellen Austattung der Lobbytätigkeit vorgesehen?</v>
      </c>
      <c r="E343" s="5" t="str">
        <f>Analysen!D343</f>
        <v>nein: 0
ja: 3
HINWEIS: sofern die Offenlegung grundlos verweigert werden kann, und trotzdem die Kontaktaufnahme weiter erfolgen darf, kann es keinen vollen Punkt geben</v>
      </c>
      <c r="F343" s="6">
        <f>INDEX(Analysen!343:343,MATCH("Max",Analysen!$2:$2,0))</f>
        <v>3</v>
      </c>
      <c r="G343" s="65">
        <f>INDEX(Analysen!343:343,MATCH("",Analysen!$2:$2,-1)-1)</f>
        <v>0</v>
      </c>
      <c r="H343" s="66">
        <f>INDEX(Analysen!343:343,MATCH("",Analysen!$2:$2,-1))</f>
        <v>0</v>
      </c>
      <c r="I343" s="73" t="str">
        <f>INDEX(Analysen!343:343,MATCH("",Analysen!$2:$2,-1)-2)</f>
        <v>Nein.</v>
      </c>
      <c r="J343" s="6">
        <v>1</v>
      </c>
      <c r="K343" s="6">
        <f t="shared" si="10"/>
        <v>3</v>
      </c>
      <c r="L343" s="58">
        <f t="shared" si="11"/>
        <v>0</v>
      </c>
      <c r="M343" s="117"/>
      <c r="N343" s="118"/>
    </row>
    <row r="344" spans="2:14" ht="117.5" thickBot="1" x14ac:dyDescent="0.4">
      <c r="B344" s="34" t="str">
        <f>Analysen!A344</f>
        <v>SN</v>
      </c>
      <c r="C344" s="1" t="str">
        <f>Analysen!B344</f>
        <v>Lobby-register</v>
      </c>
      <c r="D344" s="35" t="str">
        <f>Analysen!C344</f>
        <v>Werden Lobbytätigkeiten detailliert dokumentiert? (Datum, Dauer, Teilnehmer der Konsultationen sowie besprochene Themen)</v>
      </c>
      <c r="E344" s="5" t="str">
        <f>Analysen!D344</f>
        <v>nein: 0
nur teilweise (z.B. nur Teilnehmer, aber Fehlen von besprochenen Themen) : 3
mit relevanten Lücken (es fehlen Teilnehmer oder Dauer, Themen werden aber genannt): 6
vollständig: 9
HINWEIS: die konkreten Themen des einzelnen Lobbykontakts sind von besonderem Interesse</v>
      </c>
      <c r="F344" s="6">
        <f>INDEX(Analysen!344:344,MATCH("Max",Analysen!$2:$2,0))</f>
        <v>9</v>
      </c>
      <c r="G344" s="65">
        <f>INDEX(Analysen!344:344,MATCH("",Analysen!$2:$2,-1)-1)</f>
        <v>0</v>
      </c>
      <c r="H344" s="66">
        <f>INDEX(Analysen!344:344,MATCH("",Analysen!$2:$2,-1))</f>
        <v>0</v>
      </c>
      <c r="I344" s="73" t="str">
        <f>INDEX(Analysen!344:344,MATCH("",Analysen!$2:$2,-1)-2)</f>
        <v>Nein</v>
      </c>
      <c r="J344" s="6">
        <v>1</v>
      </c>
      <c r="K344" s="6">
        <f t="shared" si="10"/>
        <v>9</v>
      </c>
      <c r="L344" s="58">
        <f t="shared" si="11"/>
        <v>0</v>
      </c>
      <c r="M344" s="117"/>
      <c r="N344" s="118"/>
    </row>
    <row r="345" spans="2:14" ht="39.5" thickBot="1" x14ac:dyDescent="0.4">
      <c r="B345" s="34" t="str">
        <f>Analysen!A345</f>
        <v>SN</v>
      </c>
      <c r="C345" s="1" t="str">
        <f>Analysen!B345</f>
        <v>Lobby-register</v>
      </c>
      <c r="D345" s="35" t="str">
        <f>Analysen!C345</f>
        <v>Sind Informationen der Lobbyisten veröffentlicht und frei einsehbar?</v>
      </c>
      <c r="E345" s="5" t="str">
        <f>Analysen!D345</f>
        <v>nein: 0
nur teilweise: 3
ja: 6</v>
      </c>
      <c r="F345" s="6">
        <f>INDEX(Analysen!345:345,MATCH("Max",Analysen!$2:$2,0))</f>
        <v>6</v>
      </c>
      <c r="G345" s="65">
        <f>INDEX(Analysen!345:345,MATCH("",Analysen!$2:$2,-1)-1)</f>
        <v>0</v>
      </c>
      <c r="H345" s="66">
        <f>INDEX(Analysen!345:345,MATCH("",Analysen!$2:$2,-1))</f>
        <v>0</v>
      </c>
      <c r="I345" s="73" t="str">
        <f>INDEX(Analysen!345:345,MATCH("",Analysen!$2:$2,-1)-2)</f>
        <v>Nein</v>
      </c>
      <c r="J345" s="6">
        <v>1</v>
      </c>
      <c r="K345" s="6">
        <f t="shared" si="10"/>
        <v>6</v>
      </c>
      <c r="L345" s="58">
        <f t="shared" si="11"/>
        <v>0</v>
      </c>
      <c r="M345" s="117"/>
      <c r="N345" s="118"/>
    </row>
    <row r="346" spans="2:14" ht="26.5" thickBot="1" x14ac:dyDescent="0.4">
      <c r="B346" s="34" t="str">
        <f>Analysen!A346</f>
        <v>SN</v>
      </c>
      <c r="C346" s="1" t="str">
        <f>Analysen!B346</f>
        <v>Lobby-register</v>
      </c>
      <c r="D346" s="35" t="str">
        <f>Analysen!C346</f>
        <v>Gibt es einen verbindlichen Verhaltenskodex für Lobbyisten?</v>
      </c>
      <c r="E346" s="5" t="str">
        <f>Analysen!D346</f>
        <v>nein: 0
ja: 3</v>
      </c>
      <c r="F346" s="6">
        <f>INDEX(Analysen!346:346,MATCH("Max",Analysen!$2:$2,0))</f>
        <v>3</v>
      </c>
      <c r="G346" s="65">
        <f>INDEX(Analysen!346:346,MATCH("",Analysen!$2:$2,-1)-1)</f>
        <v>0</v>
      </c>
      <c r="H346" s="66">
        <f>INDEX(Analysen!346:346,MATCH("",Analysen!$2:$2,-1))</f>
        <v>0</v>
      </c>
      <c r="I346" s="73" t="str">
        <f>INDEX(Analysen!346:346,MATCH("",Analysen!$2:$2,-1)-2)</f>
        <v>Nein</v>
      </c>
      <c r="J346" s="6">
        <v>1</v>
      </c>
      <c r="K346" s="6">
        <f t="shared" si="10"/>
        <v>3</v>
      </c>
      <c r="L346" s="58">
        <f t="shared" si="11"/>
        <v>0</v>
      </c>
      <c r="M346" s="117"/>
      <c r="N346" s="118"/>
    </row>
    <row r="347" spans="2:14" ht="52.5" thickBot="1" x14ac:dyDescent="0.4">
      <c r="B347" s="34" t="str">
        <f>Analysen!A347</f>
        <v>SN</v>
      </c>
      <c r="C347" s="1" t="str">
        <f>Analysen!B347</f>
        <v>Lobby-register</v>
      </c>
      <c r="D347" s="35" t="str">
        <f>Analysen!C347</f>
        <v>Gibt es einen unabhängigen Lobbybeauftragten, der die Einhaltung der Regelungen überprüft und ggf. Sanktionen erlässt?</v>
      </c>
      <c r="E347" s="5" t="str">
        <f>Analysen!D347</f>
        <v>nein: 0
ja: 5</v>
      </c>
      <c r="F347" s="6">
        <f>INDEX(Analysen!347:347,MATCH("Max",Analysen!$2:$2,0))</f>
        <v>5</v>
      </c>
      <c r="G347" s="65">
        <f>INDEX(Analysen!347:347,MATCH("",Analysen!$2:$2,-1)-1)</f>
        <v>0</v>
      </c>
      <c r="H347" s="66">
        <f>INDEX(Analysen!347:347,MATCH("",Analysen!$2:$2,-1))</f>
        <v>0</v>
      </c>
      <c r="I347" s="73" t="str">
        <f>INDEX(Analysen!347:347,MATCH("",Analysen!$2:$2,-1)-2)</f>
        <v>Nein</v>
      </c>
      <c r="J347" s="6">
        <v>1</v>
      </c>
      <c r="K347" s="6">
        <f t="shared" si="10"/>
        <v>5</v>
      </c>
      <c r="L347" s="58">
        <f t="shared" si="11"/>
        <v>0</v>
      </c>
      <c r="M347" s="117"/>
      <c r="N347" s="118"/>
    </row>
    <row r="348" spans="2:14" ht="78.5" thickBot="1" x14ac:dyDescent="0.4">
      <c r="B348" s="34" t="str">
        <f>Analysen!A348</f>
        <v>SN</v>
      </c>
      <c r="C348" s="1" t="str">
        <f>Analysen!B348</f>
        <v>Legislativer Fußabdruck</v>
      </c>
      <c r="D348" s="35" t="str">
        <f>Analysen!C348</f>
        <v>Gilt die Regelung sowohl für Abgeordnete im Parlament, als auch für die Regierung (Ministerien)?</v>
      </c>
      <c r="E348" s="5" t="str">
        <f>Analysen!D348</f>
        <v xml:space="preserve">keine Regelung: 0
nur für das Parlament: 4
Nur für die Regierung: 8
Für Parlament und Regierung: 12
</v>
      </c>
      <c r="F348" s="6">
        <f>INDEX(Analysen!348:348,MATCH("Max",Analysen!$2:$2,0))</f>
        <v>12</v>
      </c>
      <c r="G348" s="65">
        <f>INDEX(Analysen!348:348,MATCH("",Analysen!$2:$2,-1)-1)</f>
        <v>0</v>
      </c>
      <c r="H348" s="66">
        <f>INDEX(Analysen!348:348,MATCH("",Analysen!$2:$2,-1))</f>
        <v>0</v>
      </c>
      <c r="I348" s="73" t="str">
        <f>INDEX(Analysen!348:348,MATCH("",Analysen!$2:$2,-1)-2)</f>
        <v>Nein</v>
      </c>
      <c r="J348" s="6">
        <v>1</v>
      </c>
      <c r="K348" s="6">
        <f t="shared" si="10"/>
        <v>12</v>
      </c>
      <c r="L348" s="58">
        <f t="shared" si="11"/>
        <v>0</v>
      </c>
      <c r="M348" s="119">
        <f>SUMIFS($L:$L,$B:$B,B348,$C:$C,C348)/SUMIFS($K:$K,$B:$B,B348,$C:$C,C348)</f>
        <v>0</v>
      </c>
      <c r="N348" s="118"/>
    </row>
    <row r="349" spans="2:14" ht="79.5" customHeight="1" thickBot="1" x14ac:dyDescent="0.4">
      <c r="B349" s="34" t="str">
        <f>Analysen!A349</f>
        <v>SN</v>
      </c>
      <c r="C349" s="1" t="str">
        <f>Analysen!B349</f>
        <v>Legislativer Fußabdruck</v>
      </c>
      <c r="D349" s="35" t="str">
        <f>Analysen!C349</f>
        <v>Umfasst der Fußabdruck alle schriftlichen Eingaben – z.B. auch jene in der Erarbeitungsphase oder vor Beginn der Arbeit am Referentenentwurf?</v>
      </c>
      <c r="E349" s="5" t="str">
        <f>Analysen!D349</f>
        <v>keine Veröffentlichung: 0
nur Eingaben nach Fertigstellung des Entwurfs (offizielle formale Anhörungsverfahren): 3
inkl. der Eingaben während der Erarbeitung des Entwurfs: 10
alle Quellen von Anfang an (z.B. alte Vorlagen und Schreiben, bereits vorliegende Studien): 15</v>
      </c>
      <c r="F349" s="6">
        <f>INDEX(Analysen!349:349,MATCH("Max",Analysen!$2:$2,0))</f>
        <v>15</v>
      </c>
      <c r="G349" s="65">
        <f>INDEX(Analysen!349:349,MATCH("",Analysen!$2:$2,-1)-1)</f>
        <v>0</v>
      </c>
      <c r="H349" s="66">
        <f>INDEX(Analysen!349:349,MATCH("",Analysen!$2:$2,-1))</f>
        <v>0</v>
      </c>
      <c r="I349" s="73" t="str">
        <f>INDEX(Analysen!349:349,MATCH("",Analysen!$2:$2,-1)-2)</f>
        <v>Es werden keine Angaben veröffentlicht.</v>
      </c>
      <c r="J349" s="6">
        <v>1</v>
      </c>
      <c r="K349" s="6">
        <f t="shared" si="10"/>
        <v>15</v>
      </c>
      <c r="L349" s="58">
        <f t="shared" si="11"/>
        <v>0</v>
      </c>
      <c r="M349" s="119"/>
      <c r="N349" s="118"/>
    </row>
    <row r="350" spans="2:14" ht="80.25" customHeight="1" thickBot="1" x14ac:dyDescent="0.4">
      <c r="B350" s="34" t="str">
        <f>Analysen!A350</f>
        <v>SN</v>
      </c>
      <c r="C350" s="1" t="str">
        <f>Analysen!B350</f>
        <v>Legislativer Fußabdruck</v>
      </c>
      <c r="D350" s="35" t="str">
        <f>Analysen!C350</f>
        <v>Erfolgt eine Würdigung wichtiger Eingaben, die im Entwurf eingeflossen sind im Rahmen der Begründung oder Plenardebatte?</v>
      </c>
      <c r="E350" s="5" t="str">
        <f>Analysen!D350</f>
        <v>nein: 0
nur teilweise: 3
ja: 7
HINWEIS: für volle Punkte muss konkret genannt oder gekennzeichnet werden, welche Quellen zum Tragen kamen</v>
      </c>
      <c r="F350" s="6">
        <f>INDEX(Analysen!350:350,MATCH("Max",Analysen!$2:$2,0))</f>
        <v>7</v>
      </c>
      <c r="G350" s="65">
        <f>INDEX(Analysen!350:350,MATCH("",Analysen!$2:$2,-1)-1)</f>
        <v>0</v>
      </c>
      <c r="H350" s="66">
        <f>INDEX(Analysen!350:350,MATCH("",Analysen!$2:$2,-1))</f>
        <v>0</v>
      </c>
      <c r="I350" s="73" t="str">
        <f>INDEX(Analysen!350:350,MATCH("",Analysen!$2:$2,-1)-2)</f>
        <v>Nein</v>
      </c>
      <c r="J350" s="6">
        <v>1</v>
      </c>
      <c r="K350" s="6">
        <f t="shared" si="10"/>
        <v>7</v>
      </c>
      <c r="L350" s="58">
        <f t="shared" si="11"/>
        <v>0</v>
      </c>
      <c r="M350" s="119"/>
      <c r="N350" s="118"/>
    </row>
    <row r="351" spans="2:14" ht="65.5" thickBot="1" x14ac:dyDescent="0.4">
      <c r="B351" s="34" t="str">
        <f>Analysen!A351</f>
        <v>SN</v>
      </c>
      <c r="C351" s="1" t="str">
        <f>Analysen!B351</f>
        <v>Legislativer Fußabdruck</v>
      </c>
      <c r="D351" s="35" t="str">
        <f>Analysen!C351</f>
        <v>Werden alle Eingaben veröffentlicht (ggf. unter Unkenntlichmachung von sensitiven Daten)?</v>
      </c>
      <c r="E351" s="5" t="str">
        <f>Analysen!D351</f>
        <v>keine Veröffentlichung: 0
Veröffentlichung in Einzelfällen: 3
eingeschränkte Veröffentlichung; z.B. wenn die Interessenvertreter die Offenlegung verweigern können: 6
volle Veröffentlichung, inkl. Emails und Briefe etc. : 9</v>
      </c>
      <c r="F351" s="6">
        <f>INDEX(Analysen!351:351,MATCH("Max",Analysen!$2:$2,0))</f>
        <v>9</v>
      </c>
      <c r="G351" s="65">
        <f>INDEX(Analysen!351:351,MATCH("",Analysen!$2:$2,-1)-1)</f>
        <v>0</v>
      </c>
      <c r="H351" s="66">
        <f>INDEX(Analysen!351:351,MATCH("",Analysen!$2:$2,-1))</f>
        <v>0</v>
      </c>
      <c r="I351" s="73" t="str">
        <f>INDEX(Analysen!351:351,MATCH("",Analysen!$2:$2,-1)-2)</f>
        <v>Nein.</v>
      </c>
      <c r="J351" s="6">
        <v>1</v>
      </c>
      <c r="K351" s="6">
        <f t="shared" si="10"/>
        <v>9</v>
      </c>
      <c r="L351" s="58">
        <f t="shared" si="11"/>
        <v>0</v>
      </c>
      <c r="M351" s="119"/>
      <c r="N351" s="118"/>
    </row>
    <row r="352" spans="2:14" ht="39.5" thickBot="1" x14ac:dyDescent="0.4">
      <c r="B352" s="34" t="str">
        <f>Analysen!A352</f>
        <v>SN</v>
      </c>
      <c r="C352" s="1" t="str">
        <f>Analysen!B352</f>
        <v>Legislativer Fußabdruck</v>
      </c>
      <c r="D352" s="35" t="str">
        <f>Analysen!C352</f>
        <v>Welchen Geltungsbereich hat der legislative Fußabdruck?</v>
      </c>
      <c r="E352" s="5" t="str">
        <f>Analysen!D352</f>
        <v>keine Regelung - 0
nur Gesetze - 1
Gesetze und Verordnungen - 2</v>
      </c>
      <c r="F352" s="6">
        <f>INDEX(Analysen!352:352,MATCH("Max",Analysen!$2:$2,0))</f>
        <v>7</v>
      </c>
      <c r="G352" s="65">
        <f>INDEX(Analysen!352:352,MATCH("",Analysen!$2:$2,-1)-1)</f>
        <v>0</v>
      </c>
      <c r="H352" s="66">
        <f>INDEX(Analysen!352:352,MATCH("",Analysen!$2:$2,-1))</f>
        <v>0</v>
      </c>
      <c r="I352" s="73" t="str">
        <f>INDEX(Analysen!352:352,MATCH("",Analysen!$2:$2,-1)-2)</f>
        <v>Es gibt keine Regelung.</v>
      </c>
      <c r="J352" s="6">
        <v>1</v>
      </c>
      <c r="K352" s="6">
        <f t="shared" si="10"/>
        <v>7</v>
      </c>
      <c r="L352" s="58">
        <f t="shared" si="11"/>
        <v>0</v>
      </c>
      <c r="M352" s="119"/>
      <c r="N352" s="118"/>
    </row>
    <row r="353" spans="2:14" ht="130.5" thickBot="1" x14ac:dyDescent="0.4">
      <c r="B353" s="34" t="str">
        <f>Analysen!A353</f>
        <v>SN</v>
      </c>
      <c r="C353" s="1" t="str">
        <f>Analysen!B353</f>
        <v>Karenzzeit</v>
      </c>
      <c r="D353" s="35" t="str">
        <f>Analysen!C353</f>
        <v xml:space="preserve">Wie lang ist der maximale Zeitraum einer Karenzzeit nach Ausscheiden aus einem öffentlichen Amt, während der eine Pflicht zur schriftlichen Anzeige der geplanten Aufnahme einer Erwerbstätigkeit außerhalb des öffentliches Dienstes erforderlich ist?
</v>
      </c>
      <c r="E353" s="5" t="str">
        <f>Analysen!D353</f>
        <v>nein: 0
ja:
&lt; 1 Jahr: 5
&lt; 2 Jahr: 10
&lt; 3 Jahr: 15
≥ 3 Jahre: 20
In Bundesländern mit parlamentarischen/politischen Staatssekretären wird deren Fehlen mit einem Abzug von 5 Punkten in diesem Kriterium berücksichtigt.</v>
      </c>
      <c r="F353" s="6">
        <f>INDEX(Analysen!353:353,MATCH("Max",Analysen!$2:$2,0))</f>
        <v>20</v>
      </c>
      <c r="G353" s="65">
        <f>INDEX(Analysen!353:353,MATCH("",Analysen!$2:$2,-1)-1)</f>
        <v>10</v>
      </c>
      <c r="H353" s="66">
        <f>INDEX(Analysen!353:353,MATCH("",Analysen!$2:$2,-1))</f>
        <v>0.5</v>
      </c>
      <c r="I353" s="73" t="str">
        <f>INDEX(Analysen!353:353,MATCH("",Analysen!$2:$2,-1)-2)</f>
        <v>12 Monate</v>
      </c>
      <c r="J353" s="6">
        <v>1</v>
      </c>
      <c r="K353" s="6">
        <f t="shared" si="10"/>
        <v>20</v>
      </c>
      <c r="L353" s="58">
        <f t="shared" si="11"/>
        <v>10</v>
      </c>
      <c r="M353" s="119">
        <f>SUMIFS($L:$L,$B:$B,B353,$C:$C,C353)/SUMIFS($K:$K,$B:$B,B353,$C:$C,C353)</f>
        <v>0.56000000000000005</v>
      </c>
      <c r="N353" s="118"/>
    </row>
    <row r="354" spans="2:14" ht="52.5" thickBot="1" x14ac:dyDescent="0.4">
      <c r="B354" s="34" t="str">
        <f>Analysen!A354</f>
        <v>SN</v>
      </c>
      <c r="C354" s="1" t="str">
        <f>Analysen!B354</f>
        <v>Karenzzeit</v>
      </c>
      <c r="D354" s="35" t="str">
        <f>Analysen!C354</f>
        <v>Gibt es ein beratendes Gremium oder eine Instanz, die über einen möglichen Interessenkonflikt berät und muss dessen Empfehlung veröffentlicht werden?</v>
      </c>
      <c r="E354" s="5" t="str">
        <f>Analysen!D354</f>
        <v>nein: 0
Gremium, keine Veröffentlichung: 6 
Gremium, Veröffentlichung: 12</v>
      </c>
      <c r="F354" s="6">
        <f>INDEX(Analysen!354:354,MATCH("Max",Analysen!$2:$2,0))</f>
        <v>12</v>
      </c>
      <c r="G354" s="65">
        <f>INDEX(Analysen!354:354,MATCH("",Analysen!$2:$2,-1)-1)</f>
        <v>12</v>
      </c>
      <c r="H354" s="66">
        <f>INDEX(Analysen!354:354,MATCH("",Analysen!$2:$2,-1))</f>
        <v>1</v>
      </c>
      <c r="I354" s="73" t="str">
        <f>INDEX(Analysen!354:354,MATCH("",Analysen!$2:$2,-1)-2)</f>
        <v>ja, mit Veröffentlichung</v>
      </c>
      <c r="J354" s="6">
        <v>1</v>
      </c>
      <c r="K354" s="6">
        <f t="shared" si="10"/>
        <v>12</v>
      </c>
      <c r="L354" s="58">
        <f t="shared" si="11"/>
        <v>12</v>
      </c>
      <c r="M354" s="119"/>
      <c r="N354" s="118"/>
    </row>
    <row r="355" spans="2:14" ht="26.5" thickBot="1" x14ac:dyDescent="0.4">
      <c r="B355" s="34" t="str">
        <f>Analysen!A355</f>
        <v>SN</v>
      </c>
      <c r="C355" s="1" t="str">
        <f>Analysen!B355</f>
        <v>Karenzzeit</v>
      </c>
      <c r="D355" s="35" t="str">
        <f>Analysen!C355</f>
        <v>Sind Sanktionen bei Verstößen gegen die Karenzzeitregelung vorgesehen?</v>
      </c>
      <c r="E355" s="5" t="str">
        <f>Analysen!D355</f>
        <v>nein: 0
ja: 12</v>
      </c>
      <c r="F355" s="6">
        <f>INDEX(Analysen!355:355,MATCH("Max",Analysen!$2:$2,0))</f>
        <v>12</v>
      </c>
      <c r="G355" s="65">
        <f>INDEX(Analysen!355:355,MATCH("",Analysen!$2:$2,-1)-1)</f>
        <v>0</v>
      </c>
      <c r="H355" s="66">
        <f>INDEX(Analysen!355:355,MATCH("",Analysen!$2:$2,-1))</f>
        <v>0</v>
      </c>
      <c r="I355" s="73" t="str">
        <f>INDEX(Analysen!355:355,MATCH("",Analysen!$2:$2,-1)-2)</f>
        <v>nein</v>
      </c>
      <c r="J355" s="6">
        <v>1</v>
      </c>
      <c r="K355" s="6">
        <f t="shared" si="10"/>
        <v>12</v>
      </c>
      <c r="L355" s="58">
        <f t="shared" si="11"/>
        <v>0</v>
      </c>
      <c r="M355" s="119"/>
      <c r="N355" s="118"/>
    </row>
    <row r="356" spans="2:14" ht="78.5" thickBot="1" x14ac:dyDescent="0.4">
      <c r="B356" s="34" t="str">
        <f>Analysen!A356</f>
        <v>SN</v>
      </c>
      <c r="C356" s="1" t="str">
        <f>Analysen!B356</f>
        <v>Karenzzeit</v>
      </c>
      <c r="D356" s="35" t="str">
        <f>Analysen!C356</f>
        <v>Gibt es verbindliche Kriterien für einen Beschluss über die Zulässigkeit einer anzeigepflichtigen Beschäftigung während der Karenzzeit?  (Definition Interessenkonflikt, Gründe aus denen eine Erwerbstätigkeit untersagt werden kann etc.)</v>
      </c>
      <c r="E356" s="5" t="str">
        <f>Analysen!D356</f>
        <v>nein: 0
nur bei direktem Bezug zur vorherigen Tätigkeit: 3
auch bei Gefährdung des Ansehens der Landesregierung: 6</v>
      </c>
      <c r="F356" s="6">
        <f>INDEX(Analysen!356:356,MATCH("Max",Analysen!$2:$2,0))</f>
        <v>6</v>
      </c>
      <c r="G356" s="65">
        <f>INDEX(Analysen!356:356,MATCH("",Analysen!$2:$2,-1)-1)</f>
        <v>6</v>
      </c>
      <c r="H356" s="66">
        <f>INDEX(Analysen!356:356,MATCH("",Analysen!$2:$2,-1))</f>
        <v>1</v>
      </c>
      <c r="I356" s="73" t="str">
        <f>INDEX(Analysen!356:356,MATCH("",Analysen!$2:$2,-1)-2)</f>
        <v>ja</v>
      </c>
      <c r="J356" s="6">
        <v>1</v>
      </c>
      <c r="K356" s="6">
        <f t="shared" si="10"/>
        <v>6</v>
      </c>
      <c r="L356" s="58">
        <f t="shared" si="11"/>
        <v>6</v>
      </c>
      <c r="M356" s="119"/>
      <c r="N356" s="118"/>
    </row>
    <row r="357" spans="2:14" ht="65.5" thickBot="1" x14ac:dyDescent="0.4">
      <c r="B357" s="34" t="str">
        <f>Analysen!A357</f>
        <v>SN</v>
      </c>
      <c r="C357" s="1" t="str">
        <f>Analysen!B357</f>
        <v>Verhaltensregeln</v>
      </c>
      <c r="D357" s="35" t="str">
        <f>Analysen!C357</f>
        <v>Besteht eine Anzeigepflicht für vor Mandatsübernahme ausgeübte berufliche Tätigkeiten sowie Tätigkeiten als Vorstand/Aufsichtsrat/Beirat o.ä. ?</v>
      </c>
      <c r="E357" s="5" t="str">
        <f>Analysen!D357</f>
        <v>Anzeigepflicht berufliche Tätigkeit länger als zwei Jahre vor Mandat zurückliegend:  3
bzw. Anzeigepflicht berufliche Tätigkeit in den letzten zwei Jahren vor Mandatsbeginn: 2
Anzeigepflicht Tätigkeit als Vorstand/Aufsichtsrat/Beirat o.ä.:  2</v>
      </c>
      <c r="F357" s="6">
        <f>INDEX(Analysen!357:357,MATCH("Max",Analysen!$2:$2,0))</f>
        <v>5</v>
      </c>
      <c r="G357" s="65">
        <f>INDEX(Analysen!357:357,MATCH("",Analysen!$2:$2,-1)-1)</f>
        <v>1</v>
      </c>
      <c r="H357" s="66">
        <f>INDEX(Analysen!357:357,MATCH("",Analysen!$2:$2,-1))</f>
        <v>0.2</v>
      </c>
      <c r="I357" s="73" t="str">
        <f>INDEX(Analysen!357:357,MATCH("",Analysen!$2:$2,-1)-2)</f>
        <v>Nur bezüglich während der Mandatsausübung ruhender Tätigkeiten</v>
      </c>
      <c r="J357" s="6">
        <v>1</v>
      </c>
      <c r="K357" s="6">
        <f t="shared" si="10"/>
        <v>5</v>
      </c>
      <c r="L357" s="58">
        <f t="shared" si="11"/>
        <v>1</v>
      </c>
      <c r="M357" s="120">
        <f>SUMIFS($L:$L,$B:$B,B357,$C:$C,C357)/SUMIFS($K:$K,$B:$B,B357,$C:$C,C357)</f>
        <v>0.38</v>
      </c>
      <c r="N357" s="118"/>
    </row>
    <row r="358" spans="2:14" ht="198.75" customHeight="1" thickBot="1" x14ac:dyDescent="0.4">
      <c r="B358" s="34" t="str">
        <f>Analysen!A358</f>
        <v>SN</v>
      </c>
      <c r="C358" s="1" t="str">
        <f>Analysen!B358</f>
        <v>Verhaltensregeln</v>
      </c>
      <c r="D358" s="35" t="str">
        <f>Analysen!C358</f>
        <v>Besteht eine Anzeigepflicht für während der Mandatsausübung ausgeübte Tätigkeiten (einschl. Beratung, Vorträge, Gutachten etc.); Unternehmensbeteiligungen? Aktienoptionen? Schwellenwerte beachten!</v>
      </c>
      <c r="E358" s="5" t="str">
        <f>Analysen!D358</f>
        <v xml:space="preserve">Anzeigepflicht berufliche Tätigkeiten u.ä.:  2
Anzeigepflicht Unternehmensbeteiligungen erst ab „wesentlichem wirtschaftlichem Einfluss“ (meist: 25%): 1
Anzeigepflicht bestehende Unternehmensbeteiligungen ab 5 % und Aktienoptionen u.ä.: 2
</v>
      </c>
      <c r="F358" s="6">
        <f>INDEX(Analysen!358:358,MATCH("Max",Analysen!$2:$2,0))</f>
        <v>5</v>
      </c>
      <c r="G358" s="65">
        <f>INDEX(Analysen!358:358,MATCH("",Analysen!$2:$2,-1)-1)</f>
        <v>4</v>
      </c>
      <c r="H358" s="66">
        <f>INDEX(Analysen!358:358,MATCH("",Analysen!$2:$2,-1))</f>
        <v>0.8</v>
      </c>
      <c r="I358" s="73" t="str">
        <f>INDEX(Analysen!358:358,MATCH("",Analysen!$2:$2,-1)-2)</f>
        <v>Ja 
Anzeige bestehender Unternehmensbeteiligung nur bei wesentlichem wirtschaftlichen Einfluss
Anzeige bestehender Unternehmensbeteiligung nur bei wesentlichem wirtschaftlichem Einfluss</v>
      </c>
      <c r="J358" s="6">
        <v>1</v>
      </c>
      <c r="K358" s="6">
        <f t="shared" si="10"/>
        <v>5</v>
      </c>
      <c r="L358" s="58">
        <f t="shared" si="11"/>
        <v>4</v>
      </c>
      <c r="M358" s="120"/>
      <c r="N358" s="118"/>
    </row>
    <row r="359" spans="2:14" ht="52.5" thickBot="1" x14ac:dyDescent="0.4">
      <c r="B359" s="34" t="str">
        <f>Analysen!A359</f>
        <v>SN</v>
      </c>
      <c r="C359" s="1" t="str">
        <f>Analysen!B359</f>
        <v>Verhaltensregeln</v>
      </c>
      <c r="D359" s="35" t="str">
        <f>Analysen!C359</f>
        <v>Werden die angezeigten Nebeneinkünfte veröffentlicht?
(nur in Stufen oder Euro-genau)</v>
      </c>
      <c r="E359" s="5" t="str">
        <f>Analysen!D359</f>
        <v xml:space="preserve">Veröffentlichung Euro-genau:  5
Veröffentlichung in ca. 10 Stufen entsprechend früheren VR Bund: 3
 Veröffentlichung in deutlich weniger als 10 Stufen: 2
</v>
      </c>
      <c r="F359" s="6">
        <f>INDEX(Analysen!359:359,MATCH("Max",Analysen!$2:$2,0))</f>
        <v>5</v>
      </c>
      <c r="G359" s="65">
        <f>INDEX(Analysen!359:359,MATCH("",Analysen!$2:$2,-1)-1)</f>
        <v>3</v>
      </c>
      <c r="H359" s="66">
        <f>INDEX(Analysen!359:359,MATCH("",Analysen!$2:$2,-1))</f>
        <v>0.6</v>
      </c>
      <c r="I359" s="73" t="str">
        <f>INDEX(Analysen!359:359,MATCH("",Analysen!$2:$2,-1)-2)</f>
        <v xml:space="preserve">10-Stufen-Regelung
analog früheren Verhaltensregeln Bund
</v>
      </c>
      <c r="J359" s="6">
        <v>1</v>
      </c>
      <c r="K359" s="6">
        <f t="shared" si="10"/>
        <v>5</v>
      </c>
      <c r="L359" s="58">
        <f t="shared" si="11"/>
        <v>3</v>
      </c>
      <c r="M359" s="120"/>
      <c r="N359" s="118"/>
    </row>
    <row r="360" spans="2:14" ht="65.5" thickBot="1" x14ac:dyDescent="0.4">
      <c r="B360" s="34" t="str">
        <f>Analysen!A360</f>
        <v>SN</v>
      </c>
      <c r="C360" s="1" t="str">
        <f>Analysen!B360</f>
        <v>Verhaltensregeln</v>
      </c>
      <c r="D360" s="35" t="str">
        <f>Analysen!C360</f>
        <v xml:space="preserve">Gibt es eine Anzeigepflicht bei Spenden an Abgeordnete für politische Arbeit? Ab welcher Betragshöhe gilt diese? Veröffentlichung?
</v>
      </c>
      <c r="E360" s="5" t="str">
        <f>Analysen!D360</f>
        <v xml:space="preserve">Anzeigepflicht ab ca. 1.500 € jährlich oder vergleichbar: 3
bzw. Anzeigepflicht erst ab ca. 5.000 € jährlich: 2
Veröffentlichung: 2
</v>
      </c>
      <c r="F360" s="6">
        <f>INDEX(Analysen!360:360,MATCH("Max",Analysen!$2:$2,0))</f>
        <v>5</v>
      </c>
      <c r="G360" s="65">
        <f>INDEX(Analysen!360:360,MATCH("",Analysen!$2:$2,-1)-1)</f>
        <v>4</v>
      </c>
      <c r="H360" s="66">
        <f>INDEX(Analysen!360:360,MATCH("",Analysen!$2:$2,-1))</f>
        <v>0.8</v>
      </c>
      <c r="I360" s="73" t="str">
        <f>INDEX(Analysen!360:360,MATCH("",Analysen!$2:$2,-1)-2)</f>
        <v xml:space="preserve">Ja
&gt; 1.000 € jährl.
&gt;10.000 € jährl. mit Veröffentl.
</v>
      </c>
      <c r="J360" s="6">
        <v>1</v>
      </c>
      <c r="K360" s="6">
        <f t="shared" si="10"/>
        <v>5</v>
      </c>
      <c r="L360" s="58">
        <f t="shared" si="11"/>
        <v>4</v>
      </c>
      <c r="M360" s="120"/>
      <c r="N360" s="118"/>
    </row>
    <row r="361" spans="2:14" ht="26.5" thickBot="1" x14ac:dyDescent="0.4">
      <c r="B361" s="34" t="str">
        <f>Analysen!A361</f>
        <v>SN</v>
      </c>
      <c r="C361" s="1" t="str">
        <f>Analysen!B361</f>
        <v>Verhaltensregeln</v>
      </c>
      <c r="D361" s="35" t="str">
        <f>Analysen!C361</f>
        <v>Ist die Annahme von Spenden (Direktspenden) an Abgeordnete verboten?</v>
      </c>
      <c r="E361" s="5" t="str">
        <f>Analysen!D361</f>
        <v xml:space="preserve">Annahme von Direktspenden verboten: 5 </v>
      </c>
      <c r="F361" s="6">
        <f>INDEX(Analysen!361:361,MATCH("Max",Analysen!$2:$2,0))</f>
        <v>5</v>
      </c>
      <c r="G361" s="65">
        <f>INDEX(Analysen!361:361,MATCH("",Analysen!$2:$2,-1)-1)</f>
        <v>0</v>
      </c>
      <c r="H361" s="66">
        <f>INDEX(Analysen!361:361,MATCH("",Analysen!$2:$2,-1))</f>
        <v>0</v>
      </c>
      <c r="I361" s="73" t="str">
        <f>INDEX(Analysen!361:361,MATCH("",Analysen!$2:$2,-1)-2)</f>
        <v>nein</v>
      </c>
      <c r="J361" s="6">
        <v>1</v>
      </c>
      <c r="K361" s="6">
        <f t="shared" si="10"/>
        <v>5</v>
      </c>
      <c r="L361" s="58">
        <f t="shared" si="11"/>
        <v>0</v>
      </c>
      <c r="M361" s="120"/>
      <c r="N361" s="118"/>
    </row>
    <row r="362" spans="2:14" ht="65.5" thickBot="1" x14ac:dyDescent="0.4">
      <c r="B362" s="34" t="str">
        <f>Analysen!A362</f>
        <v>SN</v>
      </c>
      <c r="C362" s="1" t="str">
        <f>Analysen!B362</f>
        <v>Verhaltensregeln</v>
      </c>
      <c r="D362" s="35" t="str">
        <f>Analysen!C362</f>
        <v>Gibt es Sanktionen bei Verstößen gegen die in vorigen Kriterien aufgeführten Pflichten?   Veröffentlichung als LT-Drucksache?</v>
      </c>
      <c r="E362" s="5" t="str">
        <f>Analysen!D362</f>
        <v>Ordnungsgeld bis ½ jährl. Abgeordnetenbezüge: 3
Lediglich Ermahnung: 1
Veröffentlichung: 2</v>
      </c>
      <c r="F362" s="6">
        <f>INDEX(Analysen!362:362,MATCH("Max",Analysen!$2:$2,0))</f>
        <v>5</v>
      </c>
      <c r="G362" s="65">
        <f>INDEX(Analysen!362:362,MATCH("",Analysen!$2:$2,-1)-1)</f>
        <v>2</v>
      </c>
      <c r="H362" s="66">
        <f>INDEX(Analysen!362:362,MATCH("",Analysen!$2:$2,-1))</f>
        <v>0.4</v>
      </c>
      <c r="I362" s="73" t="str">
        <f>INDEX(Analysen!362:362,MATCH("",Analysen!$2:$2,-1)-2)</f>
        <v xml:space="preserve">Ermahnung Ordnungsgeld
 bis 1/2 jährl. Abg.-Bezüge
Veröffentlichung nicht vorgesehen
</v>
      </c>
      <c r="J362" s="6">
        <v>1</v>
      </c>
      <c r="K362" s="6">
        <f t="shared" si="10"/>
        <v>5</v>
      </c>
      <c r="L362" s="58">
        <f t="shared" si="11"/>
        <v>2</v>
      </c>
      <c r="M362" s="120"/>
      <c r="N362" s="118"/>
    </row>
    <row r="363" spans="2:14" ht="39.5" thickBot="1" x14ac:dyDescent="0.4">
      <c r="B363" s="34" t="str">
        <f>Analysen!A363</f>
        <v>SN</v>
      </c>
      <c r="C363" s="1" t="str">
        <f>Analysen!B363</f>
        <v>Verhaltensregeln</v>
      </c>
      <c r="D363" s="35" t="str">
        <f>Analysen!C363</f>
        <v>Werden die von den Abgeordneten gemachten Angaben im Internet oder Handbuch veröffentlicht?</v>
      </c>
      <c r="E363" s="5" t="str">
        <f>Analysen!D363</f>
        <v>Im Landtag-Internet: 5
Im Handbuch/als amtliche Mitteilung: 3</v>
      </c>
      <c r="F363" s="6">
        <f>INDEX(Analysen!363:363,MATCH("Max",Analysen!$2:$2,0))</f>
        <v>5</v>
      </c>
      <c r="G363" s="65">
        <f>INDEX(Analysen!363:363,MATCH("",Analysen!$2:$2,-1)-1)</f>
        <v>3</v>
      </c>
      <c r="H363" s="66">
        <f>INDEX(Analysen!363:363,MATCH("",Analysen!$2:$2,-1))</f>
        <v>0.6</v>
      </c>
      <c r="I363" s="73" t="str">
        <f>INDEX(Analysen!363:363,MATCH("",Analysen!$2:$2,-1)-2)</f>
        <v>Internet LTag</v>
      </c>
      <c r="J363" s="6">
        <v>1</v>
      </c>
      <c r="K363" s="6">
        <f t="shared" si="10"/>
        <v>5</v>
      </c>
      <c r="L363" s="58">
        <f t="shared" si="11"/>
        <v>3</v>
      </c>
      <c r="M363" s="120"/>
      <c r="N363" s="118"/>
    </row>
    <row r="364" spans="2:14" ht="78.5" thickBot="1" x14ac:dyDescent="0.4">
      <c r="B364" s="34" t="str">
        <f>Analysen!A364</f>
        <v>SN</v>
      </c>
      <c r="C364" s="1" t="str">
        <f>Analysen!B364</f>
        <v>Verhaltensregeln</v>
      </c>
      <c r="D364" s="35" t="str">
        <f>Analysen!C364</f>
        <v xml:space="preserve">Muss eine Interessenverknüpfung bei Mitarbeit in einem Ausschuss oder auch bei sonstiger gesetzgeberischer Arbeit offengelegt werden? </v>
      </c>
      <c r="E364" s="5" t="str">
        <f>Analysen!D364</f>
        <v xml:space="preserve">Offenlegung bei Mitarbeit im Ausschuss sowie bei sonstiger gesetzgeberischer Arbeit: 5 
Falls Offenlegung nur bei Ausschussarbeit: 3   Interessenverknüpfung nur anhand Abgeordnetenprofil: 1
</v>
      </c>
      <c r="F364" s="6">
        <f>INDEX(Analysen!364:364,MATCH("Max",Analysen!$2:$2,0))</f>
        <v>5</v>
      </c>
      <c r="G364" s="65">
        <f>INDEX(Analysen!364:364,MATCH("",Analysen!$2:$2,-1)-1)</f>
        <v>2</v>
      </c>
      <c r="H364" s="66">
        <f>INDEX(Analysen!364:364,MATCH("",Analysen!$2:$2,-1))</f>
        <v>0.4</v>
      </c>
      <c r="I364" s="73" t="str">
        <f>INDEX(Analysen!364:364,MATCH("",Analysen!$2:$2,-1)-2)</f>
        <v>Zwar Offenlegung einer auch bei einer Parlamentsberatung bestehenden  Interessenverknüpfung (also nicht beschränkt auf Ausschusstätigkeit), jedoch nur soweit nicht aus Abgeordnetenprofil ersichtlich</v>
      </c>
      <c r="J364" s="6">
        <v>1</v>
      </c>
      <c r="K364" s="6">
        <f t="shared" si="10"/>
        <v>5</v>
      </c>
      <c r="L364" s="58">
        <f t="shared" si="11"/>
        <v>2</v>
      </c>
      <c r="M364" s="120"/>
      <c r="N364" s="118"/>
    </row>
    <row r="365" spans="2:14" ht="127.5" customHeight="1" thickBot="1" x14ac:dyDescent="0.4">
      <c r="B365" s="34" t="str">
        <f>Analysen!A365</f>
        <v>SN</v>
      </c>
      <c r="C365" s="1" t="str">
        <f>Analysen!B365</f>
        <v>Verhaltensregeln</v>
      </c>
      <c r="D365" s="35" t="str">
        <f>Analysen!C365</f>
        <v xml:space="preserve">Ist die Ausübung bezahlter Tätigkeiten (Lobbyarbeit, Beratung, Vorträge, Gutachten etc.)  während der Mandatsausübung verboten? </v>
      </c>
      <c r="E365" s="5" t="str">
        <f>Analysen!D365</f>
        <v xml:space="preserve">Verbot bezahlter Lobbytätigkeit: 3
Verbot Honorarannahme entgeltlicher Vorträge/ Beratungstätigkeit: 2
</v>
      </c>
      <c r="F365" s="6">
        <f>INDEX(Analysen!365:365,MATCH("Max",Analysen!$2:$2,0))</f>
        <v>5</v>
      </c>
      <c r="G365" s="65">
        <f>INDEX(Analysen!365:365,MATCH("",Analysen!$2:$2,-1)-1)</f>
        <v>0</v>
      </c>
      <c r="H365" s="66">
        <f>INDEX(Analysen!365:365,MATCH("",Analysen!$2:$2,-1))</f>
        <v>0</v>
      </c>
      <c r="I365" s="73" t="str">
        <f>INDEX(Analysen!365:365,MATCH("",Analysen!$2:$2,-1)-2)</f>
        <v xml:space="preserve">Nein </v>
      </c>
      <c r="J365" s="6">
        <v>1</v>
      </c>
      <c r="K365" s="6">
        <f t="shared" si="10"/>
        <v>5</v>
      </c>
      <c r="L365" s="58">
        <f t="shared" si="11"/>
        <v>0</v>
      </c>
      <c r="M365" s="120"/>
      <c r="N365" s="118"/>
    </row>
    <row r="366" spans="2:14" ht="42" customHeight="1" thickBot="1" x14ac:dyDescent="0.4">
      <c r="B366" s="36" t="str">
        <f>Analysen!A366</f>
        <v>SN</v>
      </c>
      <c r="C366" s="37" t="str">
        <f>Analysen!B366</f>
        <v>Verhaltensregeln</v>
      </c>
      <c r="D366" s="38" t="str">
        <f>Analysen!C366</f>
        <v>Gibt es eine Pflicht zur Angabe des zeitlichen Umfangs ausgeübter Nebentätigkeiten?</v>
      </c>
      <c r="E366" s="39" t="str">
        <f>Analysen!D366</f>
        <v>Pflicht zur Angabe: 5</v>
      </c>
      <c r="F366" s="69">
        <f>INDEX(Analysen!366:366,MATCH("Max",Analysen!$2:$2,0))</f>
        <v>5</v>
      </c>
      <c r="G366" s="70">
        <f>INDEX(Analysen!366:366,MATCH("",Analysen!$2:$2,-1)-1)</f>
        <v>0</v>
      </c>
      <c r="H366" s="71">
        <f>INDEX(Analysen!366:366,MATCH("",Analysen!$2:$2,-1))</f>
        <v>0</v>
      </c>
      <c r="I366" s="74" t="str">
        <f>INDEX(Analysen!366:366,MATCH("",Analysen!$2:$2,-1)-2)</f>
        <v xml:space="preserve">Nein </v>
      </c>
      <c r="J366" s="69">
        <v>1</v>
      </c>
      <c r="K366" s="69">
        <f t="shared" si="10"/>
        <v>5</v>
      </c>
      <c r="L366" s="78">
        <f t="shared" si="11"/>
        <v>0</v>
      </c>
      <c r="M366" s="120"/>
      <c r="N366" s="118"/>
    </row>
    <row r="367" spans="2:14" ht="132" customHeight="1" thickBot="1" x14ac:dyDescent="0.4">
      <c r="B367" s="30" t="str">
        <f>Analysen!A367</f>
        <v>ST</v>
      </c>
      <c r="C367" s="31" t="str">
        <f>Analysen!B367</f>
        <v>Lobby-register</v>
      </c>
      <c r="D367" s="32" t="str">
        <f>Analysen!C367</f>
        <v>Gibt es eine verbindliche Regelung sowohl für Abgeordnete im Parlament als auch für die Regierung (Ministerien)?</v>
      </c>
      <c r="E367" s="33" t="str">
        <f>Analysen!D367</f>
        <v>keine Regelung: 0
Regelung gilt für:
Abgeordnete: 3
Abgeordnete und Regierungsmitglieder: 4 
zusätzlich bis Unterabteilungsleitung: 6
zusätzlich alle weiteren Mitarbeiter von Ministerien: 8 
Zusätzlich Regulierungsbehörden: 9
HINWEIS: die Exekutive spielt eine wesentlich größere Rolle im Lobbyismus als Parlamente; für volle Punktzahl müssen alle Ebenen der Ministerien und Regulierungsbehörden einbezogen werden</v>
      </c>
      <c r="F367" s="51">
        <f>INDEX(Analysen!367:367,MATCH("Max",Analysen!$2:$2,0))</f>
        <v>9</v>
      </c>
      <c r="G367" s="51">
        <f>INDEX(Analysen!367:367,MATCH("",Analysen!$2:$2,-1)-1)</f>
        <v>4</v>
      </c>
      <c r="H367" s="64">
        <f>INDEX(Analysen!367:367,MATCH("",Analysen!$2:$2,-1))</f>
        <v>0.44444444444444442</v>
      </c>
      <c r="I367" s="72" t="str">
        <f>INDEX(Analysen!367:367,MATCH("",Analysen!$2:$2,-1)-2)</f>
        <v>Ja, das "Lobbyregister" gilt für Parlament und Regierung, die Eintragung ist jedoch nicht verpflichtend zur Kontaktaufnahme und umfasst nicht die wesentlichen Informationen.</v>
      </c>
      <c r="J367" s="51">
        <v>1</v>
      </c>
      <c r="K367" s="51">
        <f t="shared" si="10"/>
        <v>9</v>
      </c>
      <c r="L367" s="57">
        <f t="shared" si="11"/>
        <v>4</v>
      </c>
      <c r="M367" s="117">
        <f>SUMIFS($L:$L,$B:$B,B367,$C:$C,C367)/SUMIFS($K:$K,$B:$B,B367,$C:$C,C367)</f>
        <v>0.26</v>
      </c>
      <c r="N367" s="118">
        <f>SUM(M367:M394)/4</f>
        <v>0.18</v>
      </c>
    </row>
    <row r="368" spans="2:14" ht="199.5" customHeight="1" thickBot="1" x14ac:dyDescent="0.4">
      <c r="B368" s="34" t="str">
        <f>Analysen!A368</f>
        <v>ST</v>
      </c>
      <c r="C368" s="1" t="str">
        <f>Analysen!B368</f>
        <v>Lobby-register</v>
      </c>
      <c r="D368" s="35" t="str">
        <f>Analysen!C368</f>
        <v>Ist eine Registrierung für alle Lobbyisten, die Gesprächstermine suchen, verpflichtend?</v>
      </c>
      <c r="E368" s="5" t="str">
        <f>Analysen!D368</f>
        <v>keine Registrierung: 0
Registrierung gilt nur für einen kleinen Teil der Lobbyisten (z.B. aufgrund vieler Ausnahmen in Kombination mit einer großen Mindestzahl an Kontakten ): 3
Registrierung für die Mehrheit aller Lobbyisten aber mit Hürden (z.B. kaum Ausnahmen, aber hohe  Zahl der erforderlichen Kontakte): 5
Wenige Ausnahmen; keine relevante sonstigen Hürden: 7
Registrierungspflicht gilt für alle Lobbyisten und jeden wiederholten Kontakt: 9
HINWEIS: sofern es hohe Hürden zur Registrierungspflicht gibt, können nur 5 Punkte vergeben werden; ohne Einbeziehung von Anwälten kann es keine volle Punktzahl geben; bei einer verfassungsrechtlichen Ausnahme für Religionsgemeinschaften können noch 9 Punkte vergeben werden</v>
      </c>
      <c r="F368" s="6">
        <f>INDEX(Analysen!368:368,MATCH("Max",Analysen!$2:$2,0))</f>
        <v>9</v>
      </c>
      <c r="G368" s="65">
        <f>INDEX(Analysen!368:368,MATCH("",Analysen!$2:$2,-1)-1)</f>
        <v>0</v>
      </c>
      <c r="H368" s="66">
        <f>INDEX(Analysen!368:368,MATCH("",Analysen!$2:$2,-1))</f>
        <v>0</v>
      </c>
      <c r="I368" s="73" t="str">
        <f>INDEX(Analysen!368:368,MATCH("",Analysen!$2:$2,-1)-2)</f>
        <v>Nein.</v>
      </c>
      <c r="J368" s="6">
        <v>1</v>
      </c>
      <c r="K368" s="6">
        <f t="shared" si="10"/>
        <v>9</v>
      </c>
      <c r="L368" s="58">
        <f t="shared" si="11"/>
        <v>0</v>
      </c>
      <c r="M368" s="117"/>
      <c r="N368" s="118"/>
    </row>
    <row r="369" spans="2:14" ht="65.5" thickBot="1" x14ac:dyDescent="0.4">
      <c r="B369" s="34" t="str">
        <f>Analysen!A369</f>
        <v>ST</v>
      </c>
      <c r="C369" s="1" t="str">
        <f>Analysen!B369</f>
        <v>Lobby-register</v>
      </c>
      <c r="D369" s="35" t="str">
        <f>Analysen!C369</f>
        <v>Sind bestimmte Rechte für die Interessenvertreter an die Eintragung, wie Hausausweis, Teilnahme an Anhörungen etc., gebunden oder gibt es alternativ Sanktionen bei Verstößen?</v>
      </c>
      <c r="E369" s="5" t="str">
        <f>Analysen!D369</f>
        <v>keine Einschränkungen/Sanktionen bei Nicht-Registrierung oder Verstößen: 0
Andernfalls: 3</v>
      </c>
      <c r="F369" s="6">
        <f>INDEX(Analysen!369:369,MATCH("Max",Analysen!$2:$2,0))</f>
        <v>3</v>
      </c>
      <c r="G369" s="65">
        <f>INDEX(Analysen!369:369,MATCH("",Analysen!$2:$2,-1)-1)</f>
        <v>3</v>
      </c>
      <c r="H369" s="66">
        <f>INDEX(Analysen!369:369,MATCH("",Analysen!$2:$2,-1))</f>
        <v>1</v>
      </c>
      <c r="I369" s="73" t="str">
        <f>INDEX(Analysen!369:369,MATCH("",Analysen!$2:$2,-1)-2)</f>
        <v>Ja</v>
      </c>
      <c r="J369" s="6">
        <v>1</v>
      </c>
      <c r="K369" s="6">
        <f t="shared" si="10"/>
        <v>3</v>
      </c>
      <c r="L369" s="58">
        <f t="shared" si="11"/>
        <v>3</v>
      </c>
      <c r="M369" s="117"/>
      <c r="N369" s="118"/>
    </row>
    <row r="370" spans="2:14" ht="39.5" thickBot="1" x14ac:dyDescent="0.4">
      <c r="B370" s="34" t="str">
        <f>Analysen!A370</f>
        <v>ST</v>
      </c>
      <c r="C370" s="1" t="str">
        <f>Analysen!B370</f>
        <v>Lobby-register</v>
      </c>
      <c r="D370" s="35" t="str">
        <f>Analysen!C370</f>
        <v>Sind alle registrierte Lobbyisten (auch  Anwälte, Agenturen etc.) verpflichtet, ihre Auftraggeber zu nennen?</v>
      </c>
      <c r="E370" s="5" t="str">
        <f>Analysen!D370</f>
        <v>nein: 0
ja: 3</v>
      </c>
      <c r="F370" s="6">
        <f>INDEX(Analysen!370:370,MATCH("Max",Analysen!$2:$2,0))</f>
        <v>3</v>
      </c>
      <c r="G370" s="65">
        <f>INDEX(Analysen!370:370,MATCH("",Analysen!$2:$2,-1)-1)</f>
        <v>0</v>
      </c>
      <c r="H370" s="66">
        <f>INDEX(Analysen!370:370,MATCH("",Analysen!$2:$2,-1))</f>
        <v>0</v>
      </c>
      <c r="I370" s="73" t="str">
        <f>INDEX(Analysen!370:370,MATCH("",Analysen!$2:$2,-1)-2)</f>
        <v>Nein.</v>
      </c>
      <c r="J370" s="6">
        <v>1</v>
      </c>
      <c r="K370" s="6">
        <f t="shared" si="10"/>
        <v>3</v>
      </c>
      <c r="L370" s="58">
        <f t="shared" si="11"/>
        <v>0</v>
      </c>
      <c r="M370" s="117"/>
      <c r="N370" s="118"/>
    </row>
    <row r="371" spans="2:14" ht="78.5" thickBot="1" x14ac:dyDescent="0.4">
      <c r="B371" s="34" t="str">
        <f>Analysen!A371</f>
        <v>ST</v>
      </c>
      <c r="C371" s="1" t="str">
        <f>Analysen!B371</f>
        <v>Lobby-register</v>
      </c>
      <c r="D371" s="35" t="str">
        <f>Analysen!C371</f>
        <v>Ist eine Veröffentlichung der finanziellen/personellen Austattung der Lobbytätigkeit vorgesehen?</v>
      </c>
      <c r="E371" s="5" t="str">
        <f>Analysen!D371</f>
        <v>nein: 0
ja: 3
HINWEIS: sofern die Offenlegung grundlos verweigert werden kann, und trotzdem die Kontaktaufnahme weiter erfolgen darf, kann es keinen vollen Punkt geben</v>
      </c>
      <c r="F371" s="6">
        <f>INDEX(Analysen!371:371,MATCH("Max",Analysen!$2:$2,0))</f>
        <v>3</v>
      </c>
      <c r="G371" s="65">
        <f>INDEX(Analysen!371:371,MATCH("",Analysen!$2:$2,-1)-1)</f>
        <v>0</v>
      </c>
      <c r="H371" s="66">
        <f>INDEX(Analysen!371:371,MATCH("",Analysen!$2:$2,-1))</f>
        <v>0</v>
      </c>
      <c r="I371" s="73" t="str">
        <f>INDEX(Analysen!371:371,MATCH("",Analysen!$2:$2,-1)-2)</f>
        <v>Nein.</v>
      </c>
      <c r="J371" s="6">
        <v>1</v>
      </c>
      <c r="K371" s="6">
        <f t="shared" si="10"/>
        <v>3</v>
      </c>
      <c r="L371" s="58">
        <f t="shared" si="11"/>
        <v>0</v>
      </c>
      <c r="M371" s="117"/>
      <c r="N371" s="118"/>
    </row>
    <row r="372" spans="2:14" ht="117.5" thickBot="1" x14ac:dyDescent="0.4">
      <c r="B372" s="34" t="str">
        <f>Analysen!A372</f>
        <v>ST</v>
      </c>
      <c r="C372" s="1" t="str">
        <f>Analysen!B372</f>
        <v>Lobby-register</v>
      </c>
      <c r="D372" s="35" t="str">
        <f>Analysen!C372</f>
        <v>Werden Lobbytätigkeiten detailliert dokumentiert? (Datum, Dauer, Teilnehmer der Konsultationen sowie besprochene Themen)</v>
      </c>
      <c r="E372" s="5" t="str">
        <f>Analysen!D372</f>
        <v>nein: 0
nur teilweise (z.B. nur Teilnehmer, aber Fehlen von besprochenen Themen) : 3
mit relevanten Lücken (es fehlen Teilnehmer oder Dauer, Themen werden aber genannt): 6
vollständig: 9
HINWEIS: die konkreten Themen des einzelnen Lobbykontakts sind von besonderem Interesse</v>
      </c>
      <c r="F372" s="6">
        <f>INDEX(Analysen!372:372,MATCH("Max",Analysen!$2:$2,0))</f>
        <v>9</v>
      </c>
      <c r="G372" s="65">
        <f>INDEX(Analysen!372:372,MATCH("",Analysen!$2:$2,-1)-1)</f>
        <v>0</v>
      </c>
      <c r="H372" s="66">
        <f>INDEX(Analysen!372:372,MATCH("",Analysen!$2:$2,-1))</f>
        <v>0</v>
      </c>
      <c r="I372" s="73" t="str">
        <f>INDEX(Analysen!372:372,MATCH("",Analysen!$2:$2,-1)-2)</f>
        <v>Nein</v>
      </c>
      <c r="J372" s="6">
        <v>1</v>
      </c>
      <c r="K372" s="6">
        <f t="shared" si="10"/>
        <v>9</v>
      </c>
      <c r="L372" s="58">
        <f t="shared" si="11"/>
        <v>0</v>
      </c>
      <c r="M372" s="117"/>
      <c r="N372" s="118"/>
    </row>
    <row r="373" spans="2:14" ht="39.5" thickBot="1" x14ac:dyDescent="0.4">
      <c r="B373" s="34" t="str">
        <f>Analysen!A373</f>
        <v>ST</v>
      </c>
      <c r="C373" s="1" t="str">
        <f>Analysen!B373</f>
        <v>Lobby-register</v>
      </c>
      <c r="D373" s="35" t="str">
        <f>Analysen!C373</f>
        <v>Sind Informationen der Lobbyisten veröffentlicht und frei einsehbar?</v>
      </c>
      <c r="E373" s="5" t="str">
        <f>Analysen!D373</f>
        <v>nein: 0
nur teilweise: 3
ja: 6</v>
      </c>
      <c r="F373" s="6">
        <f>INDEX(Analysen!373:373,MATCH("Max",Analysen!$2:$2,0))</f>
        <v>6</v>
      </c>
      <c r="G373" s="65">
        <f>INDEX(Analysen!373:373,MATCH("",Analysen!$2:$2,-1)-1)</f>
        <v>6</v>
      </c>
      <c r="H373" s="66">
        <f>INDEX(Analysen!373:373,MATCH("",Analysen!$2:$2,-1))</f>
        <v>1</v>
      </c>
      <c r="I373" s="73" t="str">
        <f>INDEX(Analysen!373:373,MATCH("",Analysen!$2:$2,-1)-2)</f>
        <v>Die Eingaben sind öffentlich zugänglich, die Eintragung jedoch nicht verpflichtend.</v>
      </c>
      <c r="J373" s="6">
        <v>1</v>
      </c>
      <c r="K373" s="6">
        <f t="shared" si="10"/>
        <v>6</v>
      </c>
      <c r="L373" s="58">
        <f t="shared" si="11"/>
        <v>6</v>
      </c>
      <c r="M373" s="117"/>
      <c r="N373" s="118"/>
    </row>
    <row r="374" spans="2:14" ht="26.5" thickBot="1" x14ac:dyDescent="0.4">
      <c r="B374" s="34" t="str">
        <f>Analysen!A374</f>
        <v>ST</v>
      </c>
      <c r="C374" s="1" t="str">
        <f>Analysen!B374</f>
        <v>Lobby-register</v>
      </c>
      <c r="D374" s="35" t="str">
        <f>Analysen!C374</f>
        <v>Gibt es einen verbindlichen Verhaltenskodex für Lobbyisten?</v>
      </c>
      <c r="E374" s="5" t="str">
        <f>Analysen!D374</f>
        <v>nein: 0
ja: 3</v>
      </c>
      <c r="F374" s="6">
        <f>INDEX(Analysen!374:374,MATCH("Max",Analysen!$2:$2,0))</f>
        <v>3</v>
      </c>
      <c r="G374" s="65">
        <f>INDEX(Analysen!374:374,MATCH("",Analysen!$2:$2,-1)-1)</f>
        <v>0</v>
      </c>
      <c r="H374" s="66">
        <f>INDEX(Analysen!374:374,MATCH("",Analysen!$2:$2,-1))</f>
        <v>0</v>
      </c>
      <c r="I374" s="73" t="str">
        <f>INDEX(Analysen!374:374,MATCH("",Analysen!$2:$2,-1)-2)</f>
        <v>Nein</v>
      </c>
      <c r="J374" s="6">
        <v>1</v>
      </c>
      <c r="K374" s="6">
        <f t="shared" si="10"/>
        <v>3</v>
      </c>
      <c r="L374" s="58">
        <f t="shared" si="11"/>
        <v>0</v>
      </c>
      <c r="M374" s="117"/>
      <c r="N374" s="118"/>
    </row>
    <row r="375" spans="2:14" ht="52.5" thickBot="1" x14ac:dyDescent="0.4">
      <c r="B375" s="34" t="str">
        <f>Analysen!A375</f>
        <v>ST</v>
      </c>
      <c r="C375" s="1" t="str">
        <f>Analysen!B375</f>
        <v>Lobby-register</v>
      </c>
      <c r="D375" s="35" t="str">
        <f>Analysen!C375</f>
        <v>Gibt es einen unabhängigen Lobbybeauftragten, der die Einhaltung der Regelungen überprüft und ggf. Sanktionen erlässt?</v>
      </c>
      <c r="E375" s="5" t="str">
        <f>Analysen!D375</f>
        <v>nein: 0
ja: 5</v>
      </c>
      <c r="F375" s="6">
        <f>INDEX(Analysen!375:375,MATCH("Max",Analysen!$2:$2,0))</f>
        <v>5</v>
      </c>
      <c r="G375" s="65">
        <f>INDEX(Analysen!375:375,MATCH("",Analysen!$2:$2,-1)-1)</f>
        <v>0</v>
      </c>
      <c r="H375" s="66">
        <f>INDEX(Analysen!375:375,MATCH("",Analysen!$2:$2,-1))</f>
        <v>0</v>
      </c>
      <c r="I375" s="73" t="str">
        <f>INDEX(Analysen!375:375,MATCH("",Analysen!$2:$2,-1)-2)</f>
        <v>Nein</v>
      </c>
      <c r="J375" s="6">
        <v>1</v>
      </c>
      <c r="K375" s="6">
        <f t="shared" si="10"/>
        <v>5</v>
      </c>
      <c r="L375" s="58">
        <f t="shared" si="11"/>
        <v>0</v>
      </c>
      <c r="M375" s="117"/>
      <c r="N375" s="118"/>
    </row>
    <row r="376" spans="2:14" ht="78.5" thickBot="1" x14ac:dyDescent="0.4">
      <c r="B376" s="34" t="str">
        <f>Analysen!A376</f>
        <v>ST</v>
      </c>
      <c r="C376" s="1" t="str">
        <f>Analysen!B376</f>
        <v>Legislativer Fußabdruck</v>
      </c>
      <c r="D376" s="35" t="str">
        <f>Analysen!C376</f>
        <v>Gilt die Regelung sowohl für Abgeordnete im Parlament, als auch für die Regierung (Ministerien)?</v>
      </c>
      <c r="E376" s="5" t="str">
        <f>Analysen!D376</f>
        <v xml:space="preserve">keine Regelung: 0
nur für das Parlament: 4
Nur für die Regierung: 8
Für Parlament und Regierung: 12
</v>
      </c>
      <c r="F376" s="6">
        <f>INDEX(Analysen!376:376,MATCH("Max",Analysen!$2:$2,0))</f>
        <v>12</v>
      </c>
      <c r="G376" s="65">
        <f>INDEX(Analysen!376:376,MATCH("",Analysen!$2:$2,-1)-1)</f>
        <v>0</v>
      </c>
      <c r="H376" s="66">
        <f>INDEX(Analysen!376:376,MATCH("",Analysen!$2:$2,-1))</f>
        <v>0</v>
      </c>
      <c r="I376" s="73" t="str">
        <f>INDEX(Analysen!376:376,MATCH("",Analysen!$2:$2,-1)-2)</f>
        <v>Nein</v>
      </c>
      <c r="J376" s="6">
        <v>1</v>
      </c>
      <c r="K376" s="6">
        <f t="shared" si="10"/>
        <v>12</v>
      </c>
      <c r="L376" s="58">
        <f t="shared" si="11"/>
        <v>0</v>
      </c>
      <c r="M376" s="119">
        <f>SUMIFS($L:$L,$B:$B,B376,$C:$C,C376)/SUMIFS($K:$K,$B:$B,B376,$C:$C,C376)</f>
        <v>0</v>
      </c>
      <c r="N376" s="118"/>
    </row>
    <row r="377" spans="2:14" ht="79.5" customHeight="1" thickBot="1" x14ac:dyDescent="0.4">
      <c r="B377" s="34" t="str">
        <f>Analysen!A377</f>
        <v>ST</v>
      </c>
      <c r="C377" s="1" t="str">
        <f>Analysen!B377</f>
        <v>Legislativer Fußabdruck</v>
      </c>
      <c r="D377" s="35" t="str">
        <f>Analysen!C377</f>
        <v>Umfasst der Fußabdruck alle schriftlichen Eingaben – z.B. auch jene in der Erarbeitungsphase oder vor Beginn der Arbeit am Referentenentwurf?</v>
      </c>
      <c r="E377" s="5" t="str">
        <f>Analysen!D377</f>
        <v>keine Veröffentlichung: 0
nur Eingaben nach Fertigstellung des Entwurfs (offizielle formale Anhörungsverfahren): 3
inkl. der Eingaben während der Erarbeitung des Entwurfs: 10
alle Quellen von Anfang an (z.B. alte Vorlagen und Schreiben, bereits vorliegende Studien): 15</v>
      </c>
      <c r="F377" s="6">
        <f>INDEX(Analysen!377:377,MATCH("Max",Analysen!$2:$2,0))</f>
        <v>15</v>
      </c>
      <c r="G377" s="65">
        <f>INDEX(Analysen!377:377,MATCH("",Analysen!$2:$2,-1)-1)</f>
        <v>0</v>
      </c>
      <c r="H377" s="66">
        <f>INDEX(Analysen!377:377,MATCH("",Analysen!$2:$2,-1))</f>
        <v>0</v>
      </c>
      <c r="I377" s="73" t="str">
        <f>INDEX(Analysen!377:377,MATCH("",Analysen!$2:$2,-1)-2)</f>
        <v>Es werden keine Angaben veröffentlicht.</v>
      </c>
      <c r="J377" s="6">
        <v>1</v>
      </c>
      <c r="K377" s="6">
        <f t="shared" si="10"/>
        <v>15</v>
      </c>
      <c r="L377" s="58">
        <f t="shared" si="11"/>
        <v>0</v>
      </c>
      <c r="M377" s="119"/>
      <c r="N377" s="118"/>
    </row>
    <row r="378" spans="2:14" ht="80.25" customHeight="1" thickBot="1" x14ac:dyDescent="0.4">
      <c r="B378" s="34" t="str">
        <f>Analysen!A378</f>
        <v>ST</v>
      </c>
      <c r="C378" s="1" t="str">
        <f>Analysen!B378</f>
        <v>Legislativer Fußabdruck</v>
      </c>
      <c r="D378" s="35" t="str">
        <f>Analysen!C378</f>
        <v>Erfolgt eine Würdigung wichtiger Eingaben, die im Entwurf eingeflossen sind im Rahmen der Begründung oder Plenardebatte?</v>
      </c>
      <c r="E378" s="5" t="str">
        <f>Analysen!D378</f>
        <v>nein: 0
nur teilweise: 3
ja: 7
HINWEIS: für volle Punkte muss konkret genannt oder gekennzeichnet werden, welche Quellen zum Tragen kamen</v>
      </c>
      <c r="F378" s="6">
        <f>INDEX(Analysen!378:378,MATCH("Max",Analysen!$2:$2,0))</f>
        <v>7</v>
      </c>
      <c r="G378" s="65">
        <f>INDEX(Analysen!378:378,MATCH("",Analysen!$2:$2,-1)-1)</f>
        <v>0</v>
      </c>
      <c r="H378" s="66">
        <f>INDEX(Analysen!378:378,MATCH("",Analysen!$2:$2,-1))</f>
        <v>0</v>
      </c>
      <c r="I378" s="73" t="str">
        <f>INDEX(Analysen!378:378,MATCH("",Analysen!$2:$2,-1)-2)</f>
        <v>Nein</v>
      </c>
      <c r="J378" s="6">
        <v>1</v>
      </c>
      <c r="K378" s="6">
        <f t="shared" si="10"/>
        <v>7</v>
      </c>
      <c r="L378" s="58">
        <f t="shared" si="11"/>
        <v>0</v>
      </c>
      <c r="M378" s="119"/>
      <c r="N378" s="118"/>
    </row>
    <row r="379" spans="2:14" ht="65.5" thickBot="1" x14ac:dyDescent="0.4">
      <c r="B379" s="34" t="str">
        <f>Analysen!A379</f>
        <v>ST</v>
      </c>
      <c r="C379" s="1" t="str">
        <f>Analysen!B379</f>
        <v>Legislativer Fußabdruck</v>
      </c>
      <c r="D379" s="35" t="str">
        <f>Analysen!C379</f>
        <v>Werden alle Eingaben veröffentlicht (ggf. unter Unkenntlichmachung von sensitiven Daten)?</v>
      </c>
      <c r="E379" s="5" t="str">
        <f>Analysen!D379</f>
        <v>keine Veröffentlichung: 0
Veröffentlichung in Einzelfällen: 3
eingeschränkte Veröffentlichung; z.B. wenn die Interessenvertreter die Offenlegung verweigern können: 6
volle Veröffentlichung, inkl. Emails und Briefe etc. : 9</v>
      </c>
      <c r="F379" s="6">
        <f>INDEX(Analysen!379:379,MATCH("Max",Analysen!$2:$2,0))</f>
        <v>9</v>
      </c>
      <c r="G379" s="65">
        <f>INDEX(Analysen!379:379,MATCH("",Analysen!$2:$2,-1)-1)</f>
        <v>0</v>
      </c>
      <c r="H379" s="66">
        <f>INDEX(Analysen!379:379,MATCH("",Analysen!$2:$2,-1))</f>
        <v>0</v>
      </c>
      <c r="I379" s="73" t="str">
        <f>INDEX(Analysen!379:379,MATCH("",Analysen!$2:$2,-1)-2)</f>
        <v>Nein.</v>
      </c>
      <c r="J379" s="6">
        <v>1</v>
      </c>
      <c r="K379" s="6">
        <f t="shared" si="10"/>
        <v>9</v>
      </c>
      <c r="L379" s="58">
        <f t="shared" si="11"/>
        <v>0</v>
      </c>
      <c r="M379" s="119"/>
      <c r="N379" s="118"/>
    </row>
    <row r="380" spans="2:14" ht="39.5" thickBot="1" x14ac:dyDescent="0.4">
      <c r="B380" s="34" t="str">
        <f>Analysen!A380</f>
        <v>ST</v>
      </c>
      <c r="C380" s="1" t="str">
        <f>Analysen!B380</f>
        <v>Legislativer Fußabdruck</v>
      </c>
      <c r="D380" s="35" t="str">
        <f>Analysen!C380</f>
        <v>Welchen Geltungsbereich hat der legislative Fußabdruck?</v>
      </c>
      <c r="E380" s="5" t="str">
        <f>Analysen!D380</f>
        <v>keine Regelung - 0
nur Gesetze - 1
Gesetze und Verordnungen - 2</v>
      </c>
      <c r="F380" s="6">
        <f>INDEX(Analysen!380:380,MATCH("Max",Analysen!$2:$2,0))</f>
        <v>7</v>
      </c>
      <c r="G380" s="65">
        <f>INDEX(Analysen!380:380,MATCH("",Analysen!$2:$2,-1)-1)</f>
        <v>0</v>
      </c>
      <c r="H380" s="66">
        <f>INDEX(Analysen!380:380,MATCH("",Analysen!$2:$2,-1))</f>
        <v>0</v>
      </c>
      <c r="I380" s="73" t="str">
        <f>INDEX(Analysen!380:380,MATCH("",Analysen!$2:$2,-1)-2)</f>
        <v>Es gibt keine Regelung.</v>
      </c>
      <c r="J380" s="6">
        <v>1</v>
      </c>
      <c r="K380" s="6">
        <f t="shared" si="10"/>
        <v>7</v>
      </c>
      <c r="L380" s="58">
        <f t="shared" si="11"/>
        <v>0</v>
      </c>
      <c r="M380" s="119"/>
      <c r="N380" s="118"/>
    </row>
    <row r="381" spans="2:14" ht="130.5" thickBot="1" x14ac:dyDescent="0.4">
      <c r="B381" s="34" t="str">
        <f>Analysen!A381</f>
        <v>ST</v>
      </c>
      <c r="C381" s="1" t="str">
        <f>Analysen!B381</f>
        <v>Karenzzeit</v>
      </c>
      <c r="D381" s="35" t="str">
        <f>Analysen!C381</f>
        <v xml:space="preserve">Wie lang ist der maximale Zeitraum einer Karenzzeit nach Ausscheiden aus einem öffentlichen Amt, während der eine Pflicht zur schriftlichen Anzeige der geplanten Aufnahme einer Erwerbstätigkeit außerhalb des öffentliches Dienstes erforderlich ist?
</v>
      </c>
      <c r="E381" s="5" t="str">
        <f>Analysen!D381</f>
        <v>nein: 0
ja:
&lt; 1 Jahr: 5
&lt; 2 Jahr: 10
&lt; 3 Jahr: 15
≥ 3 Jahre: 20
In Bundesländern mit parlamentarischen/politischen Staatssekretären wird deren Fehlen mit einem Abzug von 5 Punkten in diesem Kriterium berücksichtigt.</v>
      </c>
      <c r="F381" s="6">
        <f>INDEX(Analysen!381:381,MATCH("Max",Analysen!$2:$2,0))</f>
        <v>20</v>
      </c>
      <c r="G381" s="65">
        <f>INDEX(Analysen!381:381,MATCH("",Analysen!$2:$2,-1)-1)</f>
        <v>0</v>
      </c>
      <c r="H381" s="66">
        <f>INDEX(Analysen!381:381,MATCH("",Analysen!$2:$2,-1))</f>
        <v>0</v>
      </c>
      <c r="I381" s="73" t="str">
        <f>INDEX(Analysen!381:381,MATCH("",Analysen!$2:$2,-1)-2)</f>
        <v>nein</v>
      </c>
      <c r="J381" s="6">
        <v>1</v>
      </c>
      <c r="K381" s="6">
        <f t="shared" si="10"/>
        <v>20</v>
      </c>
      <c r="L381" s="58">
        <f t="shared" si="11"/>
        <v>0</v>
      </c>
      <c r="M381" s="119">
        <f>SUMIFS($L:$L,$B:$B,B381,$C:$C,C381)/SUMIFS($K:$K,$B:$B,B381,$C:$C,C381)</f>
        <v>0</v>
      </c>
      <c r="N381" s="118"/>
    </row>
    <row r="382" spans="2:14" ht="52.5" thickBot="1" x14ac:dyDescent="0.4">
      <c r="B382" s="34" t="str">
        <f>Analysen!A382</f>
        <v>ST</v>
      </c>
      <c r="C382" s="1" t="str">
        <f>Analysen!B382</f>
        <v>Karenzzeit</v>
      </c>
      <c r="D382" s="35" t="str">
        <f>Analysen!C382</f>
        <v>Gibt es ein beratendes Gremium oder eine Instanz, die über einen möglichen Interessenkonflikt berät und muss dessen Empfehlung veröffentlicht werden?</v>
      </c>
      <c r="E382" s="5" t="str">
        <f>Analysen!D382</f>
        <v>nein: 0
Gremium, keine Veröffentlichung: 6 
Gremium, Veröffentlichung: 12</v>
      </c>
      <c r="F382" s="6">
        <f>INDEX(Analysen!382:382,MATCH("Max",Analysen!$2:$2,0))</f>
        <v>12</v>
      </c>
      <c r="G382" s="65">
        <f>INDEX(Analysen!382:382,MATCH("",Analysen!$2:$2,-1)-1)</f>
        <v>0</v>
      </c>
      <c r="H382" s="66">
        <f>INDEX(Analysen!382:382,MATCH("",Analysen!$2:$2,-1))</f>
        <v>0</v>
      </c>
      <c r="I382" s="73" t="str">
        <f>INDEX(Analysen!382:382,MATCH("",Analysen!$2:$2,-1)-2)</f>
        <v>nein</v>
      </c>
      <c r="J382" s="6">
        <v>1</v>
      </c>
      <c r="K382" s="6">
        <f t="shared" si="10"/>
        <v>12</v>
      </c>
      <c r="L382" s="58">
        <f t="shared" si="11"/>
        <v>0</v>
      </c>
      <c r="M382" s="119"/>
      <c r="N382" s="118"/>
    </row>
    <row r="383" spans="2:14" ht="26.5" thickBot="1" x14ac:dyDescent="0.4">
      <c r="B383" s="34" t="str">
        <f>Analysen!A383</f>
        <v>ST</v>
      </c>
      <c r="C383" s="1" t="str">
        <f>Analysen!B383</f>
        <v>Karenzzeit</v>
      </c>
      <c r="D383" s="35" t="str">
        <f>Analysen!C383</f>
        <v>Sind Sanktionen bei Verstößen gegen die Karenzzeitregelung vorgesehen?</v>
      </c>
      <c r="E383" s="5" t="str">
        <f>Analysen!D383</f>
        <v>nein: 0
ja: 12</v>
      </c>
      <c r="F383" s="6">
        <f>INDEX(Analysen!383:383,MATCH("Max",Analysen!$2:$2,0))</f>
        <v>12</v>
      </c>
      <c r="G383" s="65">
        <f>INDEX(Analysen!383:383,MATCH("",Analysen!$2:$2,-1)-1)</f>
        <v>0</v>
      </c>
      <c r="H383" s="66">
        <f>INDEX(Analysen!383:383,MATCH("",Analysen!$2:$2,-1))</f>
        <v>0</v>
      </c>
      <c r="I383" s="73" t="str">
        <f>INDEX(Analysen!383:383,MATCH("",Analysen!$2:$2,-1)-2)</f>
        <v>nein</v>
      </c>
      <c r="J383" s="6">
        <v>1</v>
      </c>
      <c r="K383" s="6">
        <f t="shared" si="10"/>
        <v>12</v>
      </c>
      <c r="L383" s="58">
        <f t="shared" si="11"/>
        <v>0</v>
      </c>
      <c r="M383" s="119"/>
      <c r="N383" s="118"/>
    </row>
    <row r="384" spans="2:14" ht="78.5" thickBot="1" x14ac:dyDescent="0.4">
      <c r="B384" s="34" t="str">
        <f>Analysen!A384</f>
        <v>ST</v>
      </c>
      <c r="C384" s="1" t="str">
        <f>Analysen!B384</f>
        <v>Karenzzeit</v>
      </c>
      <c r="D384" s="35" t="str">
        <f>Analysen!C384</f>
        <v>Gibt es verbindliche Kriterien für einen Beschluss über die Zulässigkeit einer anzeigepflichtigen Beschäftigung während der Karenzzeit?  (Definition Interessenkonflikt, Gründe aus denen eine Erwerbstätigkeit untersagt werden kann etc.)</v>
      </c>
      <c r="E384" s="5" t="str">
        <f>Analysen!D384</f>
        <v>nein: 0
nur bei direktem Bezug zur vorherigen Tätigkeit: 3
auch bei Gefährdung des Ansehens der Landesregierung: 6</v>
      </c>
      <c r="F384" s="6">
        <f>INDEX(Analysen!384:384,MATCH("Max",Analysen!$2:$2,0))</f>
        <v>6</v>
      </c>
      <c r="G384" s="65">
        <f>INDEX(Analysen!384:384,MATCH("",Analysen!$2:$2,-1)-1)</f>
        <v>0</v>
      </c>
      <c r="H384" s="66">
        <f>INDEX(Analysen!384:384,MATCH("",Analysen!$2:$2,-1))</f>
        <v>0</v>
      </c>
      <c r="I384" s="73" t="str">
        <f>INDEX(Analysen!384:384,MATCH("",Analysen!$2:$2,-1)-2)</f>
        <v>nein</v>
      </c>
      <c r="J384" s="6">
        <v>1</v>
      </c>
      <c r="K384" s="6">
        <f t="shared" si="10"/>
        <v>6</v>
      </c>
      <c r="L384" s="58">
        <f t="shared" si="11"/>
        <v>0</v>
      </c>
      <c r="M384" s="119"/>
      <c r="N384" s="118"/>
    </row>
    <row r="385" spans="2:14" ht="65.5" thickBot="1" x14ac:dyDescent="0.4">
      <c r="B385" s="34" t="str">
        <f>Analysen!A385</f>
        <v>ST</v>
      </c>
      <c r="C385" s="1" t="str">
        <f>Analysen!B385</f>
        <v>Verhaltensregeln</v>
      </c>
      <c r="D385" s="35" t="str">
        <f>Analysen!C385</f>
        <v>Besteht eine Anzeigepflicht für vor Mandatsübernahme ausgeübte berufliche Tätigkeiten sowie Tätigkeiten als Vorstand/Aufsichtsrat/Beirat o.ä. ?</v>
      </c>
      <c r="E385" s="5" t="str">
        <f>Analysen!D385</f>
        <v>Anzeigepflicht berufliche Tätigkeit länger als zwei Jahre vor Mandat zurückliegend:  3
bzw. Anzeigepflicht berufliche Tätigkeit in den letzten zwei Jahren vor Mandatsbeginn: 2
Anzeigepflicht Tätigkeit als Vorstand/Aufsichtsrat/Beirat o.ä.:  2</v>
      </c>
      <c r="F385" s="6">
        <f>INDEX(Analysen!385:385,MATCH("Max",Analysen!$2:$2,0))</f>
        <v>5</v>
      </c>
      <c r="G385" s="65">
        <f>INDEX(Analysen!385:385,MATCH("",Analysen!$2:$2,-1)-1)</f>
        <v>3</v>
      </c>
      <c r="H385" s="66">
        <f>INDEX(Analysen!385:385,MATCH("",Analysen!$2:$2,-1))</f>
        <v>0.6</v>
      </c>
      <c r="I385" s="73" t="str">
        <f>INDEX(Analysen!385:385,MATCH("",Analysen!$2:$2,-1)-2)</f>
        <v>Ja, falls Ausübung nicht länger als zwei Jahre zurückliegt</v>
      </c>
      <c r="J385" s="6">
        <v>1</v>
      </c>
      <c r="K385" s="6">
        <f t="shared" si="10"/>
        <v>5</v>
      </c>
      <c r="L385" s="58">
        <f t="shared" si="11"/>
        <v>3</v>
      </c>
      <c r="M385" s="120">
        <f>SUMIFS($L:$L,$B:$B,B385,$C:$C,C385)/SUMIFS($K:$K,$B:$B,B385,$C:$C,C385)</f>
        <v>0.46</v>
      </c>
      <c r="N385" s="118"/>
    </row>
    <row r="386" spans="2:14" ht="198.75" customHeight="1" thickBot="1" x14ac:dyDescent="0.4">
      <c r="B386" s="34" t="str">
        <f>Analysen!A386</f>
        <v>ST</v>
      </c>
      <c r="C386" s="1" t="str">
        <f>Analysen!B386</f>
        <v>Verhaltensregeln</v>
      </c>
      <c r="D386" s="35" t="str">
        <f>Analysen!C386</f>
        <v>Besteht eine Anzeigepflicht für während der Mandatsausübung ausgeübte Tätigkeiten (einschl. Beratung, Vorträge, Gutachten etc.); Unternehmensbeteiligungen? Aktienoptionen? Schwellenwerte beachten!</v>
      </c>
      <c r="E386" s="5" t="str">
        <f>Analysen!D386</f>
        <v xml:space="preserve">Anzeigepflicht berufliche Tätigkeiten u.ä.:  2
Anzeigepflicht Unternehmensbeteiligungen erst ab „wesentlichem wirtschaftlichem Einfluss“ (meist: 25%): 1
Anzeigepflicht bestehende Unternehmensbeteiligungen ab 5 % und Aktienoptionen u.ä.: 2
</v>
      </c>
      <c r="F386" s="6">
        <f>INDEX(Analysen!386:386,MATCH("Max",Analysen!$2:$2,0))</f>
        <v>5</v>
      </c>
      <c r="G386" s="65">
        <f>INDEX(Analysen!386:386,MATCH("",Analysen!$2:$2,-1)-1)</f>
        <v>4</v>
      </c>
      <c r="H386" s="66">
        <f>INDEX(Analysen!386:386,MATCH("",Analysen!$2:$2,-1))</f>
        <v>0.8</v>
      </c>
      <c r="I386" s="73" t="str">
        <f>INDEX(Analysen!386:386,MATCH("",Analysen!$2:$2,-1)-2)</f>
        <v>Ja 
Anzeige bestehender Unternehmensbeteiligung bei mehr als 25 % der Stimmrechte</v>
      </c>
      <c r="J386" s="6">
        <v>1</v>
      </c>
      <c r="K386" s="6">
        <f t="shared" si="10"/>
        <v>5</v>
      </c>
      <c r="L386" s="58">
        <f t="shared" si="11"/>
        <v>4</v>
      </c>
      <c r="M386" s="120"/>
      <c r="N386" s="118"/>
    </row>
    <row r="387" spans="2:14" ht="52.5" thickBot="1" x14ac:dyDescent="0.4">
      <c r="B387" s="34" t="str">
        <f>Analysen!A387</f>
        <v>ST</v>
      </c>
      <c r="C387" s="1" t="str">
        <f>Analysen!B387</f>
        <v>Verhaltensregeln</v>
      </c>
      <c r="D387" s="35" t="str">
        <f>Analysen!C387</f>
        <v>Werden die angezeigten Nebeneinkünfte veröffentlicht?
(nur in Stufen oder Euro-genau)</v>
      </c>
      <c r="E387" s="5" t="str">
        <f>Analysen!D387</f>
        <v xml:space="preserve">Veröffentlichung Euro-genau:  5
Veröffentlichung in ca. 10 Stufen entsprechend früheren VR Bund: 3
 Veröffentlichung in deutlich weniger als 10 Stufen: 2
</v>
      </c>
      <c r="F387" s="6">
        <f>INDEX(Analysen!387:387,MATCH("Max",Analysen!$2:$2,0))</f>
        <v>5</v>
      </c>
      <c r="G387" s="65">
        <f>INDEX(Analysen!387:387,MATCH("",Analysen!$2:$2,-1)-1)</f>
        <v>2</v>
      </c>
      <c r="H387" s="66">
        <f>INDEX(Analysen!387:387,MATCH("",Analysen!$2:$2,-1))</f>
        <v>0.4</v>
      </c>
      <c r="I387" s="73" t="str">
        <f>INDEX(Analysen!387:387,MATCH("",Analysen!$2:$2,-1)-2)</f>
        <v>5-Stufen-Regelung</v>
      </c>
      <c r="J387" s="6">
        <v>1</v>
      </c>
      <c r="K387" s="6">
        <f t="shared" ref="K387:K450" si="12">F387*J387</f>
        <v>5</v>
      </c>
      <c r="L387" s="58">
        <f t="shared" ref="L387:L450" si="13">G387*J387</f>
        <v>2</v>
      </c>
      <c r="M387" s="120"/>
      <c r="N387" s="118"/>
    </row>
    <row r="388" spans="2:14" ht="65.5" thickBot="1" x14ac:dyDescent="0.4">
      <c r="B388" s="34" t="str">
        <f>Analysen!A388</f>
        <v>ST</v>
      </c>
      <c r="C388" s="1" t="str">
        <f>Analysen!B388</f>
        <v>Verhaltensregeln</v>
      </c>
      <c r="D388" s="35" t="str">
        <f>Analysen!C388</f>
        <v xml:space="preserve">Gibt es eine Anzeigepflicht bei Spenden an Abgeordnete für politische Arbeit? Ab welcher Betragshöhe gilt diese? Veröffentlichung?
</v>
      </c>
      <c r="E388" s="5" t="str">
        <f>Analysen!D388</f>
        <v xml:space="preserve">Anzeigepflicht ab ca. 1.500 € jährlich oder vergleichbar: 3
bzw. Anzeigepflicht erst ab ca. 5.000 € jährlich: 2
Veröffentlichung: 2
</v>
      </c>
      <c r="F388" s="6">
        <f>INDEX(Analysen!388:388,MATCH("Max",Analysen!$2:$2,0))</f>
        <v>5</v>
      </c>
      <c r="G388" s="65">
        <f>INDEX(Analysen!388:388,MATCH("",Analysen!$2:$2,-1)-1)</f>
        <v>2</v>
      </c>
      <c r="H388" s="66">
        <f>INDEX(Analysen!388:388,MATCH("",Analysen!$2:$2,-1))</f>
        <v>0.4</v>
      </c>
      <c r="I388" s="73" t="str">
        <f>INDEX(Analysen!388:388,MATCH("",Analysen!$2:$2,-1)-2)</f>
        <v xml:space="preserve">Ja,
&gt; 5.000 € jährl.
Nur Anzeige, keine Veröffentl.
</v>
      </c>
      <c r="J388" s="6">
        <v>1</v>
      </c>
      <c r="K388" s="6">
        <f t="shared" si="12"/>
        <v>5</v>
      </c>
      <c r="L388" s="58">
        <f t="shared" si="13"/>
        <v>2</v>
      </c>
      <c r="M388" s="120"/>
      <c r="N388" s="118"/>
    </row>
    <row r="389" spans="2:14" ht="26.5" thickBot="1" x14ac:dyDescent="0.4">
      <c r="B389" s="34" t="str">
        <f>Analysen!A389</f>
        <v>ST</v>
      </c>
      <c r="C389" s="1" t="str">
        <f>Analysen!B389</f>
        <v>Verhaltensregeln</v>
      </c>
      <c r="D389" s="35" t="str">
        <f>Analysen!C389</f>
        <v>Ist die Annahme von Spenden (Direktspenden) an Abgeordnete verboten?</v>
      </c>
      <c r="E389" s="5" t="str">
        <f>Analysen!D389</f>
        <v xml:space="preserve">Annahme von Direktspenden verboten: 5 </v>
      </c>
      <c r="F389" s="6">
        <f>INDEX(Analysen!389:389,MATCH("Max",Analysen!$2:$2,0))</f>
        <v>5</v>
      </c>
      <c r="G389" s="65">
        <f>INDEX(Analysen!389:389,MATCH("",Analysen!$2:$2,-1)-1)</f>
        <v>0</v>
      </c>
      <c r="H389" s="66">
        <f>INDEX(Analysen!389:389,MATCH("",Analysen!$2:$2,-1))</f>
        <v>0</v>
      </c>
      <c r="I389" s="73" t="str">
        <f>INDEX(Analysen!389:389,MATCH("",Analysen!$2:$2,-1)-2)</f>
        <v>nein</v>
      </c>
      <c r="J389" s="6">
        <v>1</v>
      </c>
      <c r="K389" s="6">
        <f t="shared" si="12"/>
        <v>5</v>
      </c>
      <c r="L389" s="58">
        <f t="shared" si="13"/>
        <v>0</v>
      </c>
      <c r="M389" s="120"/>
      <c r="N389" s="118"/>
    </row>
    <row r="390" spans="2:14" ht="65.5" thickBot="1" x14ac:dyDescent="0.4">
      <c r="B390" s="34" t="str">
        <f>Analysen!A390</f>
        <v>ST</v>
      </c>
      <c r="C390" s="1" t="str">
        <f>Analysen!B390</f>
        <v>Verhaltensregeln</v>
      </c>
      <c r="D390" s="35" t="str">
        <f>Analysen!C390</f>
        <v>Gibt es Sanktionen bei Verstößen gegen die in vorigen Kriterien aufgeführten Pflichten?   Veröffentlichung als LT-Drucksache?</v>
      </c>
      <c r="E390" s="5" t="str">
        <f>Analysen!D390</f>
        <v>Ordnungsgeld bis ½ jährl. Abgeordnetenbezüge: 3
Lediglich Ermahnung: 1
Veröffentlichung: 2</v>
      </c>
      <c r="F390" s="6">
        <f>INDEX(Analysen!390:390,MATCH("Max",Analysen!$2:$2,0))</f>
        <v>5</v>
      </c>
      <c r="G390" s="65">
        <f>INDEX(Analysen!390:390,MATCH("",Analysen!$2:$2,-1)-1)</f>
        <v>4</v>
      </c>
      <c r="H390" s="66">
        <f>INDEX(Analysen!390:390,MATCH("",Analysen!$2:$2,-1))</f>
        <v>0.8</v>
      </c>
      <c r="I390" s="73" t="str">
        <f>INDEX(Analysen!390:390,MATCH("",Analysen!$2:$2,-1)-2)</f>
        <v>Ermahnung
 Ordnungsgeld  bis 1/2 jährl. Abg.-Bezüge
Veröffentl. als LTag-Drs.</v>
      </c>
      <c r="J390" s="6">
        <v>1</v>
      </c>
      <c r="K390" s="6">
        <f t="shared" si="12"/>
        <v>5</v>
      </c>
      <c r="L390" s="58">
        <f t="shared" si="13"/>
        <v>4</v>
      </c>
      <c r="M390" s="120"/>
      <c r="N390" s="118"/>
    </row>
    <row r="391" spans="2:14" ht="39.5" thickBot="1" x14ac:dyDescent="0.4">
      <c r="B391" s="34" t="str">
        <f>Analysen!A391</f>
        <v>ST</v>
      </c>
      <c r="C391" s="1" t="str">
        <f>Analysen!B391</f>
        <v>Verhaltensregeln</v>
      </c>
      <c r="D391" s="35" t="str">
        <f>Analysen!C391</f>
        <v>Werden die von den Abgeordneten gemachten Angaben im Internet oder Handbuch veröffentlicht?</v>
      </c>
      <c r="E391" s="5" t="str">
        <f>Analysen!D391</f>
        <v>Im Landtag-Internet: 5
Im Handbuch/als amtliche Mitteilung: 3</v>
      </c>
      <c r="F391" s="6">
        <f>INDEX(Analysen!391:391,MATCH("Max",Analysen!$2:$2,0))</f>
        <v>5</v>
      </c>
      <c r="G391" s="65">
        <f>INDEX(Analysen!391:391,MATCH("",Analysen!$2:$2,-1)-1)</f>
        <v>5</v>
      </c>
      <c r="H391" s="66">
        <f>INDEX(Analysen!391:391,MATCH("",Analysen!$2:$2,-1))</f>
        <v>1</v>
      </c>
      <c r="I391" s="73" t="str">
        <f>INDEX(Analysen!391:391,MATCH("",Analysen!$2:$2,-1)-2)</f>
        <v>Internet LTag</v>
      </c>
      <c r="J391" s="6">
        <v>1</v>
      </c>
      <c r="K391" s="6">
        <f t="shared" si="12"/>
        <v>5</v>
      </c>
      <c r="L391" s="58">
        <f t="shared" si="13"/>
        <v>5</v>
      </c>
      <c r="M391" s="120"/>
      <c r="N391" s="118"/>
    </row>
    <row r="392" spans="2:14" ht="65.5" thickBot="1" x14ac:dyDescent="0.4">
      <c r="B392" s="34" t="str">
        <f>Analysen!A392</f>
        <v>ST</v>
      </c>
      <c r="C392" s="1" t="str">
        <f>Analysen!B392</f>
        <v>Verhaltensregeln</v>
      </c>
      <c r="D392" s="35" t="str">
        <f>Analysen!C392</f>
        <v xml:space="preserve">Muss eine Interessenverknüpfung bei Mitarbeit in einem Ausschuss oder auch bei sonstiger gesetzgeberischer Arbeit offengelegt werden? </v>
      </c>
      <c r="E392" s="5" t="str">
        <f>Analysen!D392</f>
        <v xml:space="preserve">Offenlegung bei Mitarbeit im Ausschuss sowie bei sonstiger gesetzgeberischer Arbeit: 5 
Falls Offenlegung nur bei Ausschussarbeit: 3   Interessenverknüpfung nur anhand Abgeordnetenprofil: 1
</v>
      </c>
      <c r="F392" s="6">
        <f>INDEX(Analysen!392:392,MATCH("Max",Analysen!$2:$2,0))</f>
        <v>5</v>
      </c>
      <c r="G392" s="65">
        <f>INDEX(Analysen!392:392,MATCH("",Analysen!$2:$2,-1)-1)</f>
        <v>3</v>
      </c>
      <c r="H392" s="66">
        <f>INDEX(Analysen!392:392,MATCH("",Analysen!$2:$2,-1))</f>
        <v>0.6</v>
      </c>
      <c r="I392" s="73" t="str">
        <f>INDEX(Analysen!392:392,MATCH("",Analysen!$2:$2,-1)-2)</f>
        <v xml:space="preserve">Offenlegung Interessenverknüpfung nur im Ausschuss </v>
      </c>
      <c r="J392" s="6">
        <v>1</v>
      </c>
      <c r="K392" s="6">
        <f t="shared" si="12"/>
        <v>5</v>
      </c>
      <c r="L392" s="58">
        <f t="shared" si="13"/>
        <v>3</v>
      </c>
      <c r="M392" s="120"/>
      <c r="N392" s="118"/>
    </row>
    <row r="393" spans="2:14" ht="127.5" customHeight="1" thickBot="1" x14ac:dyDescent="0.4">
      <c r="B393" s="34" t="str">
        <f>Analysen!A393</f>
        <v>ST</v>
      </c>
      <c r="C393" s="1" t="str">
        <f>Analysen!B393</f>
        <v>Verhaltensregeln</v>
      </c>
      <c r="D393" s="35" t="str">
        <f>Analysen!C393</f>
        <v xml:space="preserve">Ist die Ausübung bezahlter Tätigkeiten (Lobbyarbeit, Beratung, Vorträge, Gutachten etc.)  während der Mandatsausübung verboten? </v>
      </c>
      <c r="E393" s="5" t="str">
        <f>Analysen!D393</f>
        <v xml:space="preserve">Verbot bezahlter Lobbytätigkeit: 3
Verbot Honorarannahme entgeltlicher Vorträge/ Beratungstätigkeit: 2
</v>
      </c>
      <c r="F393" s="6">
        <f>INDEX(Analysen!393:393,MATCH("Max",Analysen!$2:$2,0))</f>
        <v>5</v>
      </c>
      <c r="G393" s="65">
        <f>INDEX(Analysen!393:393,MATCH("",Analysen!$2:$2,-1)-1)</f>
        <v>0</v>
      </c>
      <c r="H393" s="66">
        <f>INDEX(Analysen!393:393,MATCH("",Analysen!$2:$2,-1))</f>
        <v>0</v>
      </c>
      <c r="I393" s="73" t="str">
        <f>INDEX(Analysen!393:393,MATCH("",Analysen!$2:$2,-1)-2)</f>
        <v>Nein</v>
      </c>
      <c r="J393" s="6">
        <v>1</v>
      </c>
      <c r="K393" s="6">
        <f t="shared" si="12"/>
        <v>5</v>
      </c>
      <c r="L393" s="58">
        <f t="shared" si="13"/>
        <v>0</v>
      </c>
      <c r="M393" s="120"/>
      <c r="N393" s="118"/>
    </row>
    <row r="394" spans="2:14" ht="42" customHeight="1" thickBot="1" x14ac:dyDescent="0.4">
      <c r="B394" s="36" t="str">
        <f>Analysen!A394</f>
        <v>ST</v>
      </c>
      <c r="C394" s="37" t="str">
        <f>Analysen!B394</f>
        <v>Verhaltensregeln</v>
      </c>
      <c r="D394" s="38" t="str">
        <f>Analysen!C394</f>
        <v>Gibt es eine Pflicht zur Angabe des zeitlichen Umfangs ausgeübter Nebentätigkeiten?</v>
      </c>
      <c r="E394" s="39" t="str">
        <f>Analysen!D394</f>
        <v>Pflicht zur Angabe: 5</v>
      </c>
      <c r="F394" s="69">
        <f>INDEX(Analysen!394:394,MATCH("Max",Analysen!$2:$2,0))</f>
        <v>5</v>
      </c>
      <c r="G394" s="70">
        <f>INDEX(Analysen!394:394,MATCH("",Analysen!$2:$2,-1)-1)</f>
        <v>0</v>
      </c>
      <c r="H394" s="71">
        <f>INDEX(Analysen!394:394,MATCH("",Analysen!$2:$2,-1))</f>
        <v>0</v>
      </c>
      <c r="I394" s="74" t="str">
        <f>INDEX(Analysen!394:394,MATCH("",Analysen!$2:$2,-1)-2)</f>
        <v>Nein</v>
      </c>
      <c r="J394" s="69">
        <v>1</v>
      </c>
      <c r="K394" s="69">
        <f t="shared" si="12"/>
        <v>5</v>
      </c>
      <c r="L394" s="78">
        <f t="shared" si="13"/>
        <v>0</v>
      </c>
      <c r="M394" s="120"/>
      <c r="N394" s="118"/>
    </row>
    <row r="395" spans="2:14" ht="132" customHeight="1" thickBot="1" x14ac:dyDescent="0.4">
      <c r="B395" s="30" t="str">
        <f>Analysen!A395</f>
        <v>SH</v>
      </c>
      <c r="C395" s="31" t="str">
        <f>Analysen!B395</f>
        <v>Lobby-register</v>
      </c>
      <c r="D395" s="32" t="str">
        <f>Analysen!C395</f>
        <v>Gibt es eine verbindliche Regelung sowohl für Abgeordnete im Parlament als auch für die Regierung (Ministerien)?</v>
      </c>
      <c r="E395" s="33" t="str">
        <f>Analysen!D395</f>
        <v>keine Regelung: 0
Regelung gilt für:
Abgeordnete: 3
Abgeordnete und Regierungsmitglieder: 4 
zusätzlich bis Unterabteilungsleitung: 6
zusätzlich alle weiteren Mitarbeiter von Ministerien: 8 
Zusätzlich Regulierungsbehörden: 9
HINWEIS: die Exekutive spielt eine wesentlich größere Rolle im Lobbyismus als Parlamente; für volle Punktzahl müssen alle Ebenen der Ministerien und Regulierungsbehörden einbezogen werden</v>
      </c>
      <c r="F395" s="51">
        <f>INDEX(Analysen!395:395,MATCH("Max",Analysen!$2:$2,0))</f>
        <v>9</v>
      </c>
      <c r="G395" s="51">
        <f>INDEX(Analysen!395:395,MATCH("",Analysen!$2:$2,-1)-1)</f>
        <v>0</v>
      </c>
      <c r="H395" s="64">
        <f>INDEX(Analysen!395:395,MATCH("",Analysen!$2:$2,-1))</f>
        <v>0</v>
      </c>
      <c r="I395" s="72" t="str">
        <f>INDEX(Analysen!395:395,MATCH("",Analysen!$2:$2,-1)-2)</f>
        <v>Es wurde bisher kein Lobbyregister eingeführt.</v>
      </c>
      <c r="J395" s="51">
        <v>1</v>
      </c>
      <c r="K395" s="51">
        <f t="shared" si="12"/>
        <v>9</v>
      </c>
      <c r="L395" s="57">
        <f t="shared" si="13"/>
        <v>0</v>
      </c>
      <c r="M395" s="117">
        <f>SUMIFS($L:$L,$B:$B,B395,$C:$C,C395)/SUMIFS($K:$K,$B:$B,B395,$C:$C,C395)</f>
        <v>0</v>
      </c>
      <c r="N395" s="118">
        <f>SUM(M395:M422)/4</f>
        <v>0.375</v>
      </c>
    </row>
    <row r="396" spans="2:14" ht="199.5" customHeight="1" thickBot="1" x14ac:dyDescent="0.4">
      <c r="B396" s="34" t="str">
        <f>Analysen!A396</f>
        <v>SH</v>
      </c>
      <c r="C396" s="1" t="str">
        <f>Analysen!B396</f>
        <v>Lobby-register</v>
      </c>
      <c r="D396" s="35" t="str">
        <f>Analysen!C396</f>
        <v>Ist eine Registrierung für alle Lobbyisten, die Gesprächstermine suchen, verpflichtend?</v>
      </c>
      <c r="E396" s="5" t="str">
        <f>Analysen!D396</f>
        <v>keine Registrierung: 0
Registrierung gilt nur für einen kleinen Teil der Lobbyisten (z.B. aufgrund vieler Ausnahmen in Kombination mit einer großen Mindestzahl an Kontakten ): 3
Registrierung für die Mehrheit aller Lobbyisten aber mit Hürden (z.B. kaum Ausnahmen, aber hohe  Zahl der erforderlichen Kontakte): 5
Wenige Ausnahmen; keine relevante sonstigen Hürden: 7
Registrierungspflicht gilt für alle Lobbyisten und jeden wiederholten Kontakt: 9
HINWEIS: sofern es hohe Hürden zur Registrierungspflicht gibt, können nur 5 Punkte vergeben werden; ohne Einbeziehung von Anwälten kann es keine volle Punktzahl geben; bei einer verfassungsrechtlichen Ausnahme für Religionsgemeinschaften können noch 9 Punkte vergeben werden</v>
      </c>
      <c r="F396" s="6">
        <f>INDEX(Analysen!396:396,MATCH("Max",Analysen!$2:$2,0))</f>
        <v>9</v>
      </c>
      <c r="G396" s="65">
        <f>INDEX(Analysen!396:396,MATCH("",Analysen!$2:$2,-1)-1)</f>
        <v>0</v>
      </c>
      <c r="H396" s="66">
        <f>INDEX(Analysen!396:396,MATCH("",Analysen!$2:$2,-1))</f>
        <v>0</v>
      </c>
      <c r="I396" s="73" t="str">
        <f>INDEX(Analysen!396:396,MATCH("",Analysen!$2:$2,-1)-2)</f>
        <v>Nein.</v>
      </c>
      <c r="J396" s="6">
        <v>1</v>
      </c>
      <c r="K396" s="6">
        <f t="shared" si="12"/>
        <v>9</v>
      </c>
      <c r="L396" s="58">
        <f t="shared" si="13"/>
        <v>0</v>
      </c>
      <c r="M396" s="117"/>
      <c r="N396" s="118"/>
    </row>
    <row r="397" spans="2:14" ht="65.5" thickBot="1" x14ac:dyDescent="0.4">
      <c r="B397" s="34" t="str">
        <f>Analysen!A397</f>
        <v>SH</v>
      </c>
      <c r="C397" s="1" t="str">
        <f>Analysen!B397</f>
        <v>Lobby-register</v>
      </c>
      <c r="D397" s="35" t="str">
        <f>Analysen!C397</f>
        <v>Sind bestimmte Rechte für die Interessenvertreter an die Eintragung, wie Hausausweis, Teilnahme an Anhörungen etc., gebunden oder gibt es alternativ Sanktionen bei Verstößen?</v>
      </c>
      <c r="E397" s="5" t="str">
        <f>Analysen!D397</f>
        <v>keine Einschränkungen/Sanktionen bei Nicht-Registrierung oder Verstößen: 0
Andernfalls: 3</v>
      </c>
      <c r="F397" s="6">
        <f>INDEX(Analysen!397:397,MATCH("Max",Analysen!$2:$2,0))</f>
        <v>3</v>
      </c>
      <c r="G397" s="65">
        <f>INDEX(Analysen!397:397,MATCH("",Analysen!$2:$2,-1)-1)</f>
        <v>0</v>
      </c>
      <c r="H397" s="66">
        <f>INDEX(Analysen!397:397,MATCH("",Analysen!$2:$2,-1))</f>
        <v>0</v>
      </c>
      <c r="I397" s="73" t="str">
        <f>INDEX(Analysen!397:397,MATCH("",Analysen!$2:$2,-1)-2)</f>
        <v>Nein</v>
      </c>
      <c r="J397" s="6">
        <v>1</v>
      </c>
      <c r="K397" s="6">
        <f t="shared" si="12"/>
        <v>3</v>
      </c>
      <c r="L397" s="58">
        <f t="shared" si="13"/>
        <v>0</v>
      </c>
      <c r="M397" s="117"/>
      <c r="N397" s="118"/>
    </row>
    <row r="398" spans="2:14" ht="39.5" thickBot="1" x14ac:dyDescent="0.4">
      <c r="B398" s="34" t="str">
        <f>Analysen!A398</f>
        <v>SH</v>
      </c>
      <c r="C398" s="1" t="str">
        <f>Analysen!B398</f>
        <v>Lobby-register</v>
      </c>
      <c r="D398" s="35" t="str">
        <f>Analysen!C398</f>
        <v>Sind alle registrierte Lobbyisten (auch  Anwälte, Agenturen etc.) verpflichtet, ihre Auftraggeber zu nennen?</v>
      </c>
      <c r="E398" s="5" t="str">
        <f>Analysen!D398</f>
        <v>nein: 0
ja: 3</v>
      </c>
      <c r="F398" s="6">
        <f>INDEX(Analysen!398:398,MATCH("Max",Analysen!$2:$2,0))</f>
        <v>3</v>
      </c>
      <c r="G398" s="65">
        <f>INDEX(Analysen!398:398,MATCH("",Analysen!$2:$2,-1)-1)</f>
        <v>0</v>
      </c>
      <c r="H398" s="66">
        <f>INDEX(Analysen!398:398,MATCH("",Analysen!$2:$2,-1))</f>
        <v>0</v>
      </c>
      <c r="I398" s="73" t="str">
        <f>INDEX(Analysen!398:398,MATCH("",Analysen!$2:$2,-1)-2)</f>
        <v>Nein.</v>
      </c>
      <c r="J398" s="6">
        <v>1</v>
      </c>
      <c r="K398" s="6">
        <f t="shared" si="12"/>
        <v>3</v>
      </c>
      <c r="L398" s="58">
        <f t="shared" si="13"/>
        <v>0</v>
      </c>
      <c r="M398" s="117"/>
      <c r="N398" s="118"/>
    </row>
    <row r="399" spans="2:14" ht="78.5" thickBot="1" x14ac:dyDescent="0.4">
      <c r="B399" s="34" t="str">
        <f>Analysen!A399</f>
        <v>SH</v>
      </c>
      <c r="C399" s="1" t="str">
        <f>Analysen!B399</f>
        <v>Lobby-register</v>
      </c>
      <c r="D399" s="35" t="str">
        <f>Analysen!C399</f>
        <v>Ist eine Veröffentlichung der finanziellen/personellen Austattung der Lobbytätigkeit vorgesehen?</v>
      </c>
      <c r="E399" s="5" t="str">
        <f>Analysen!D399</f>
        <v>nein: 0
ja: 3
HINWEIS: sofern die Offenlegung grundlos verweigert werden kann, und trotzdem die Kontaktaufnahme weiter erfolgen darf, kann es keinen vollen Punkt geben</v>
      </c>
      <c r="F399" s="6">
        <f>INDEX(Analysen!399:399,MATCH("Max",Analysen!$2:$2,0))</f>
        <v>3</v>
      </c>
      <c r="G399" s="65">
        <f>INDEX(Analysen!399:399,MATCH("",Analysen!$2:$2,-1)-1)</f>
        <v>0</v>
      </c>
      <c r="H399" s="66">
        <f>INDEX(Analysen!399:399,MATCH("",Analysen!$2:$2,-1))</f>
        <v>0</v>
      </c>
      <c r="I399" s="73" t="str">
        <f>INDEX(Analysen!399:399,MATCH("",Analysen!$2:$2,-1)-2)</f>
        <v>Nein.</v>
      </c>
      <c r="J399" s="6">
        <v>1</v>
      </c>
      <c r="K399" s="6">
        <f t="shared" si="12"/>
        <v>3</v>
      </c>
      <c r="L399" s="58">
        <f t="shared" si="13"/>
        <v>0</v>
      </c>
      <c r="M399" s="117"/>
      <c r="N399" s="118"/>
    </row>
    <row r="400" spans="2:14" ht="117.5" thickBot="1" x14ac:dyDescent="0.4">
      <c r="B400" s="34" t="str">
        <f>Analysen!A400</f>
        <v>SH</v>
      </c>
      <c r="C400" s="1" t="str">
        <f>Analysen!B400</f>
        <v>Lobby-register</v>
      </c>
      <c r="D400" s="35" t="str">
        <f>Analysen!C400</f>
        <v>Werden Lobbytätigkeiten detailliert dokumentiert? (Datum, Dauer, Teilnehmer der Konsultationen sowie besprochene Themen)</v>
      </c>
      <c r="E400" s="5" t="str">
        <f>Analysen!D400</f>
        <v>nein: 0
nur teilweise (z.B. nur Teilnehmer, aber Fehlen von besprochenen Themen) : 3
mit relevanten Lücken (es fehlen Teilnehmer oder Dauer, Themen werden aber genannt): 6
vollständig: 9
HINWEIS: die konkreten Themen des einzelnen Lobbykontakts sind von besonderem Interesse</v>
      </c>
      <c r="F400" s="6">
        <f>INDEX(Analysen!400:400,MATCH("Max",Analysen!$2:$2,0))</f>
        <v>9</v>
      </c>
      <c r="G400" s="65">
        <f>INDEX(Analysen!400:400,MATCH("",Analysen!$2:$2,-1)-1)</f>
        <v>0</v>
      </c>
      <c r="H400" s="66">
        <f>INDEX(Analysen!400:400,MATCH("",Analysen!$2:$2,-1))</f>
        <v>0</v>
      </c>
      <c r="I400" s="73" t="str">
        <f>INDEX(Analysen!400:400,MATCH("",Analysen!$2:$2,-1)-2)</f>
        <v>Nein</v>
      </c>
      <c r="J400" s="6">
        <v>1</v>
      </c>
      <c r="K400" s="6">
        <f t="shared" si="12"/>
        <v>9</v>
      </c>
      <c r="L400" s="58">
        <f t="shared" si="13"/>
        <v>0</v>
      </c>
      <c r="M400" s="117"/>
      <c r="N400" s="118"/>
    </row>
    <row r="401" spans="2:14" ht="39.5" thickBot="1" x14ac:dyDescent="0.4">
      <c r="B401" s="34" t="str">
        <f>Analysen!A401</f>
        <v>SH</v>
      </c>
      <c r="C401" s="1" t="str">
        <f>Analysen!B401</f>
        <v>Lobby-register</v>
      </c>
      <c r="D401" s="35" t="str">
        <f>Analysen!C401</f>
        <v>Sind Informationen der Lobbyisten veröffentlicht und frei einsehbar?</v>
      </c>
      <c r="E401" s="5" t="str">
        <f>Analysen!D401</f>
        <v>nein: 0
nur teilweise: 3
ja: 6</v>
      </c>
      <c r="F401" s="6">
        <f>INDEX(Analysen!401:401,MATCH("Max",Analysen!$2:$2,0))</f>
        <v>6</v>
      </c>
      <c r="G401" s="65">
        <f>INDEX(Analysen!401:401,MATCH("",Analysen!$2:$2,-1)-1)</f>
        <v>0</v>
      </c>
      <c r="H401" s="66">
        <f>INDEX(Analysen!401:401,MATCH("",Analysen!$2:$2,-1))</f>
        <v>0</v>
      </c>
      <c r="I401" s="73" t="str">
        <f>INDEX(Analysen!401:401,MATCH("",Analysen!$2:$2,-1)-2)</f>
        <v>Nein</v>
      </c>
      <c r="J401" s="6">
        <v>1</v>
      </c>
      <c r="K401" s="6">
        <f t="shared" si="12"/>
        <v>6</v>
      </c>
      <c r="L401" s="58">
        <f t="shared" si="13"/>
        <v>0</v>
      </c>
      <c r="M401" s="117"/>
      <c r="N401" s="118"/>
    </row>
    <row r="402" spans="2:14" ht="26.5" thickBot="1" x14ac:dyDescent="0.4">
      <c r="B402" s="34" t="str">
        <f>Analysen!A402</f>
        <v>SH</v>
      </c>
      <c r="C402" s="1" t="str">
        <f>Analysen!B402</f>
        <v>Lobby-register</v>
      </c>
      <c r="D402" s="35" t="str">
        <f>Analysen!C402</f>
        <v>Gibt es einen verbindlichen Verhaltenskodex für Lobbyisten?</v>
      </c>
      <c r="E402" s="5" t="str">
        <f>Analysen!D402</f>
        <v>nein: 0
ja: 3</v>
      </c>
      <c r="F402" s="6">
        <f>INDEX(Analysen!402:402,MATCH("Max",Analysen!$2:$2,0))</f>
        <v>3</v>
      </c>
      <c r="G402" s="65">
        <f>INDEX(Analysen!402:402,MATCH("",Analysen!$2:$2,-1)-1)</f>
        <v>0</v>
      </c>
      <c r="H402" s="66">
        <f>INDEX(Analysen!402:402,MATCH("",Analysen!$2:$2,-1))</f>
        <v>0</v>
      </c>
      <c r="I402" s="73" t="str">
        <f>INDEX(Analysen!402:402,MATCH("",Analysen!$2:$2,-1)-2)</f>
        <v>Nein</v>
      </c>
      <c r="J402" s="6">
        <v>1</v>
      </c>
      <c r="K402" s="6">
        <f t="shared" si="12"/>
        <v>3</v>
      </c>
      <c r="L402" s="58">
        <f t="shared" si="13"/>
        <v>0</v>
      </c>
      <c r="M402" s="117"/>
      <c r="N402" s="118"/>
    </row>
    <row r="403" spans="2:14" ht="52.5" thickBot="1" x14ac:dyDescent="0.4">
      <c r="B403" s="34" t="str">
        <f>Analysen!A403</f>
        <v>SH</v>
      </c>
      <c r="C403" s="1" t="str">
        <f>Analysen!B403</f>
        <v>Lobby-register</v>
      </c>
      <c r="D403" s="35" t="str">
        <f>Analysen!C403</f>
        <v>Gibt es einen unabhängigen Lobbybeauftragten, der die Einhaltung der Regelungen überprüft und ggf. Sanktionen erlässt?</v>
      </c>
      <c r="E403" s="5" t="str">
        <f>Analysen!D403</f>
        <v>nein: 0
ja: 5</v>
      </c>
      <c r="F403" s="6">
        <f>INDEX(Analysen!403:403,MATCH("Max",Analysen!$2:$2,0))</f>
        <v>5</v>
      </c>
      <c r="G403" s="65">
        <f>INDEX(Analysen!403:403,MATCH("",Analysen!$2:$2,-1)-1)</f>
        <v>0</v>
      </c>
      <c r="H403" s="66">
        <f>INDEX(Analysen!403:403,MATCH("",Analysen!$2:$2,-1))</f>
        <v>0</v>
      </c>
      <c r="I403" s="73" t="str">
        <f>INDEX(Analysen!403:403,MATCH("",Analysen!$2:$2,-1)-2)</f>
        <v>Nein</v>
      </c>
      <c r="J403" s="6">
        <v>1</v>
      </c>
      <c r="K403" s="6">
        <f t="shared" si="12"/>
        <v>5</v>
      </c>
      <c r="L403" s="58">
        <f t="shared" si="13"/>
        <v>0</v>
      </c>
      <c r="M403" s="117"/>
      <c r="N403" s="118"/>
    </row>
    <row r="404" spans="2:14" ht="78.5" thickBot="1" x14ac:dyDescent="0.4">
      <c r="B404" s="34" t="str">
        <f>Analysen!A404</f>
        <v>SH</v>
      </c>
      <c r="C404" s="1" t="str">
        <f>Analysen!B404</f>
        <v>Legislativer Fußabdruck</v>
      </c>
      <c r="D404" s="35" t="str">
        <f>Analysen!C404</f>
        <v>Gilt die Regelung sowohl für Abgeordnete im Parlament, als auch für die Regierung (Ministerien)?</v>
      </c>
      <c r="E404" s="5" t="str">
        <f>Analysen!D404</f>
        <v xml:space="preserve">keine Regelung: 0
nur für das Parlament: 4
Nur für die Regierung: 8
Für Parlament und Regierung: 12
</v>
      </c>
      <c r="F404" s="6">
        <f>INDEX(Analysen!404:404,MATCH("Max",Analysen!$2:$2,0))</f>
        <v>12</v>
      </c>
      <c r="G404" s="65">
        <f>INDEX(Analysen!404:404,MATCH("",Analysen!$2:$2,-1)-1)</f>
        <v>4</v>
      </c>
      <c r="H404" s="66">
        <f>INDEX(Analysen!404:404,MATCH("",Analysen!$2:$2,-1))</f>
        <v>0.33333333333333331</v>
      </c>
      <c r="I404" s="73" t="str">
        <f>INDEX(Analysen!404:404,MATCH("",Analysen!$2:$2,-1)-2)</f>
        <v>Kein  Fußabdruck; das Parlament stellt Stellungnahmen formaler Anhörungen online</v>
      </c>
      <c r="J404" s="6">
        <v>1</v>
      </c>
      <c r="K404" s="6">
        <f t="shared" si="12"/>
        <v>12</v>
      </c>
      <c r="L404" s="58">
        <f t="shared" si="13"/>
        <v>4</v>
      </c>
      <c r="M404" s="119">
        <f>SUMIFS($L:$L,$B:$B,B404,$C:$C,C404)/SUMIFS($K:$K,$B:$B,B404,$C:$C,C404)</f>
        <v>0.14000000000000001</v>
      </c>
      <c r="N404" s="118"/>
    </row>
    <row r="405" spans="2:14" ht="79.5" customHeight="1" thickBot="1" x14ac:dyDescent="0.4">
      <c r="B405" s="34" t="str">
        <f>Analysen!A405</f>
        <v>SH</v>
      </c>
      <c r="C405" s="1" t="str">
        <f>Analysen!B405</f>
        <v>Legislativer Fußabdruck</v>
      </c>
      <c r="D405" s="35" t="str">
        <f>Analysen!C405</f>
        <v>Umfasst der Fußabdruck alle schriftlichen Eingaben – z.B. auch jene in der Erarbeitungsphase oder vor Beginn der Arbeit am Referentenentwurf?</v>
      </c>
      <c r="E405" s="5" t="str">
        <f>Analysen!D405</f>
        <v>keine Veröffentlichung: 0
nur Eingaben nach Fertigstellung des Entwurfs (offizielle formale Anhörungsverfahren): 3
inkl. der Eingaben während der Erarbeitung des Entwurfs: 10
alle Quellen von Anfang an (z.B. alte Vorlagen und Schreiben, bereits vorliegende Studien): 15</v>
      </c>
      <c r="F405" s="6">
        <f>INDEX(Analysen!405:405,MATCH("Max",Analysen!$2:$2,0))</f>
        <v>15</v>
      </c>
      <c r="G405" s="65">
        <f>INDEX(Analysen!405:405,MATCH("",Analysen!$2:$2,-1)-1)</f>
        <v>3</v>
      </c>
      <c r="H405" s="66">
        <f>INDEX(Analysen!405:405,MATCH("",Analysen!$2:$2,-1))</f>
        <v>0.2</v>
      </c>
      <c r="I405" s="73" t="str">
        <f>INDEX(Analysen!405:405,MATCH("",Analysen!$2:$2,-1)-2)</f>
        <v>formale Anhörungen des Landtages</v>
      </c>
      <c r="J405" s="6">
        <v>1</v>
      </c>
      <c r="K405" s="6">
        <f t="shared" si="12"/>
        <v>15</v>
      </c>
      <c r="L405" s="58">
        <f t="shared" si="13"/>
        <v>3</v>
      </c>
      <c r="M405" s="119"/>
      <c r="N405" s="118"/>
    </row>
    <row r="406" spans="2:14" ht="80.25" customHeight="1" thickBot="1" x14ac:dyDescent="0.4">
      <c r="B406" s="34" t="str">
        <f>Analysen!A406</f>
        <v>SH</v>
      </c>
      <c r="C406" s="1" t="str">
        <f>Analysen!B406</f>
        <v>Legislativer Fußabdruck</v>
      </c>
      <c r="D406" s="35" t="str">
        <f>Analysen!C406</f>
        <v>Erfolgt eine Würdigung wichtiger Eingaben, die im Entwurf eingeflossen sind im Rahmen der Begründung oder Plenardebatte?</v>
      </c>
      <c r="E406" s="5" t="str">
        <f>Analysen!D406</f>
        <v>nein: 0
nur teilweise: 3
ja: 7
HINWEIS: für volle Punkte muss konkret genannt oder gekennzeichnet werden, welche Quellen zum Tragen kamen</v>
      </c>
      <c r="F406" s="6">
        <f>INDEX(Analysen!406:406,MATCH("Max",Analysen!$2:$2,0))</f>
        <v>7</v>
      </c>
      <c r="G406" s="65">
        <f>INDEX(Analysen!406:406,MATCH("",Analysen!$2:$2,-1)-1)</f>
        <v>0</v>
      </c>
      <c r="H406" s="66">
        <f>INDEX(Analysen!406:406,MATCH("",Analysen!$2:$2,-1))</f>
        <v>0</v>
      </c>
      <c r="I406" s="73" t="str">
        <f>INDEX(Analysen!406:406,MATCH("",Analysen!$2:$2,-1)-2)</f>
        <v>Nein</v>
      </c>
      <c r="J406" s="6">
        <v>1</v>
      </c>
      <c r="K406" s="6">
        <f t="shared" si="12"/>
        <v>7</v>
      </c>
      <c r="L406" s="58">
        <f t="shared" si="13"/>
        <v>0</v>
      </c>
      <c r="M406" s="119"/>
      <c r="N406" s="118"/>
    </row>
    <row r="407" spans="2:14" ht="65.5" thickBot="1" x14ac:dyDescent="0.4">
      <c r="B407" s="34" t="str">
        <f>Analysen!A407</f>
        <v>SH</v>
      </c>
      <c r="C407" s="1" t="str">
        <f>Analysen!B407</f>
        <v>Legislativer Fußabdruck</v>
      </c>
      <c r="D407" s="35" t="str">
        <f>Analysen!C407</f>
        <v>Werden alle Eingaben veröffentlicht (ggf. unter Unkenntlichmachung von sensitiven Daten)?</v>
      </c>
      <c r="E407" s="5" t="str">
        <f>Analysen!D407</f>
        <v>keine Veröffentlichung: 0
Veröffentlichung in Einzelfällen: 3
eingeschränkte Veröffentlichung; z.B. wenn die Interessenvertreter die Offenlegung verweigern können: 6
volle Veröffentlichung, inkl. Emails und Briefe etc. : 9</v>
      </c>
      <c r="F407" s="6">
        <f>INDEX(Analysen!407:407,MATCH("Max",Analysen!$2:$2,0))</f>
        <v>9</v>
      </c>
      <c r="G407" s="65">
        <f>INDEX(Analysen!407:407,MATCH("",Analysen!$2:$2,-1)-1)</f>
        <v>0</v>
      </c>
      <c r="H407" s="66">
        <f>INDEX(Analysen!407:407,MATCH("",Analysen!$2:$2,-1))</f>
        <v>0</v>
      </c>
      <c r="I407" s="73" t="str">
        <f>INDEX(Analysen!407:407,MATCH("",Analysen!$2:$2,-1)-2)</f>
        <v>Nein.</v>
      </c>
      <c r="J407" s="6">
        <v>1</v>
      </c>
      <c r="K407" s="6">
        <f t="shared" si="12"/>
        <v>9</v>
      </c>
      <c r="L407" s="58">
        <f t="shared" si="13"/>
        <v>0</v>
      </c>
      <c r="M407" s="119"/>
      <c r="N407" s="118"/>
    </row>
    <row r="408" spans="2:14" ht="39.5" thickBot="1" x14ac:dyDescent="0.4">
      <c r="B408" s="34" t="str">
        <f>Analysen!A408</f>
        <v>SH</v>
      </c>
      <c r="C408" s="1" t="str">
        <f>Analysen!B408</f>
        <v>Legislativer Fußabdruck</v>
      </c>
      <c r="D408" s="35" t="str">
        <f>Analysen!C408</f>
        <v>Welchen Geltungsbereich hat der legislative Fußabdruck?</v>
      </c>
      <c r="E408" s="5" t="str">
        <f>Analysen!D408</f>
        <v>keine Regelung - 0
nur Gesetze - 1
Gesetze und Verordnungen - 2</v>
      </c>
      <c r="F408" s="6">
        <f>INDEX(Analysen!408:408,MATCH("Max",Analysen!$2:$2,0))</f>
        <v>7</v>
      </c>
      <c r="G408" s="65">
        <f>INDEX(Analysen!408:408,MATCH("",Analysen!$2:$2,-1)-1)</f>
        <v>0</v>
      </c>
      <c r="H408" s="66">
        <f>INDEX(Analysen!408:408,MATCH("",Analysen!$2:$2,-1))</f>
        <v>0</v>
      </c>
      <c r="I408" s="73" t="str">
        <f>INDEX(Analysen!408:408,MATCH("",Analysen!$2:$2,-1)-2)</f>
        <v>Es gibt keine Regelung.</v>
      </c>
      <c r="J408" s="6">
        <v>1</v>
      </c>
      <c r="K408" s="6">
        <f t="shared" si="12"/>
        <v>7</v>
      </c>
      <c r="L408" s="58">
        <f t="shared" si="13"/>
        <v>0</v>
      </c>
      <c r="M408" s="119"/>
      <c r="N408" s="118"/>
    </row>
    <row r="409" spans="2:14" ht="130.5" thickBot="1" x14ac:dyDescent="0.4">
      <c r="B409" s="34" t="str">
        <f>Analysen!A409</f>
        <v>SH</v>
      </c>
      <c r="C409" s="1" t="str">
        <f>Analysen!B409</f>
        <v>Karenzzeit</v>
      </c>
      <c r="D409" s="35" t="str">
        <f>Analysen!C409</f>
        <v xml:space="preserve">Wie lang ist der maximale Zeitraum einer Karenzzeit nach Ausscheiden aus einem öffentlichen Amt, während der eine Pflicht zur schriftlichen Anzeige der geplanten Aufnahme einer Erwerbstätigkeit außerhalb des öffentliches Dienstes erforderlich ist?
</v>
      </c>
      <c r="E409" s="5" t="str">
        <f>Analysen!D409</f>
        <v>nein: 0
ja:
&lt; 1 Jahr: 5
&lt; 2 Jahr: 10
&lt; 3 Jahr: 15
≥ 3 Jahre: 20
In Bundesländern mit parlamentarischen/politischen Staatssekretären wird deren Fehlen mit einem Abzug von 5 Punkten in diesem Kriterium berücksichtigt.</v>
      </c>
      <c r="F409" s="6">
        <f>INDEX(Analysen!409:409,MATCH("Max",Analysen!$2:$2,0))</f>
        <v>20</v>
      </c>
      <c r="G409" s="65">
        <f>INDEX(Analysen!409:409,MATCH("",Analysen!$2:$2,-1)-1)</f>
        <v>15</v>
      </c>
      <c r="H409" s="66">
        <f>INDEX(Analysen!409:409,MATCH("",Analysen!$2:$2,-1))</f>
        <v>0.75</v>
      </c>
      <c r="I409" s="73" t="str">
        <f>INDEX(Analysen!409:409,MATCH("",Analysen!$2:$2,-1)-2)</f>
        <v>24 Monate</v>
      </c>
      <c r="J409" s="6">
        <v>1</v>
      </c>
      <c r="K409" s="6">
        <f t="shared" si="12"/>
        <v>20</v>
      </c>
      <c r="L409" s="58">
        <f t="shared" si="13"/>
        <v>15</v>
      </c>
      <c r="M409" s="119">
        <f>SUMIFS($L:$L,$B:$B,B409,$C:$C,C409)/SUMIFS($K:$K,$B:$B,B409,$C:$C,C409)</f>
        <v>0.6</v>
      </c>
      <c r="N409" s="118"/>
    </row>
    <row r="410" spans="2:14" ht="91.5" thickBot="1" x14ac:dyDescent="0.4">
      <c r="B410" s="34" t="str">
        <f>Analysen!A410</f>
        <v>SH</v>
      </c>
      <c r="C410" s="1" t="str">
        <f>Analysen!B410</f>
        <v>Karenzzeit</v>
      </c>
      <c r="D410" s="35" t="str">
        <f>Analysen!C410</f>
        <v>Gibt es ein beratendes Gremium oder eine Instanz, die über einen möglichen Interessenkonflikt berät und muss dessen Empfehlung veröffentlicht werden?</v>
      </c>
      <c r="E410" s="5" t="str">
        <f>Analysen!D410</f>
        <v>nein: 0
Gremium, keine Veröffentlichung: 6 
Gremium, Veröffentlichung: 12</v>
      </c>
      <c r="F410" s="6">
        <f>INDEX(Analysen!410:410,MATCH("Max",Analysen!$2:$2,0))</f>
        <v>12</v>
      </c>
      <c r="G410" s="65">
        <f>INDEX(Analysen!410:410,MATCH("",Analysen!$2:$2,-1)-1)</f>
        <v>12</v>
      </c>
      <c r="H410" s="66">
        <f>INDEX(Analysen!410:410,MATCH("",Analysen!$2:$2,-1))</f>
        <v>1</v>
      </c>
      <c r="I410" s="73" t="str">
        <f>INDEX(Analysen!410:410,MATCH("",Analysen!$2:$2,-1)-2)</f>
        <v>Der Landtag benennt zu Beginn der Wahlperiode ein Gremium bestehend aus jeweils einem Mitglied jeder Fraktion, das zur Durchführung des Verfahrens eine Empfehlung an die Landesregierung richtet. Die Empfehlung wird veröffentlich.</v>
      </c>
      <c r="J410" s="6">
        <v>1</v>
      </c>
      <c r="K410" s="6">
        <f t="shared" si="12"/>
        <v>12</v>
      </c>
      <c r="L410" s="58">
        <f t="shared" si="13"/>
        <v>12</v>
      </c>
      <c r="M410" s="119"/>
      <c r="N410" s="118"/>
    </row>
    <row r="411" spans="2:14" ht="26.5" thickBot="1" x14ac:dyDescent="0.4">
      <c r="B411" s="34" t="str">
        <f>Analysen!A411</f>
        <v>SH</v>
      </c>
      <c r="C411" s="1" t="str">
        <f>Analysen!B411</f>
        <v>Karenzzeit</v>
      </c>
      <c r="D411" s="35" t="str">
        <f>Analysen!C411</f>
        <v>Sind Sanktionen bei Verstößen gegen die Karenzzeitregelung vorgesehen?</v>
      </c>
      <c r="E411" s="5" t="str">
        <f>Analysen!D411</f>
        <v>nein: 0
ja: 12</v>
      </c>
      <c r="F411" s="6">
        <f>INDEX(Analysen!411:411,MATCH("Max",Analysen!$2:$2,0))</f>
        <v>12</v>
      </c>
      <c r="G411" s="65">
        <f>INDEX(Analysen!411:411,MATCH("",Analysen!$2:$2,-1)-1)</f>
        <v>0</v>
      </c>
      <c r="H411" s="66">
        <f>INDEX(Analysen!411:411,MATCH("",Analysen!$2:$2,-1))</f>
        <v>0</v>
      </c>
      <c r="I411" s="73" t="str">
        <f>INDEX(Analysen!411:411,MATCH("",Analysen!$2:$2,-1)-2)</f>
        <v>nein</v>
      </c>
      <c r="J411" s="6">
        <v>1</v>
      </c>
      <c r="K411" s="6">
        <f t="shared" si="12"/>
        <v>12</v>
      </c>
      <c r="L411" s="58">
        <f t="shared" si="13"/>
        <v>0</v>
      </c>
      <c r="M411" s="119"/>
      <c r="N411" s="118"/>
    </row>
    <row r="412" spans="2:14" ht="130.5" thickBot="1" x14ac:dyDescent="0.4">
      <c r="B412" s="34" t="str">
        <f>Analysen!A412</f>
        <v>SH</v>
      </c>
      <c r="C412" s="1" t="str">
        <f>Analysen!B412</f>
        <v>Karenzzeit</v>
      </c>
      <c r="D412" s="35" t="str">
        <f>Analysen!C412</f>
        <v>Gibt es verbindliche Kriterien für einen Beschluss über die Zulässigkeit einer anzeigepflichtigen Beschäftigung während der Karenzzeit?  (Definition Interessenkonflikt, Gründe aus denen eine Erwerbstätigkeit untersagt werden kann etc.)</v>
      </c>
      <c r="E412" s="5" t="str">
        <f>Analysen!D412</f>
        <v>nein: 0
nur bei direktem Bezug zur vorherigen Tätigkeit: 3
auch bei Gefährdung des Ansehens der Landesregierung: 6</v>
      </c>
      <c r="F412" s="6">
        <f>INDEX(Analysen!412:412,MATCH("Max",Analysen!$2:$2,0))</f>
        <v>6</v>
      </c>
      <c r="G412" s="65">
        <f>INDEX(Analysen!412:412,MATCH("",Analysen!$2:$2,-1)-1)</f>
        <v>3</v>
      </c>
      <c r="H412" s="66">
        <f>INDEX(Analysen!412:412,MATCH("",Analysen!$2:$2,-1))</f>
        <v>0.5</v>
      </c>
      <c r="I412" s="73" t="str">
        <f>INDEX(Analysen!412:412,MATCH("",Analysen!$2:$2,-1)-2)</f>
        <v>Soweit sie mit dem früheren, innerhalb der letzten fünf Jahre vor dem Ausscheiden ausgeübten Amt des ehemaligen Mitglieds der Landesregierung im Zusammenhang steht und aufgrund tatsächlicher Anhaltspunkte die dringende Besorgnis besteht, dass durch sie amtliche Interessen beeinträchtigt werden.</v>
      </c>
      <c r="J412" s="6">
        <v>1</v>
      </c>
      <c r="K412" s="6">
        <f t="shared" si="12"/>
        <v>6</v>
      </c>
      <c r="L412" s="58">
        <f t="shared" si="13"/>
        <v>3</v>
      </c>
      <c r="M412" s="119"/>
      <c r="N412" s="118"/>
    </row>
    <row r="413" spans="2:14" ht="65.5" thickBot="1" x14ac:dyDescent="0.4">
      <c r="B413" s="34" t="str">
        <f>Analysen!A413</f>
        <v>SH</v>
      </c>
      <c r="C413" s="1" t="str">
        <f>Analysen!B413</f>
        <v>Verhaltensregeln</v>
      </c>
      <c r="D413" s="35" t="str">
        <f>Analysen!C413</f>
        <v>Besteht eine Anzeigepflicht für vor Mandatsübernahme ausgeübte berufliche Tätigkeiten sowie Tätigkeiten als Vorstand/Aufsichtsrat/Beirat o.ä. ?</v>
      </c>
      <c r="E413" s="5" t="str">
        <f>Analysen!D413</f>
        <v>Anzeigepflicht berufliche Tätigkeit länger als zwei Jahre vor Mandat zurückliegend:  3
bzw. Anzeigepflicht berufliche Tätigkeit in den letzten zwei Jahren vor Mandatsbeginn: 2
Anzeigepflicht Tätigkeit als Vorstand/Aufsichtsrat/Beirat o.ä.:  2</v>
      </c>
      <c r="F413" s="6">
        <f>INDEX(Analysen!413:413,MATCH("Max",Analysen!$2:$2,0))</f>
        <v>5</v>
      </c>
      <c r="G413" s="65">
        <f>INDEX(Analysen!413:413,MATCH("",Analysen!$2:$2,-1)-1)</f>
        <v>5</v>
      </c>
      <c r="H413" s="66">
        <f>INDEX(Analysen!413:413,MATCH("",Analysen!$2:$2,-1))</f>
        <v>1</v>
      </c>
      <c r="I413" s="73" t="str">
        <f>INDEX(Analysen!413:413,MATCH("",Analysen!$2:$2,-1)-2)</f>
        <v xml:space="preserve">Ja, falls nicht länger als 5 Jahre zurückliegend </v>
      </c>
      <c r="J413" s="6">
        <v>1</v>
      </c>
      <c r="K413" s="6">
        <f t="shared" si="12"/>
        <v>5</v>
      </c>
      <c r="L413" s="58">
        <f t="shared" si="13"/>
        <v>5</v>
      </c>
      <c r="M413" s="120">
        <f>SUMIFS($L:$L,$B:$B,B413,$C:$C,C413)/SUMIFS($K:$K,$B:$B,B413,$C:$C,C413)</f>
        <v>0.76</v>
      </c>
      <c r="N413" s="118"/>
    </row>
    <row r="414" spans="2:14" ht="198.75" customHeight="1" thickBot="1" x14ac:dyDescent="0.4">
      <c r="B414" s="34" t="str">
        <f>Analysen!A414</f>
        <v>SH</v>
      </c>
      <c r="C414" s="1" t="str">
        <f>Analysen!B414</f>
        <v>Verhaltensregeln</v>
      </c>
      <c r="D414" s="35" t="str">
        <f>Analysen!C414</f>
        <v>Besteht eine Anzeigepflicht für während der Mandatsausübung ausgeübte Tätigkeiten (einschl. Beratung, Vorträge, Gutachten etc.); Unternehmensbeteiligungen? Aktienoptionen? Schwellenwerte beachten!</v>
      </c>
      <c r="E414" s="5" t="str">
        <f>Analysen!D414</f>
        <v xml:space="preserve">Anzeigepflicht berufliche Tätigkeiten u.ä.:  2
Anzeigepflicht Unternehmensbeteiligungen erst ab „wesentlichem wirtschaftlichem Einfluss“ (meist: 25%): 1
Anzeigepflicht bestehende Unternehmensbeteiligungen ab 5 % und Aktienoptionen u.ä.: 2
</v>
      </c>
      <c r="F414" s="6">
        <f>INDEX(Analysen!414:414,MATCH("Max",Analysen!$2:$2,0))</f>
        <v>5</v>
      </c>
      <c r="G414" s="65">
        <f>INDEX(Analysen!414:414,MATCH("",Analysen!$2:$2,-1)-1)</f>
        <v>5</v>
      </c>
      <c r="H414" s="66">
        <f>INDEX(Analysen!414:414,MATCH("",Analysen!$2:$2,-1))</f>
        <v>1</v>
      </c>
      <c r="I414" s="73" t="str">
        <f>INDEX(Analysen!414:414,MATCH("",Analysen!$2:$2,-1)-2)</f>
        <v xml:space="preserve">Ja 
Anzeige bestehender Unternehmensbeteiligung falls mehr als 5%,  sogar Vermietung und Verpachtung etwa von Grundstücken einschließend
</v>
      </c>
      <c r="J414" s="6">
        <v>1</v>
      </c>
      <c r="K414" s="6">
        <f t="shared" si="12"/>
        <v>5</v>
      </c>
      <c r="L414" s="58">
        <f t="shared" si="13"/>
        <v>5</v>
      </c>
      <c r="M414" s="120"/>
      <c r="N414" s="118"/>
    </row>
    <row r="415" spans="2:14" ht="91.5" thickBot="1" x14ac:dyDescent="0.4">
      <c r="B415" s="34" t="str">
        <f>Analysen!A415</f>
        <v>SH</v>
      </c>
      <c r="C415" s="1" t="str">
        <f>Analysen!B415</f>
        <v>Verhaltensregeln</v>
      </c>
      <c r="D415" s="35" t="str">
        <f>Analysen!C415</f>
        <v>Werden die angezeigten Nebeneinkünfte veröffentlicht?
(nur in Stufen oder Euro-genau)</v>
      </c>
      <c r="E415" s="5" t="str">
        <f>Analysen!D415</f>
        <v xml:space="preserve">Veröffentlichung Euro-genau:  5
Veröffentlichung in ca. 10 Stufen entsprechend früheren VR Bund: 3
 Veröffentlichung in deutlich weniger als 10 Stufen: 2
</v>
      </c>
      <c r="F415" s="6">
        <f>INDEX(Analysen!415:415,MATCH("Max",Analysen!$2:$2,0))</f>
        <v>5</v>
      </c>
      <c r="G415" s="65">
        <f>INDEX(Analysen!415:415,MATCH("",Analysen!$2:$2,-1)-1)</f>
        <v>3</v>
      </c>
      <c r="H415" s="66">
        <f>INDEX(Analysen!415:415,MATCH("",Analysen!$2:$2,-1))</f>
        <v>0.6</v>
      </c>
      <c r="I415" s="73" t="str">
        <f>INDEX(Analysen!415:415,MATCH("",Analysen!$2:$2,-1)-2)</f>
        <v xml:space="preserve">9-Stufen-Regelung
(durchschnittl. monatliche Einkünfte)
(ab 1.000 € - 250.000 € dann in 25.000 € Schritten. Aktienoptionen uäm sind gleichgestellt
</v>
      </c>
      <c r="J415" s="6">
        <v>1</v>
      </c>
      <c r="K415" s="6">
        <f t="shared" si="12"/>
        <v>5</v>
      </c>
      <c r="L415" s="58">
        <f t="shared" si="13"/>
        <v>3</v>
      </c>
      <c r="M415" s="120"/>
      <c r="N415" s="118"/>
    </row>
    <row r="416" spans="2:14" ht="65.5" thickBot="1" x14ac:dyDescent="0.4">
      <c r="B416" s="34" t="str">
        <f>Analysen!A416</f>
        <v>SH</v>
      </c>
      <c r="C416" s="1" t="str">
        <f>Analysen!B416</f>
        <v>Verhaltensregeln</v>
      </c>
      <c r="D416" s="35" t="str">
        <f>Analysen!C416</f>
        <v xml:space="preserve">Gibt es eine Anzeigepflicht bei Spenden an Abgeordnete für politische Arbeit? Ab welcher Betragshöhe gilt diese? Veröffentlichung?
</v>
      </c>
      <c r="E416" s="5" t="str">
        <f>Analysen!D416</f>
        <v xml:space="preserve">Anzeigepflicht ab ca. 1.500 € jährlich oder vergleichbar: 3
bzw. Anzeigepflicht erst ab ca. 5.000 € jährlich: 2
Veröffentlichung: 2
</v>
      </c>
      <c r="F416" s="6">
        <f>INDEX(Analysen!416:416,MATCH("Max",Analysen!$2:$2,0))</f>
        <v>5</v>
      </c>
      <c r="G416" s="65">
        <f>INDEX(Analysen!416:416,MATCH("",Analysen!$2:$2,-1)-1)</f>
        <v>4</v>
      </c>
      <c r="H416" s="66">
        <f>INDEX(Analysen!416:416,MATCH("",Analysen!$2:$2,-1))</f>
        <v>0.8</v>
      </c>
      <c r="I416" s="73" t="str">
        <f>INDEX(Analysen!416:416,MATCH("",Analysen!$2:$2,-1)-2)</f>
        <v>Ja,
&gt; 5.000 € jährl.
&gt;10.000 € jährl mit
Veröffentl.</v>
      </c>
      <c r="J416" s="6">
        <v>1</v>
      </c>
      <c r="K416" s="6">
        <f t="shared" si="12"/>
        <v>5</v>
      </c>
      <c r="L416" s="58">
        <f t="shared" si="13"/>
        <v>4</v>
      </c>
      <c r="M416" s="120"/>
      <c r="N416" s="118"/>
    </row>
    <row r="417" spans="2:14" ht="26.5" thickBot="1" x14ac:dyDescent="0.4">
      <c r="B417" s="34" t="str">
        <f>Analysen!A417</f>
        <v>SH</v>
      </c>
      <c r="C417" s="1" t="str">
        <f>Analysen!B417</f>
        <v>Verhaltensregeln</v>
      </c>
      <c r="D417" s="35" t="str">
        <f>Analysen!C417</f>
        <v>Ist die Annahme von Spenden (Direktspenden) an Abgeordnete verboten?</v>
      </c>
      <c r="E417" s="5" t="str">
        <f>Analysen!D417</f>
        <v xml:space="preserve">Annahme von Direktspenden verboten: 5 </v>
      </c>
      <c r="F417" s="6">
        <f>INDEX(Analysen!417:417,MATCH("Max",Analysen!$2:$2,0))</f>
        <v>5</v>
      </c>
      <c r="G417" s="65">
        <f>INDEX(Analysen!417:417,MATCH("",Analysen!$2:$2,-1)-1)</f>
        <v>3</v>
      </c>
      <c r="H417" s="66">
        <f>INDEX(Analysen!417:417,MATCH("",Analysen!$2:$2,-1))</f>
        <v>0.6</v>
      </c>
      <c r="I417" s="73" t="str">
        <f>INDEX(Analysen!417:417,MATCH("",Analysen!$2:$2,-1)-2)</f>
        <v>ja, falls für private Zwecke</v>
      </c>
      <c r="J417" s="6">
        <v>1</v>
      </c>
      <c r="K417" s="6">
        <f t="shared" si="12"/>
        <v>5</v>
      </c>
      <c r="L417" s="58">
        <f t="shared" si="13"/>
        <v>3</v>
      </c>
      <c r="M417" s="120"/>
      <c r="N417" s="118"/>
    </row>
    <row r="418" spans="2:14" ht="65.5" thickBot="1" x14ac:dyDescent="0.4">
      <c r="B418" s="34" t="str">
        <f>Analysen!A418</f>
        <v>SH</v>
      </c>
      <c r="C418" s="1" t="str">
        <f>Analysen!B418</f>
        <v>Verhaltensregeln</v>
      </c>
      <c r="D418" s="35" t="str">
        <f>Analysen!C418</f>
        <v>Gibt es Sanktionen bei Verstößen gegen die in vorigen Kriterien aufgeführten Pflichten?   Veröffentlichung als LT-Drucksache?</v>
      </c>
      <c r="E418" s="5" t="str">
        <f>Analysen!D418</f>
        <v>Ordnungsgeld bis ½ jährl. Abgeordnetenbezüge: 3
Lediglich Ermahnung: 1
Veröffentlichung: 2</v>
      </c>
      <c r="F418" s="6">
        <f>INDEX(Analysen!418:418,MATCH("Max",Analysen!$2:$2,0))</f>
        <v>5</v>
      </c>
      <c r="G418" s="65">
        <f>INDEX(Analysen!418:418,MATCH("",Analysen!$2:$2,-1)-1)</f>
        <v>5</v>
      </c>
      <c r="H418" s="66">
        <f>INDEX(Analysen!418:418,MATCH("",Analysen!$2:$2,-1))</f>
        <v>1</v>
      </c>
      <c r="I418" s="73" t="str">
        <f>INDEX(Analysen!418:418,MATCH("",Analysen!$2:$2,-1)-2)</f>
        <v>Ermahnung 
Ordnungsgeld bis 1/2 jährl. Abg.-Bezüge
Veröffentl. als LTag-Drs.</v>
      </c>
      <c r="J418" s="6">
        <v>1</v>
      </c>
      <c r="K418" s="6">
        <f t="shared" si="12"/>
        <v>5</v>
      </c>
      <c r="L418" s="58">
        <f t="shared" si="13"/>
        <v>5</v>
      </c>
      <c r="M418" s="120"/>
      <c r="N418" s="118"/>
    </row>
    <row r="419" spans="2:14" ht="39.5" thickBot="1" x14ac:dyDescent="0.4">
      <c r="B419" s="34" t="str">
        <f>Analysen!A419</f>
        <v>SH</v>
      </c>
      <c r="C419" s="1" t="str">
        <f>Analysen!B419</f>
        <v>Verhaltensregeln</v>
      </c>
      <c r="D419" s="35" t="str">
        <f>Analysen!C419</f>
        <v>Werden die von den Abgeordneten gemachten Angaben im Internet oder Handbuch veröffentlicht?</v>
      </c>
      <c r="E419" s="5" t="str">
        <f>Analysen!D419</f>
        <v>Im Landtag-Internet: 5
Im Handbuch/als amtliche Mitteilung: 3</v>
      </c>
      <c r="F419" s="6">
        <f>INDEX(Analysen!419:419,MATCH("Max",Analysen!$2:$2,0))</f>
        <v>5</v>
      </c>
      <c r="G419" s="65">
        <f>INDEX(Analysen!419:419,MATCH("",Analysen!$2:$2,-1)-1)</f>
        <v>5</v>
      </c>
      <c r="H419" s="66">
        <f>INDEX(Analysen!419:419,MATCH("",Analysen!$2:$2,-1))</f>
        <v>1</v>
      </c>
      <c r="I419" s="73" t="str">
        <f>INDEX(Analysen!419:419,MATCH("",Analysen!$2:$2,-1)-2)</f>
        <v xml:space="preserve">LTag-Drs.+
Internet LTag
</v>
      </c>
      <c r="J419" s="6">
        <v>1</v>
      </c>
      <c r="K419" s="6">
        <f t="shared" si="12"/>
        <v>5</v>
      </c>
      <c r="L419" s="58">
        <f t="shared" si="13"/>
        <v>5</v>
      </c>
      <c r="M419" s="120"/>
      <c r="N419" s="118"/>
    </row>
    <row r="420" spans="2:14" ht="65.5" thickBot="1" x14ac:dyDescent="0.4">
      <c r="B420" s="34" t="str">
        <f>Analysen!A420</f>
        <v>SH</v>
      </c>
      <c r="C420" s="1" t="str">
        <f>Analysen!B420</f>
        <v>Verhaltensregeln</v>
      </c>
      <c r="D420" s="35" t="str">
        <f>Analysen!C420</f>
        <v xml:space="preserve">Muss eine Interessenverknüpfung bei Mitarbeit in einem Ausschuss oder auch bei sonstiger gesetzgeberischer Arbeit offengelegt werden? </v>
      </c>
      <c r="E420" s="5" t="str">
        <f>Analysen!D420</f>
        <v xml:space="preserve">Offenlegung bei Mitarbeit im Ausschuss sowie bei sonstiger gesetzgeberischer Arbeit: 5 
Falls Offenlegung nur bei Ausschussarbeit: 3   Interessenverknüpfung nur anhand Abgeordnetenprofil: 1
</v>
      </c>
      <c r="F420" s="6">
        <f>INDEX(Analysen!420:420,MATCH("Max",Analysen!$2:$2,0))</f>
        <v>5</v>
      </c>
      <c r="G420" s="65">
        <f>INDEX(Analysen!420:420,MATCH("",Analysen!$2:$2,-1)-1)</f>
        <v>3</v>
      </c>
      <c r="H420" s="66">
        <f>INDEX(Analysen!420:420,MATCH("",Analysen!$2:$2,-1))</f>
        <v>0.6</v>
      </c>
      <c r="I420" s="73" t="str">
        <f>INDEX(Analysen!420:420,MATCH("",Analysen!$2:$2,-1)-2)</f>
        <v xml:space="preserve">Offenlegung Interessenverknüpfung nur im Ausschuss </v>
      </c>
      <c r="J420" s="6">
        <v>1</v>
      </c>
      <c r="K420" s="6">
        <f t="shared" si="12"/>
        <v>5</v>
      </c>
      <c r="L420" s="58">
        <f t="shared" si="13"/>
        <v>3</v>
      </c>
      <c r="M420" s="120"/>
      <c r="N420" s="118"/>
    </row>
    <row r="421" spans="2:14" ht="127.5" customHeight="1" thickBot="1" x14ac:dyDescent="0.4">
      <c r="B421" s="34" t="str">
        <f>Analysen!A421</f>
        <v>SH</v>
      </c>
      <c r="C421" s="1" t="str">
        <f>Analysen!B421</f>
        <v>Verhaltensregeln</v>
      </c>
      <c r="D421" s="35" t="str">
        <f>Analysen!C421</f>
        <v xml:space="preserve">Ist die Ausübung bezahlter Tätigkeiten (Lobbyarbeit, Beratung, Vorträge, Gutachten etc.)  während der Mandatsausübung verboten? </v>
      </c>
      <c r="E421" s="5" t="str">
        <f>Analysen!D421</f>
        <v xml:space="preserve">Verbot bezahlter Lobbytätigkeit: 3
Verbot Honorarannahme entgeltlicher Vorträge/ Beratungstätigkeit: 2
</v>
      </c>
      <c r="F421" s="6">
        <f>INDEX(Analysen!421:421,MATCH("Max",Analysen!$2:$2,0))</f>
        <v>5</v>
      </c>
      <c r="G421" s="65">
        <f>INDEX(Analysen!421:421,MATCH("",Analysen!$2:$2,-1)-1)</f>
        <v>5</v>
      </c>
      <c r="H421" s="66">
        <f>INDEX(Analysen!421:421,MATCH("",Analysen!$2:$2,-1))</f>
        <v>1</v>
      </c>
      <c r="I421" s="73" t="str">
        <f>INDEX(Analysen!421:421,MATCH("",Analysen!$2:$2,-1)-2)</f>
        <v>ja, bei Vorträgen uäm falls Mandatsbezug eindeutig überwiegt</v>
      </c>
      <c r="J421" s="6">
        <v>1</v>
      </c>
      <c r="K421" s="6">
        <f t="shared" si="12"/>
        <v>5</v>
      </c>
      <c r="L421" s="58">
        <f t="shared" si="13"/>
        <v>5</v>
      </c>
      <c r="M421" s="120"/>
      <c r="N421" s="118"/>
    </row>
    <row r="422" spans="2:14" ht="42" customHeight="1" thickBot="1" x14ac:dyDescent="0.4">
      <c r="B422" s="36" t="str">
        <f>Analysen!A422</f>
        <v>SH</v>
      </c>
      <c r="C422" s="37" t="str">
        <f>Analysen!B422</f>
        <v>Verhaltensregeln</v>
      </c>
      <c r="D422" s="38" t="str">
        <f>Analysen!C422</f>
        <v>Gibt es eine Pflicht zur Angabe des zeitlichen Umfangs ausgeübter Nebentätigkeiten?</v>
      </c>
      <c r="E422" s="39" t="str">
        <f>Analysen!D422</f>
        <v>Pflicht zur Angabe: 5</v>
      </c>
      <c r="F422" s="69">
        <f>INDEX(Analysen!422:422,MATCH("Max",Analysen!$2:$2,0))</f>
        <v>5</v>
      </c>
      <c r="G422" s="70">
        <f>INDEX(Analysen!422:422,MATCH("",Analysen!$2:$2,-1)-1)</f>
        <v>0</v>
      </c>
      <c r="H422" s="71">
        <f>INDEX(Analysen!422:422,MATCH("",Analysen!$2:$2,-1))</f>
        <v>0</v>
      </c>
      <c r="I422" s="74" t="str">
        <f>INDEX(Analysen!422:422,MATCH("",Analysen!$2:$2,-1)-2)</f>
        <v>Nein</v>
      </c>
      <c r="J422" s="69">
        <v>1</v>
      </c>
      <c r="K422" s="69">
        <f t="shared" si="12"/>
        <v>5</v>
      </c>
      <c r="L422" s="78">
        <f t="shared" si="13"/>
        <v>0</v>
      </c>
      <c r="M422" s="120"/>
      <c r="N422" s="118"/>
    </row>
    <row r="423" spans="2:14" ht="132" customHeight="1" thickBot="1" x14ac:dyDescent="0.4">
      <c r="B423" s="30" t="str">
        <f>Analysen!A423</f>
        <v>TH</v>
      </c>
      <c r="C423" s="31" t="str">
        <f>Analysen!B423</f>
        <v>Lobby-register</v>
      </c>
      <c r="D423" s="32" t="str">
        <f>Analysen!C423</f>
        <v>Gibt es eine verbindliche Regelung sowohl für Abgeordnete im Parlament als auch für die Regierung (Ministerien)?</v>
      </c>
      <c r="E423" s="33" t="str">
        <f>Analysen!D423</f>
        <v>keine Regelung: 0
Regelung gilt für:
Abgeordnete: 3
Abgeordnete und Regierungsmitglieder: 4 
zusätzlich bis Unterabteilungsleitung: 6
zusätzlich alle weiteren Mitarbeiter von Ministerien: 8 
Zusätzlich Regulierungsbehörden: 9
HINWEIS: die Exekutive spielt eine wesentlich größere Rolle im Lobbyismus als Parlamente; für volle Punktzahl müssen alle Ebenen der Ministerien und Regulierungsbehörden einbezogen werden</v>
      </c>
      <c r="F423" s="51">
        <f>INDEX(Analysen!423:423,MATCH("Max",Analysen!$2:$2,0))</f>
        <v>9</v>
      </c>
      <c r="G423" s="51">
        <f>INDEX(Analysen!423:423,MATCH("",Analysen!$2:$2,-1)-1)</f>
        <v>4</v>
      </c>
      <c r="H423" s="64">
        <f>INDEX(Analysen!423:423,MATCH("",Analysen!$2:$2,-1))</f>
        <v>0.44444444444444442</v>
      </c>
      <c r="I423" s="72" t="str">
        <f>INDEX(Analysen!423:423,MATCH("",Analysen!$2:$2,-1)-2)</f>
        <v>Landtag, Landesregierung und Abteilungsleiter sowie Behördenleiter.</v>
      </c>
      <c r="J423" s="51">
        <v>1</v>
      </c>
      <c r="K423" s="51">
        <f t="shared" si="12"/>
        <v>9</v>
      </c>
      <c r="L423" s="57">
        <f t="shared" si="13"/>
        <v>4</v>
      </c>
      <c r="M423" s="117">
        <f>SUMIFS($L:$L,$B:$B,B423,$C:$C,C423)/SUMIFS($K:$K,$B:$B,B423,$C:$C,C423)</f>
        <v>0.5</v>
      </c>
      <c r="N423" s="118">
        <f>SUM(M423:M450)/4</f>
        <v>0.69</v>
      </c>
    </row>
    <row r="424" spans="2:14" ht="199.5" customHeight="1" thickBot="1" x14ac:dyDescent="0.4">
      <c r="B424" s="34" t="str">
        <f>Analysen!A424</f>
        <v>TH</v>
      </c>
      <c r="C424" s="1" t="str">
        <f>Analysen!B424</f>
        <v>Lobby-register</v>
      </c>
      <c r="D424" s="35" t="str">
        <f>Analysen!C424</f>
        <v>Ist eine Registrierung für alle Lobbyisten, die Gesprächstermine suchen, verpflichtend?</v>
      </c>
      <c r="E424" s="5" t="str">
        <f>Analysen!D424</f>
        <v>keine Registrierung: 0
Registrierung gilt nur für einen kleinen Teil der Lobbyisten (z.B. aufgrund vieler Ausnahmen in Kombination mit einer großen Mindestzahl an Kontakten ): 3
Registrierung für die Mehrheit aller Lobbyisten aber mit Hürden (z.B. kaum Ausnahmen, aber hohe  Zahl der erforderlichen Kontakte): 5
Wenige Ausnahmen; keine relevante sonstigen Hürden: 7
Registrierungspflicht gilt für alle Lobbyisten und jeden wiederholten Kontakt: 9
HINWEIS: sofern es hohe Hürden zur Registrierungspflicht gibt, können nur 5 Punkte vergeben werden; ohne Einbeziehung von Anwälten kann es keine volle Punktzahl geben; bei einer verfassungsrechtlichen Ausnahme für Religionsgemeinschaften können noch 9 Punkte vergeben werden</v>
      </c>
      <c r="F424" s="6">
        <f>INDEX(Analysen!424:424,MATCH("Max",Analysen!$2:$2,0))</f>
        <v>9</v>
      </c>
      <c r="G424" s="65">
        <f>INDEX(Analysen!424:424,MATCH("",Analysen!$2:$2,-1)-1)</f>
        <v>7</v>
      </c>
      <c r="H424" s="66">
        <f>INDEX(Analysen!424:424,MATCH("",Analysen!$2:$2,-1))</f>
        <v>0.77777777777777779</v>
      </c>
      <c r="I424" s="73" t="str">
        <f>INDEX(Analysen!424:424,MATCH("",Analysen!$2:$2,-1)-2)</f>
        <v>Weitreichende Ausnahmen für Rechtsberatung, Kirchen, kommunale Spitzenverbände.</v>
      </c>
      <c r="J424" s="6">
        <v>1</v>
      </c>
      <c r="K424" s="6">
        <f t="shared" si="12"/>
        <v>9</v>
      </c>
      <c r="L424" s="58">
        <f t="shared" si="13"/>
        <v>7</v>
      </c>
      <c r="M424" s="117"/>
      <c r="N424" s="118"/>
    </row>
    <row r="425" spans="2:14" ht="65.5" thickBot="1" x14ac:dyDescent="0.4">
      <c r="B425" s="34" t="str">
        <f>Analysen!A425</f>
        <v>TH</v>
      </c>
      <c r="C425" s="1" t="str">
        <f>Analysen!B425</f>
        <v>Lobby-register</v>
      </c>
      <c r="D425" s="35" t="str">
        <f>Analysen!C425</f>
        <v>Sind bestimmte Rechte für die Interessenvertreter an die Eintragung, wie Hausausweis, Teilnahme an Anhörungen etc., gebunden oder gibt es alternativ Sanktionen bei Verstößen?</v>
      </c>
      <c r="E425" s="5" t="str">
        <f>Analysen!D425</f>
        <v>keine Einschränkungen/Sanktionen bei Nicht-Registrierung oder Verstößen: 0
Andernfalls: 3</v>
      </c>
      <c r="F425" s="6">
        <f>INDEX(Analysen!425:425,MATCH("Max",Analysen!$2:$2,0))</f>
        <v>3</v>
      </c>
      <c r="G425" s="65">
        <f>INDEX(Analysen!425:425,MATCH("",Analysen!$2:$2,-1)-1)</f>
        <v>3</v>
      </c>
      <c r="H425" s="66">
        <f>INDEX(Analysen!425:425,MATCH("",Analysen!$2:$2,-1))</f>
        <v>1</v>
      </c>
      <c r="I425" s="73" t="str">
        <f>INDEX(Analysen!425:425,MATCH("",Analysen!$2:$2,-1)-2)</f>
        <v>Ja.</v>
      </c>
      <c r="J425" s="6">
        <v>1</v>
      </c>
      <c r="K425" s="6">
        <f t="shared" si="12"/>
        <v>3</v>
      </c>
      <c r="L425" s="58">
        <f t="shared" si="13"/>
        <v>3</v>
      </c>
      <c r="M425" s="117"/>
      <c r="N425" s="118"/>
    </row>
    <row r="426" spans="2:14" ht="39.5" thickBot="1" x14ac:dyDescent="0.4">
      <c r="B426" s="34" t="str">
        <f>Analysen!A426</f>
        <v>TH</v>
      </c>
      <c r="C426" s="1" t="str">
        <f>Analysen!B426</f>
        <v>Lobby-register</v>
      </c>
      <c r="D426" s="35" t="str">
        <f>Analysen!C426</f>
        <v>Sind alle registrierte Lobbyisten (auch  Anwälte, Agenturen etc.) verpflichtet, ihre Auftraggeber zu nennen?</v>
      </c>
      <c r="E426" s="5" t="str">
        <f>Analysen!D426</f>
        <v>nein: 0
ja: 3</v>
      </c>
      <c r="F426" s="6">
        <f>INDEX(Analysen!426:426,MATCH("Max",Analysen!$2:$2,0))</f>
        <v>3</v>
      </c>
      <c r="G426" s="65">
        <f>INDEX(Analysen!426:426,MATCH("",Analysen!$2:$2,-1)-1)</f>
        <v>3</v>
      </c>
      <c r="H426" s="66">
        <f>INDEX(Analysen!426:426,MATCH("",Analysen!$2:$2,-1))</f>
        <v>1</v>
      </c>
      <c r="I426" s="73" t="str">
        <f>INDEX(Analysen!426:426,MATCH("",Analysen!$2:$2,-1)-2)</f>
        <v>Ja.</v>
      </c>
      <c r="J426" s="6">
        <v>1</v>
      </c>
      <c r="K426" s="6">
        <f t="shared" si="12"/>
        <v>3</v>
      </c>
      <c r="L426" s="58">
        <f t="shared" si="13"/>
        <v>3</v>
      </c>
      <c r="M426" s="117"/>
      <c r="N426" s="118"/>
    </row>
    <row r="427" spans="2:14" ht="78.5" thickBot="1" x14ac:dyDescent="0.4">
      <c r="B427" s="34" t="str">
        <f>Analysen!A427</f>
        <v>TH</v>
      </c>
      <c r="C427" s="1" t="str">
        <f>Analysen!B427</f>
        <v>Lobby-register</v>
      </c>
      <c r="D427" s="35" t="str">
        <f>Analysen!C427</f>
        <v>Ist eine Veröffentlichung der finanziellen/personellen Austattung der Lobbytätigkeit vorgesehen?</v>
      </c>
      <c r="E427" s="5" t="str">
        <f>Analysen!D427</f>
        <v>nein: 0
ja: 3
HINWEIS: sofern die Offenlegung grundlos verweigert werden kann, und trotzdem die Kontaktaufnahme weiter erfolgen darf, kann es keinen vollen Punkt geben</v>
      </c>
      <c r="F427" s="6">
        <f>INDEX(Analysen!427:427,MATCH("Max",Analysen!$2:$2,0))</f>
        <v>3</v>
      </c>
      <c r="G427" s="65">
        <f>INDEX(Analysen!427:427,MATCH("",Analysen!$2:$2,-1)-1)</f>
        <v>2</v>
      </c>
      <c r="H427" s="66">
        <f>INDEX(Analysen!427:427,MATCH("",Analysen!$2:$2,-1))</f>
        <v>0.66666666666666663</v>
      </c>
      <c r="I427" s="73" t="str">
        <f>INDEX(Analysen!427:427,MATCH("",Analysen!$2:$2,-1)-2)</f>
        <v>Ja. Finanzangaben können verweigert werden.</v>
      </c>
      <c r="J427" s="6">
        <v>1</v>
      </c>
      <c r="K427" s="6">
        <f t="shared" si="12"/>
        <v>3</v>
      </c>
      <c r="L427" s="58">
        <f t="shared" si="13"/>
        <v>2</v>
      </c>
      <c r="M427" s="117"/>
      <c r="N427" s="118"/>
    </row>
    <row r="428" spans="2:14" ht="117.5" thickBot="1" x14ac:dyDescent="0.4">
      <c r="B428" s="34" t="str">
        <f>Analysen!A428</f>
        <v>TH</v>
      </c>
      <c r="C428" s="1" t="str">
        <f>Analysen!B428</f>
        <v>Lobby-register</v>
      </c>
      <c r="D428" s="35" t="str">
        <f>Analysen!C428</f>
        <v>Werden Lobbytätigkeiten detailliert dokumentiert? (Datum, Dauer, Teilnehmer der Konsultationen sowie besprochene Themen)</v>
      </c>
      <c r="E428" s="5" t="str">
        <f>Analysen!D428</f>
        <v>nein: 0
nur teilweise (z.B. nur Teilnehmer, aber Fehlen von besprochenen Themen) : 3
mit relevanten Lücken (es fehlen Teilnehmer oder Dauer, Themen werden aber genannt): 6
vollständig: 9
HINWEIS: die konkreten Themen des einzelnen Lobbykontakts sind von besonderem Interesse</v>
      </c>
      <c r="F428" s="6">
        <f>INDEX(Analysen!428:428,MATCH("Max",Analysen!$2:$2,0))</f>
        <v>9</v>
      </c>
      <c r="G428" s="65">
        <f>INDEX(Analysen!428:428,MATCH("",Analysen!$2:$2,-1)-1)</f>
        <v>0</v>
      </c>
      <c r="H428" s="66">
        <f>INDEX(Analysen!428:428,MATCH("",Analysen!$2:$2,-1))</f>
        <v>0</v>
      </c>
      <c r="I428" s="73" t="str">
        <f>INDEX(Analysen!428:428,MATCH("",Analysen!$2:$2,-1)-2)</f>
        <v>Nein</v>
      </c>
      <c r="J428" s="6">
        <v>1</v>
      </c>
      <c r="K428" s="6">
        <f t="shared" si="12"/>
        <v>9</v>
      </c>
      <c r="L428" s="58">
        <f t="shared" si="13"/>
        <v>0</v>
      </c>
      <c r="M428" s="117"/>
      <c r="N428" s="118"/>
    </row>
    <row r="429" spans="2:14" ht="39.5" thickBot="1" x14ac:dyDescent="0.4">
      <c r="B429" s="34" t="str">
        <f>Analysen!A429</f>
        <v>TH</v>
      </c>
      <c r="C429" s="1" t="str">
        <f>Analysen!B429</f>
        <v>Lobby-register</v>
      </c>
      <c r="D429" s="35" t="str">
        <f>Analysen!C429</f>
        <v>Sind Informationen der Lobbyisten veröffentlicht und frei einsehbar?</v>
      </c>
      <c r="E429" s="5" t="str">
        <f>Analysen!D429</f>
        <v>nein: 0
nur teilweise: 3
ja: 6</v>
      </c>
      <c r="F429" s="6">
        <f>INDEX(Analysen!429:429,MATCH("Max",Analysen!$2:$2,0))</f>
        <v>6</v>
      </c>
      <c r="G429" s="65">
        <f>INDEX(Analysen!429:429,MATCH("",Analysen!$2:$2,-1)-1)</f>
        <v>6</v>
      </c>
      <c r="H429" s="66">
        <f>INDEX(Analysen!429:429,MATCH("",Analysen!$2:$2,-1))</f>
        <v>1</v>
      </c>
      <c r="I429" s="73" t="str">
        <f>INDEX(Analysen!429:429,MATCH("",Analysen!$2:$2,-1)-2)</f>
        <v>Im Rahmen des Fußabdrucks.</v>
      </c>
      <c r="J429" s="6">
        <v>1</v>
      </c>
      <c r="K429" s="6">
        <f t="shared" si="12"/>
        <v>6</v>
      </c>
      <c r="L429" s="58">
        <f t="shared" si="13"/>
        <v>6</v>
      </c>
      <c r="M429" s="117"/>
      <c r="N429" s="118"/>
    </row>
    <row r="430" spans="2:14" ht="26.5" thickBot="1" x14ac:dyDescent="0.4">
      <c r="B430" s="34" t="str">
        <f>Analysen!A430</f>
        <v>TH</v>
      </c>
      <c r="C430" s="1" t="str">
        <f>Analysen!B430</f>
        <v>Lobby-register</v>
      </c>
      <c r="D430" s="35" t="str">
        <f>Analysen!C430</f>
        <v>Gibt es einen verbindlichen Verhaltenskodex für Lobbyisten?</v>
      </c>
      <c r="E430" s="5" t="str">
        <f>Analysen!D430</f>
        <v>nein: 0
ja: 3</v>
      </c>
      <c r="F430" s="6">
        <f>INDEX(Analysen!430:430,MATCH("Max",Analysen!$2:$2,0))</f>
        <v>3</v>
      </c>
      <c r="G430" s="65">
        <f>INDEX(Analysen!430:430,MATCH("",Analysen!$2:$2,-1)-1)</f>
        <v>0</v>
      </c>
      <c r="H430" s="66">
        <f>INDEX(Analysen!430:430,MATCH("",Analysen!$2:$2,-1))</f>
        <v>0</v>
      </c>
      <c r="I430" s="73" t="str">
        <f>INDEX(Analysen!430:430,MATCH("",Analysen!$2:$2,-1)-2)</f>
        <v>Nein</v>
      </c>
      <c r="J430" s="6">
        <v>1</v>
      </c>
      <c r="K430" s="6">
        <f t="shared" si="12"/>
        <v>3</v>
      </c>
      <c r="L430" s="58">
        <f t="shared" si="13"/>
        <v>0</v>
      </c>
      <c r="M430" s="117"/>
      <c r="N430" s="118"/>
    </row>
    <row r="431" spans="2:14" ht="52.5" thickBot="1" x14ac:dyDescent="0.4">
      <c r="B431" s="34" t="str">
        <f>Analysen!A431</f>
        <v>TH</v>
      </c>
      <c r="C431" s="1" t="str">
        <f>Analysen!B431</f>
        <v>Lobby-register</v>
      </c>
      <c r="D431" s="35" t="str">
        <f>Analysen!C431</f>
        <v>Gibt es einen unabhängigen Lobbybeauftragten, der die Einhaltung der Regelungen überprüft und ggf. Sanktionen erlässt?</v>
      </c>
      <c r="E431" s="5" t="str">
        <f>Analysen!D431</f>
        <v>nein: 0
ja: 5</v>
      </c>
      <c r="F431" s="6">
        <f>INDEX(Analysen!431:431,MATCH("Max",Analysen!$2:$2,0))</f>
        <v>5</v>
      </c>
      <c r="G431" s="65">
        <f>INDEX(Analysen!431:431,MATCH("",Analysen!$2:$2,-1)-1)</f>
        <v>0</v>
      </c>
      <c r="H431" s="66">
        <f>INDEX(Analysen!431:431,MATCH("",Analysen!$2:$2,-1))</f>
        <v>0</v>
      </c>
      <c r="I431" s="73" t="str">
        <f>INDEX(Analysen!431:431,MATCH("",Analysen!$2:$2,-1)-2)</f>
        <v>Nein</v>
      </c>
      <c r="J431" s="6">
        <v>1</v>
      </c>
      <c r="K431" s="6">
        <f t="shared" si="12"/>
        <v>5</v>
      </c>
      <c r="L431" s="58">
        <f t="shared" si="13"/>
        <v>0</v>
      </c>
      <c r="M431" s="117"/>
      <c r="N431" s="118"/>
    </row>
    <row r="432" spans="2:14" ht="78.5" thickBot="1" x14ac:dyDescent="0.4">
      <c r="B432" s="34" t="str">
        <f>Analysen!A432</f>
        <v>TH</v>
      </c>
      <c r="C432" s="1" t="str">
        <f>Analysen!B432</f>
        <v>Legislativer Fußabdruck</v>
      </c>
      <c r="D432" s="35" t="str">
        <f>Analysen!C432</f>
        <v>Gilt die Regelung sowohl für Abgeordnete im Parlament, als auch für die Regierung (Ministerien)?</v>
      </c>
      <c r="E432" s="5" t="str">
        <f>Analysen!D432</f>
        <v xml:space="preserve">keine Regelung: 0
nur für das Parlament: 4
Nur für die Regierung: 8
Für Parlament und Regierung: 12
</v>
      </c>
      <c r="F432" s="6">
        <f>INDEX(Analysen!432:432,MATCH("Max",Analysen!$2:$2,0))</f>
        <v>12</v>
      </c>
      <c r="G432" s="65">
        <f>INDEX(Analysen!432:432,MATCH("",Analysen!$2:$2,-1)-1)</f>
        <v>12</v>
      </c>
      <c r="H432" s="66">
        <f>INDEX(Analysen!432:432,MATCH("",Analysen!$2:$2,-1))</f>
        <v>1</v>
      </c>
      <c r="I432" s="73" t="str">
        <f>INDEX(Analysen!432:432,MATCH("",Analysen!$2:$2,-1)-2)</f>
        <v>Die in Thüringen existierende Regelung umfasst Parlament und Regierung.</v>
      </c>
      <c r="J432" s="6">
        <v>1</v>
      </c>
      <c r="K432" s="6">
        <f t="shared" si="12"/>
        <v>12</v>
      </c>
      <c r="L432" s="58">
        <f t="shared" si="13"/>
        <v>12</v>
      </c>
      <c r="M432" s="119">
        <f>SUMIFS($L:$L,$B:$B,B432,$C:$C,C432)/SUMIFS($K:$K,$B:$B,B432,$C:$C,C432)</f>
        <v>0.86</v>
      </c>
      <c r="N432" s="118"/>
    </row>
    <row r="433" spans="2:14" ht="79.5" customHeight="1" thickBot="1" x14ac:dyDescent="0.4">
      <c r="B433" s="34" t="str">
        <f>Analysen!A433</f>
        <v>TH</v>
      </c>
      <c r="C433" s="1" t="str">
        <f>Analysen!B433</f>
        <v>Legislativer Fußabdruck</v>
      </c>
      <c r="D433" s="35" t="str">
        <f>Analysen!C433</f>
        <v>Umfasst der Fußabdruck alle schriftlichen Eingaben – z.B. auch jene in der Erarbeitungsphase oder vor Beginn der Arbeit am Referentenentwurf?</v>
      </c>
      <c r="E433" s="5" t="str">
        <f>Analysen!D433</f>
        <v>keine Veröffentlichung: 0
nur Eingaben nach Fertigstellung des Entwurfs (offizielle formale Anhörungsverfahren): 3
inkl. der Eingaben während der Erarbeitung des Entwurfs: 10
alle Quellen von Anfang an (z.B. alte Vorlagen und Schreiben, bereits vorliegende Studien): 15</v>
      </c>
      <c r="F433" s="6">
        <f>INDEX(Analysen!433:433,MATCH("Max",Analysen!$2:$2,0))</f>
        <v>15</v>
      </c>
      <c r="G433" s="65">
        <f>INDEX(Analysen!433:433,MATCH("",Analysen!$2:$2,-1)-1)</f>
        <v>15</v>
      </c>
      <c r="H433" s="66">
        <f>INDEX(Analysen!433:433,MATCH("",Analysen!$2:$2,-1))</f>
        <v>1</v>
      </c>
      <c r="I433" s="73" t="str">
        <f>INDEX(Analysen!433:433,MATCH("",Analysen!$2:$2,-1)-2)</f>
        <v>Die Erarbeitungsphase ist explizit genannt; in abstrakter Form auch jegliche "Beiträge zur Anregung"
Eine Auswertung der Praxis ergibt, dass eine Umsetzung in Bezug auf die Erarbeiungsphase teils nicht erfolgt - dies ist im Ranking nicht berücksichtigt.</v>
      </c>
      <c r="J433" s="6">
        <v>1</v>
      </c>
      <c r="K433" s="6">
        <f t="shared" si="12"/>
        <v>15</v>
      </c>
      <c r="L433" s="58">
        <f t="shared" si="13"/>
        <v>15</v>
      </c>
      <c r="M433" s="119"/>
      <c r="N433" s="118"/>
    </row>
    <row r="434" spans="2:14" ht="80.25" customHeight="1" thickBot="1" x14ac:dyDescent="0.4">
      <c r="B434" s="34" t="str">
        <f>Analysen!A434</f>
        <v>TH</v>
      </c>
      <c r="C434" s="1" t="str">
        <f>Analysen!B434</f>
        <v>Legislativer Fußabdruck</v>
      </c>
      <c r="D434" s="35" t="str">
        <f>Analysen!C434</f>
        <v>Erfolgt eine Würdigung wichtiger Eingaben, die im Entwurf eingeflossen sind im Rahmen der Begründung oder Plenardebatte?</v>
      </c>
      <c r="E434" s="5" t="str">
        <f>Analysen!D434</f>
        <v>nein: 0
nur teilweise: 3
ja: 7
HINWEIS: für volle Punkte muss konkret genannt oder gekennzeichnet werden, welche Quellen zum Tragen kamen</v>
      </c>
      <c r="F434" s="6">
        <f>INDEX(Analysen!434:434,MATCH("Max",Analysen!$2:$2,0))</f>
        <v>7</v>
      </c>
      <c r="G434" s="65">
        <f>INDEX(Analysen!434:434,MATCH("",Analysen!$2:$2,-1)-1)</f>
        <v>0</v>
      </c>
      <c r="H434" s="66">
        <f>INDEX(Analysen!434:434,MATCH("",Analysen!$2:$2,-1))</f>
        <v>0</v>
      </c>
      <c r="I434" s="73" t="str">
        <f>INDEX(Analysen!434:434,MATCH("",Analysen!$2:$2,-1)-2)</f>
        <v>Nein</v>
      </c>
      <c r="J434" s="6">
        <v>1</v>
      </c>
      <c r="K434" s="6">
        <f t="shared" si="12"/>
        <v>7</v>
      </c>
      <c r="L434" s="58">
        <f t="shared" si="13"/>
        <v>0</v>
      </c>
      <c r="M434" s="119"/>
      <c r="N434" s="118"/>
    </row>
    <row r="435" spans="2:14" ht="65.5" thickBot="1" x14ac:dyDescent="0.4">
      <c r="B435" s="34" t="str">
        <f>Analysen!A435</f>
        <v>TH</v>
      </c>
      <c r="C435" s="1" t="str">
        <f>Analysen!B435</f>
        <v>Legislativer Fußabdruck</v>
      </c>
      <c r="D435" s="35" t="str">
        <f>Analysen!C435</f>
        <v>Werden alle Eingaben veröffentlicht (ggf. unter Unkenntlichmachung von sensitiven Daten)?</v>
      </c>
      <c r="E435" s="5" t="str">
        <f>Analysen!D435</f>
        <v>keine Veröffentlichung: 0
Veröffentlichung in Einzelfällen: 3
eingeschränkte Veröffentlichung; z.B. wenn die Interessenvertreter die Offenlegung verweigern können: 6
volle Veröffentlichung, inkl. Emails und Briefe etc. : 9</v>
      </c>
      <c r="F435" s="6">
        <f>INDEX(Analysen!435:435,MATCH("Max",Analysen!$2:$2,0))</f>
        <v>9</v>
      </c>
      <c r="G435" s="65">
        <f>INDEX(Analysen!435:435,MATCH("",Analysen!$2:$2,-1)-1)</f>
        <v>9</v>
      </c>
      <c r="H435" s="66">
        <f>INDEX(Analysen!435:435,MATCH("",Analysen!$2:$2,-1))</f>
        <v>1</v>
      </c>
      <c r="I435" s="73" t="str">
        <f>INDEX(Analysen!435:435,MATCH("",Analysen!$2:$2,-1)-2)</f>
        <v>Ja.</v>
      </c>
      <c r="J435" s="6">
        <v>1</v>
      </c>
      <c r="K435" s="6">
        <f t="shared" si="12"/>
        <v>9</v>
      </c>
      <c r="L435" s="58">
        <f t="shared" si="13"/>
        <v>9</v>
      </c>
      <c r="M435" s="119"/>
      <c r="N435" s="118"/>
    </row>
    <row r="436" spans="2:14" ht="39.5" thickBot="1" x14ac:dyDescent="0.4">
      <c r="B436" s="34" t="str">
        <f>Analysen!A436</f>
        <v>TH</v>
      </c>
      <c r="C436" s="1" t="str">
        <f>Analysen!B436</f>
        <v>Legislativer Fußabdruck</v>
      </c>
      <c r="D436" s="35" t="str">
        <f>Analysen!C436</f>
        <v>Welchen Geltungsbereich hat der legislative Fußabdruck?</v>
      </c>
      <c r="E436" s="5" t="str">
        <f>Analysen!D436</f>
        <v>keine Regelung - 0
nur Gesetze - 1
Gesetze und Verordnungen - 2</v>
      </c>
      <c r="F436" s="6">
        <f>INDEX(Analysen!436:436,MATCH("Max",Analysen!$2:$2,0))</f>
        <v>7</v>
      </c>
      <c r="G436" s="65">
        <f>INDEX(Analysen!436:436,MATCH("",Analysen!$2:$2,-1)-1)</f>
        <v>7</v>
      </c>
      <c r="H436" s="66">
        <f>INDEX(Analysen!436:436,MATCH("",Analysen!$2:$2,-1))</f>
        <v>1</v>
      </c>
      <c r="I436" s="73" t="str">
        <f>INDEX(Analysen!436:436,MATCH("",Analysen!$2:$2,-1)-2)</f>
        <v>Ja.</v>
      </c>
      <c r="J436" s="6">
        <v>1</v>
      </c>
      <c r="K436" s="6">
        <f t="shared" si="12"/>
        <v>7</v>
      </c>
      <c r="L436" s="58">
        <f t="shared" si="13"/>
        <v>7</v>
      </c>
      <c r="M436" s="119"/>
      <c r="N436" s="118"/>
    </row>
    <row r="437" spans="2:14" ht="130.5" thickBot="1" x14ac:dyDescent="0.4">
      <c r="B437" s="34" t="str">
        <f>Analysen!A437</f>
        <v>TH</v>
      </c>
      <c r="C437" s="1" t="str">
        <f>Analysen!B437</f>
        <v>Karenzzeit</v>
      </c>
      <c r="D437" s="35" t="str">
        <f>Analysen!C437</f>
        <v xml:space="preserve">Wie lang ist der maximale Zeitraum einer Karenzzeit nach Ausscheiden aus einem öffentlichen Amt, während der eine Pflicht zur schriftlichen Anzeige der geplanten Aufnahme einer Erwerbstätigkeit außerhalb des öffentliches Dienstes erforderlich ist?
</v>
      </c>
      <c r="E437" s="5" t="str">
        <f>Analysen!D437</f>
        <v>nein: 0
ja:
&lt; 1 Jahr: 5
&lt; 2 Jahr: 10
&lt; 3 Jahr: 15
≥ 3 Jahre: 20
In Bundesländern mit parlamentarischen/politischen Staatssekretären wird deren Fehlen mit einem Abzug von 5 Punkten in diesem Kriterium berücksichtigt.</v>
      </c>
      <c r="F437" s="6">
        <f>INDEX(Analysen!437:437,MATCH("Max",Analysen!$2:$2,0))</f>
        <v>20</v>
      </c>
      <c r="G437" s="65">
        <f>INDEX(Analysen!437:437,MATCH("",Analysen!$2:$2,-1)-1)</f>
        <v>15</v>
      </c>
      <c r="H437" s="66">
        <f>INDEX(Analysen!437:437,MATCH("",Analysen!$2:$2,-1))</f>
        <v>0.75</v>
      </c>
      <c r="I437" s="73" t="str">
        <f>INDEX(Analysen!437:437,MATCH("",Analysen!$2:$2,-1)-2)</f>
        <v>18 Monate, in besonderen Fällen (besonders lange Amtsdauer mit enge Verflechtung mit geplanter nachamtlicher Tätigkeit) bis zu 24 Monate</v>
      </c>
      <c r="J437" s="6">
        <v>1</v>
      </c>
      <c r="K437" s="6">
        <f t="shared" si="12"/>
        <v>20</v>
      </c>
      <c r="L437" s="58">
        <f t="shared" si="13"/>
        <v>15</v>
      </c>
      <c r="M437" s="119">
        <f>SUMIFS($L:$L,$B:$B,B437,$C:$C,C437)/SUMIFS($K:$K,$B:$B,B437,$C:$C,C437)</f>
        <v>0.9</v>
      </c>
      <c r="N437" s="118"/>
    </row>
    <row r="438" spans="2:14" ht="91.5" thickBot="1" x14ac:dyDescent="0.4">
      <c r="B438" s="34" t="str">
        <f>Analysen!A438</f>
        <v>TH</v>
      </c>
      <c r="C438" s="1" t="str">
        <f>Analysen!B438</f>
        <v>Karenzzeit</v>
      </c>
      <c r="D438" s="35" t="str">
        <f>Analysen!C438</f>
        <v>Gibt es ein beratendes Gremium oder eine Instanz, die über einen möglichen Interessenkonflikt berät und muss dessen Empfehlung veröffentlicht werden?</v>
      </c>
      <c r="E438" s="5" t="str">
        <f>Analysen!D438</f>
        <v>nein: 0
Gremium, keine Veröffentlichung: 6 
Gremium, Veröffentlichung: 12</v>
      </c>
      <c r="F438" s="6">
        <f>INDEX(Analysen!438:438,MATCH("Max",Analysen!$2:$2,0))</f>
        <v>12</v>
      </c>
      <c r="G438" s="65">
        <f>INDEX(Analysen!438:438,MATCH("",Analysen!$2:$2,-1)-1)</f>
        <v>12</v>
      </c>
      <c r="H438" s="66">
        <f>INDEX(Analysen!438:438,MATCH("",Analysen!$2:$2,-1))</f>
        <v>1</v>
      </c>
      <c r="I438" s="73" t="str">
        <f>INDEX(Analysen!438:438,MATCH("",Analysen!$2:$2,-1)-2)</f>
        <v>Entscheidung durch Landesregierung auf Empfehlung eines beratenden Gremiums (besetzt mit fünf [ehemaligen] Mitgliedern aus der Spitze führender staatlicher oder gesellschaftlicher Institutionen). Die Empfehlung ist nicht-öffentlich.</v>
      </c>
      <c r="J438" s="6">
        <v>1</v>
      </c>
      <c r="K438" s="6">
        <f t="shared" si="12"/>
        <v>12</v>
      </c>
      <c r="L438" s="58">
        <f t="shared" si="13"/>
        <v>12</v>
      </c>
      <c r="M438" s="119"/>
      <c r="N438" s="118"/>
    </row>
    <row r="439" spans="2:14" ht="78.5" thickBot="1" x14ac:dyDescent="0.4">
      <c r="B439" s="34" t="str">
        <f>Analysen!A439</f>
        <v>TH</v>
      </c>
      <c r="C439" s="1" t="str">
        <f>Analysen!B439</f>
        <v>Karenzzeit</v>
      </c>
      <c r="D439" s="35" t="str">
        <f>Analysen!C439</f>
        <v>Sind Sanktionen bei Verstößen gegen die Karenzzeitregelung vorgesehen?</v>
      </c>
      <c r="E439" s="5" t="str">
        <f>Analysen!D439</f>
        <v>nein: 0
ja: 12</v>
      </c>
      <c r="F439" s="6">
        <f>INDEX(Analysen!439:439,MATCH("Max",Analysen!$2:$2,0))</f>
        <v>12</v>
      </c>
      <c r="G439" s="65">
        <f>INDEX(Analysen!439:439,MATCH("",Analysen!$2:$2,-1)-1)</f>
        <v>12</v>
      </c>
      <c r="H439" s="66">
        <f>INDEX(Analysen!439:439,MATCH("",Analysen!$2:$2,-1))</f>
        <v>1</v>
      </c>
      <c r="I439" s="73" t="str">
        <f>INDEX(Analysen!439:439,MATCH("",Analysen!$2:$2,-1)-2)</f>
        <v>Ja, bei Verstößen kann ein Ordnungsgeld in einer Höhe bis 10.000 Euro bzw. bis zur Hälfte eines Bruttojahresgehalts der vorzeitig aufgenommenen Tätigkeit verhängt werden.</v>
      </c>
      <c r="J439" s="6">
        <v>1</v>
      </c>
      <c r="K439" s="6">
        <f t="shared" si="12"/>
        <v>12</v>
      </c>
      <c r="L439" s="58">
        <f t="shared" si="13"/>
        <v>12</v>
      </c>
      <c r="M439" s="119"/>
      <c r="N439" s="118"/>
    </row>
    <row r="440" spans="2:14" ht="104.5" thickBot="1" x14ac:dyDescent="0.4">
      <c r="B440" s="34" t="str">
        <f>Analysen!A440</f>
        <v>TH</v>
      </c>
      <c r="C440" s="1" t="str">
        <f>Analysen!B440</f>
        <v>Karenzzeit</v>
      </c>
      <c r="D440" s="35" t="str">
        <f>Analysen!C440</f>
        <v>Gibt es verbindliche Kriterien für einen Beschluss über die Zulässigkeit einer anzeigepflichtigen Beschäftigung während der Karenzzeit?  (Definition Interessenkonflikt, Gründe aus denen eine Erwerbstätigkeit untersagt werden kann etc.)</v>
      </c>
      <c r="E440" s="5" t="str">
        <f>Analysen!D440</f>
        <v>nein: 0
nur bei direktem Bezug zur vorherigen Tätigkeit: 3
auch bei Gefährdung des Ansehens der Landesregierung: 6</v>
      </c>
      <c r="F440" s="6">
        <f>INDEX(Analysen!440:440,MATCH("Max",Analysen!$2:$2,0))</f>
        <v>6</v>
      </c>
      <c r="G440" s="65">
        <f>INDEX(Analysen!440:440,MATCH("",Analysen!$2:$2,-1)-1)</f>
        <v>6</v>
      </c>
      <c r="H440" s="66">
        <f>INDEX(Analysen!440:440,MATCH("",Analysen!$2:$2,-1))</f>
        <v>1</v>
      </c>
      <c r="I440" s="73" t="str">
        <f>INDEX(Analysen!440:440,MATCH("",Analysen!$2:$2,-1)-2)</f>
        <v>Wenn die angestrebte Beschäftigung in Angelegenheiten oder Bereichen ausgeübt werden soll, in denen das ehemalige Mitglied der Landesregierung während seiner Amtszeit tätig war oder das Vertrauen der Allgemeinheit in die Integrität der Landesregierung beeinträchtigen kann.</v>
      </c>
      <c r="J440" s="6">
        <v>1</v>
      </c>
      <c r="K440" s="6">
        <f t="shared" si="12"/>
        <v>6</v>
      </c>
      <c r="L440" s="58">
        <f t="shared" si="13"/>
        <v>6</v>
      </c>
      <c r="M440" s="119"/>
      <c r="N440" s="118"/>
    </row>
    <row r="441" spans="2:14" ht="65.5" thickBot="1" x14ac:dyDescent="0.4">
      <c r="B441" s="34" t="str">
        <f>Analysen!A441</f>
        <v>TH</v>
      </c>
      <c r="C441" s="1" t="str">
        <f>Analysen!B441</f>
        <v>Verhaltensregeln</v>
      </c>
      <c r="D441" s="35" t="str">
        <f>Analysen!C441</f>
        <v>Besteht eine Anzeigepflicht für vor Mandatsübernahme ausgeübte berufliche Tätigkeiten sowie Tätigkeiten als Vorstand/Aufsichtsrat/Beirat o.ä. ?</v>
      </c>
      <c r="E441" s="5" t="str">
        <f>Analysen!D441</f>
        <v>Anzeigepflicht berufliche Tätigkeit länger als zwei Jahre vor Mandat zurückliegend:  3
bzw. Anzeigepflicht berufliche Tätigkeit in den letzten zwei Jahren vor Mandatsbeginn: 2
Anzeigepflicht Tätigkeit als Vorstand/Aufsichtsrat/Beirat o.ä.:  2</v>
      </c>
      <c r="F441" s="6">
        <f>INDEX(Analysen!441:441,MATCH("Max",Analysen!$2:$2,0))</f>
        <v>5</v>
      </c>
      <c r="G441" s="65">
        <f>INDEX(Analysen!441:441,MATCH("",Analysen!$2:$2,-1)-1)</f>
        <v>3</v>
      </c>
      <c r="H441" s="66">
        <f>INDEX(Analysen!441:441,MATCH("",Analysen!$2:$2,-1))</f>
        <v>0.6</v>
      </c>
      <c r="I441" s="73" t="str">
        <f>INDEX(Analysen!441:441,MATCH("",Analysen!$2:$2,-1)-2)</f>
        <v xml:space="preserve">Lediglich berufliche Tätigkeit. Sonstige Tätgkeiten nur bei Bestehen  einer potentiellen Interessenverknüpfung.
</v>
      </c>
      <c r="J441" s="6">
        <v>1</v>
      </c>
      <c r="K441" s="6">
        <f t="shared" si="12"/>
        <v>5</v>
      </c>
      <c r="L441" s="58">
        <f t="shared" si="13"/>
        <v>3</v>
      </c>
      <c r="M441" s="120">
        <f>SUMIFS($L:$L,$B:$B,B441,$C:$C,C441)/SUMIFS($K:$K,$B:$B,B441,$C:$C,C441)</f>
        <v>0.5</v>
      </c>
      <c r="N441" s="118"/>
    </row>
    <row r="442" spans="2:14" ht="198.75" customHeight="1" thickBot="1" x14ac:dyDescent="0.4">
      <c r="B442" s="34" t="str">
        <f>Analysen!A442</f>
        <v>TH</v>
      </c>
      <c r="C442" s="1" t="str">
        <f>Analysen!B442</f>
        <v>Verhaltensregeln</v>
      </c>
      <c r="D442" s="35" t="str">
        <f>Analysen!C442</f>
        <v>Besteht eine Anzeigepflicht für während der Mandatsausübung ausgeübte Tätigkeiten (einschl. Beratung, Vorträge, Gutachten etc.); Unternehmensbeteiligungen? Aktienoptionen? Schwellenwerte beachten!</v>
      </c>
      <c r="E442" s="5" t="str">
        <f>Analysen!D442</f>
        <v xml:space="preserve">Anzeigepflicht berufliche Tätigkeiten u.ä.:  2
Anzeigepflicht Unternehmensbeteiligungen erst ab „wesentlichem wirtschaftlichem Einfluss“ (meist: 25%): 1
Anzeigepflicht bestehende Unternehmensbeteiligungen ab 5 % und Aktienoptionen u.ä.: 2
</v>
      </c>
      <c r="F442" s="6">
        <f>INDEX(Analysen!442:442,MATCH("Max",Analysen!$2:$2,0))</f>
        <v>5</v>
      </c>
      <c r="G442" s="65">
        <f>INDEX(Analysen!442:442,MATCH("",Analysen!$2:$2,-1)-1)</f>
        <v>4</v>
      </c>
      <c r="H442" s="66">
        <f>INDEX(Analysen!442:442,MATCH("",Analysen!$2:$2,-1))</f>
        <v>0.8</v>
      </c>
      <c r="I442" s="73" t="str">
        <f>INDEX(Analysen!442:442,MATCH("",Analysen!$2:$2,-1)-2)</f>
        <v xml:space="preserve">Ja 
Anzeige bestehender Unternehmensbeteiligung nur bei wesentlichem wirtschaftlichem Einfluss (&gt; 25 % der Stimmrechte)
</v>
      </c>
      <c r="J442" s="6">
        <v>1</v>
      </c>
      <c r="K442" s="6">
        <f t="shared" si="12"/>
        <v>5</v>
      </c>
      <c r="L442" s="58">
        <f t="shared" si="13"/>
        <v>4</v>
      </c>
      <c r="M442" s="120"/>
      <c r="N442" s="118"/>
    </row>
    <row r="443" spans="2:14" ht="52.5" thickBot="1" x14ac:dyDescent="0.4">
      <c r="B443" s="34" t="str">
        <f>Analysen!A443</f>
        <v>TH</v>
      </c>
      <c r="C443" s="1" t="str">
        <f>Analysen!B443</f>
        <v>Verhaltensregeln</v>
      </c>
      <c r="D443" s="35" t="str">
        <f>Analysen!C443</f>
        <v>Werden die angezeigten Nebeneinkünfte veröffentlicht?
(nur in Stufen oder Euro-genau)</v>
      </c>
      <c r="E443" s="5" t="str">
        <f>Analysen!D443</f>
        <v xml:space="preserve">Veröffentlichung Euro-genau:  5
Veröffentlichung in ca. 10 Stufen entsprechend früheren VR Bund: 3
 Veröffentlichung in deutlich weniger als 10 Stufen: 2
</v>
      </c>
      <c r="F443" s="6">
        <f>INDEX(Analysen!443:443,MATCH("Max",Analysen!$2:$2,0))</f>
        <v>5</v>
      </c>
      <c r="G443" s="65">
        <f>INDEX(Analysen!443:443,MATCH("",Analysen!$2:$2,-1)-1)</f>
        <v>3</v>
      </c>
      <c r="H443" s="66">
        <f>INDEX(Analysen!443:443,MATCH("",Analysen!$2:$2,-1))</f>
        <v>0.6</v>
      </c>
      <c r="I443" s="73" t="str">
        <f>INDEX(Analysen!443:443,MATCH("",Analysen!$2:$2,-1)-2)</f>
        <v xml:space="preserve">10-Stufen-Regelung
analog frühere Verhaltensregeln Bund
</v>
      </c>
      <c r="J443" s="6">
        <v>1</v>
      </c>
      <c r="K443" s="6">
        <f t="shared" si="12"/>
        <v>5</v>
      </c>
      <c r="L443" s="58">
        <f t="shared" si="13"/>
        <v>3</v>
      </c>
      <c r="M443" s="120"/>
      <c r="N443" s="118"/>
    </row>
    <row r="444" spans="2:14" ht="65.5" thickBot="1" x14ac:dyDescent="0.4">
      <c r="B444" s="34" t="str">
        <f>Analysen!A444</f>
        <v>TH</v>
      </c>
      <c r="C444" s="1" t="str">
        <f>Analysen!B444</f>
        <v>Verhaltensregeln</v>
      </c>
      <c r="D444" s="35" t="str">
        <f>Analysen!C444</f>
        <v xml:space="preserve">Gibt es eine Anzeigepflicht bei Spenden an Abgeordnete für politische Arbeit? Ab welcher Betragshöhe gilt diese? Veröffentlichung?
</v>
      </c>
      <c r="E444" s="5" t="str">
        <f>Analysen!D444</f>
        <v xml:space="preserve">Anzeigepflicht ab ca. 1.500 € jährlich oder vergleichbar: 3
bzw. Anzeigepflicht erst ab ca. 5.000 € jährlich: 2
Veröffentlichung: 2
</v>
      </c>
      <c r="F444" s="6">
        <f>INDEX(Analysen!444:444,MATCH("Max",Analysen!$2:$2,0))</f>
        <v>5</v>
      </c>
      <c r="G444" s="65">
        <f>INDEX(Analysen!444:444,MATCH("",Analysen!$2:$2,-1)-1)</f>
        <v>4</v>
      </c>
      <c r="H444" s="66">
        <f>INDEX(Analysen!444:444,MATCH("",Analysen!$2:$2,-1))</f>
        <v>0.8</v>
      </c>
      <c r="I444" s="73" t="str">
        <f>INDEX(Analysen!444:444,MATCH("",Analysen!$2:$2,-1)-2)</f>
        <v>Ja,
&gt; 5.000 € jährl.
&gt;10.000 € jährl. mit
Veröffentl. auch im Internet</v>
      </c>
      <c r="J444" s="6">
        <v>1</v>
      </c>
      <c r="K444" s="6">
        <f t="shared" si="12"/>
        <v>5</v>
      </c>
      <c r="L444" s="58">
        <f t="shared" si="13"/>
        <v>4</v>
      </c>
      <c r="M444" s="120"/>
      <c r="N444" s="118"/>
    </row>
    <row r="445" spans="2:14" ht="26.5" thickBot="1" x14ac:dyDescent="0.4">
      <c r="B445" s="34" t="str">
        <f>Analysen!A445</f>
        <v>TH</v>
      </c>
      <c r="C445" s="1" t="str">
        <f>Analysen!B445</f>
        <v>Verhaltensregeln</v>
      </c>
      <c r="D445" s="35" t="str">
        <f>Analysen!C445</f>
        <v>Ist die Annahme von Spenden (Direktspenden) an Abgeordnete verboten?</v>
      </c>
      <c r="E445" s="5" t="str">
        <f>Analysen!D445</f>
        <v xml:space="preserve">Annahme von Direktspenden verboten: 5 </v>
      </c>
      <c r="F445" s="6">
        <f>INDEX(Analysen!445:445,MATCH("Max",Analysen!$2:$2,0))</f>
        <v>5</v>
      </c>
      <c r="G445" s="65">
        <f>INDEX(Analysen!445:445,MATCH("",Analysen!$2:$2,-1)-1)</f>
        <v>0</v>
      </c>
      <c r="H445" s="66">
        <f>INDEX(Analysen!445:445,MATCH("",Analysen!$2:$2,-1))</f>
        <v>0</v>
      </c>
      <c r="I445" s="73" t="str">
        <f>INDEX(Analysen!445:445,MATCH("",Analysen!$2:$2,-1)-2)</f>
        <v>nein</v>
      </c>
      <c r="J445" s="6">
        <v>1</v>
      </c>
      <c r="K445" s="6">
        <f t="shared" si="12"/>
        <v>5</v>
      </c>
      <c r="L445" s="58">
        <f t="shared" si="13"/>
        <v>0</v>
      </c>
      <c r="M445" s="120"/>
      <c r="N445" s="118"/>
    </row>
    <row r="446" spans="2:14" ht="78.5" thickBot="1" x14ac:dyDescent="0.4">
      <c r="B446" s="34" t="str">
        <f>Analysen!A446</f>
        <v>TH</v>
      </c>
      <c r="C446" s="1" t="str">
        <f>Analysen!B446</f>
        <v>Verhaltensregeln</v>
      </c>
      <c r="D446" s="35" t="str">
        <f>Analysen!C446</f>
        <v>Gibt es Sanktionen bei Verstößen gegen die in vorigen Kriterien aufgeführten Pflichten?   Veröffentlichung als LT-Drucksache?</v>
      </c>
      <c r="E446" s="5" t="str">
        <f>Analysen!D446</f>
        <v>Ordnungsgeld bis ½ jährl. Abgeordnetenbezüge: 3
Lediglich Ermahnung: 1
Veröffentlichung: 2</v>
      </c>
      <c r="F446" s="6">
        <f>INDEX(Analysen!446:446,MATCH("Max",Analysen!$2:$2,0))</f>
        <v>5</v>
      </c>
      <c r="G446" s="65">
        <f>INDEX(Analysen!446:446,MATCH("",Analysen!$2:$2,-1)-1)</f>
        <v>5</v>
      </c>
      <c r="H446" s="66">
        <f>INDEX(Analysen!446:446,MATCH("",Analysen!$2:$2,-1))</f>
        <v>1</v>
      </c>
      <c r="I446" s="73" t="str">
        <f>INDEX(Analysen!446:446,MATCH("",Analysen!$2:$2,-1)-2)</f>
        <v xml:space="preserve">Ermahnung
Ordnungsgeld bis 1/2 jährl. Abg.-Bezüge
Veröff. als LT-Drs.
</v>
      </c>
      <c r="J446" s="6">
        <v>1</v>
      </c>
      <c r="K446" s="6">
        <f t="shared" si="12"/>
        <v>5</v>
      </c>
      <c r="L446" s="58">
        <f t="shared" si="13"/>
        <v>5</v>
      </c>
      <c r="M446" s="120"/>
      <c r="N446" s="118"/>
    </row>
    <row r="447" spans="2:14" ht="39.5" thickBot="1" x14ac:dyDescent="0.4">
      <c r="B447" s="34" t="str">
        <f>Analysen!A447</f>
        <v>TH</v>
      </c>
      <c r="C447" s="1" t="str">
        <f>Analysen!B447</f>
        <v>Verhaltensregeln</v>
      </c>
      <c r="D447" s="35" t="str">
        <f>Analysen!C447</f>
        <v>Werden die von den Abgeordneten gemachten Angaben im Internet oder Handbuch veröffentlicht?</v>
      </c>
      <c r="E447" s="5" t="str">
        <f>Analysen!D447</f>
        <v>Im Landtag-Internet: 5
Im Handbuch/als amtliche Mitteilung: 3</v>
      </c>
      <c r="F447" s="6">
        <f>INDEX(Analysen!447:447,MATCH("Max",Analysen!$2:$2,0))</f>
        <v>5</v>
      </c>
      <c r="G447" s="65">
        <f>INDEX(Analysen!447:447,MATCH("",Analysen!$2:$2,-1)-1)</f>
        <v>5</v>
      </c>
      <c r="H447" s="66">
        <f>INDEX(Analysen!447:447,MATCH("",Analysen!$2:$2,-1))</f>
        <v>1</v>
      </c>
      <c r="I447" s="73" t="str">
        <f>INDEX(Analysen!447:447,MATCH("",Analysen!$2:$2,-1)-2)</f>
        <v>LTag-Handbuch
+ Internet</v>
      </c>
      <c r="J447" s="6">
        <v>1</v>
      </c>
      <c r="K447" s="6">
        <f t="shared" si="12"/>
        <v>5</v>
      </c>
      <c r="L447" s="58">
        <f t="shared" si="13"/>
        <v>5</v>
      </c>
      <c r="M447" s="120"/>
      <c r="N447" s="118"/>
    </row>
    <row r="448" spans="2:14" ht="65.5" thickBot="1" x14ac:dyDescent="0.4">
      <c r="B448" s="34" t="str">
        <f>Analysen!A448</f>
        <v>TH</v>
      </c>
      <c r="C448" s="1" t="str">
        <f>Analysen!B448</f>
        <v>Verhaltensregeln</v>
      </c>
      <c r="D448" s="35" t="str">
        <f>Analysen!C448</f>
        <v xml:space="preserve">Muss eine Interessenverknüpfung bei Mitarbeit in einem Ausschuss oder auch bei sonstiger gesetzgeberischer Arbeit offengelegt werden? </v>
      </c>
      <c r="E448" s="5" t="str">
        <f>Analysen!D448</f>
        <v xml:space="preserve">Offenlegung bei Mitarbeit im Ausschuss sowie bei sonstiger gesetzgeberischer Arbeit: 5 
Falls Offenlegung nur bei Ausschussarbeit: 3   Interessenverknüpfung nur anhand Abgeordnetenprofil: 1
</v>
      </c>
      <c r="F448" s="6">
        <f>INDEX(Analysen!448:448,MATCH("Max",Analysen!$2:$2,0))</f>
        <v>5</v>
      </c>
      <c r="G448" s="65">
        <f>INDEX(Analysen!448:448,MATCH("",Analysen!$2:$2,-1)-1)</f>
        <v>1</v>
      </c>
      <c r="H448" s="66">
        <f>INDEX(Analysen!448:448,MATCH("",Analysen!$2:$2,-1))</f>
        <v>0.2</v>
      </c>
      <c r="I448" s="73" t="str">
        <f>INDEX(Analysen!448:448,MATCH("",Analysen!$2:$2,-1)-2)</f>
        <v xml:space="preserve">Ausschussmitglied muss Interessenverknüpfung offenlegen, es sei denn diese bereits aus Abgeordnetenprofil ersichtlich </v>
      </c>
      <c r="J448" s="6">
        <v>1</v>
      </c>
      <c r="K448" s="6">
        <f t="shared" si="12"/>
        <v>5</v>
      </c>
      <c r="L448" s="58">
        <f t="shared" si="13"/>
        <v>1</v>
      </c>
      <c r="M448" s="120"/>
      <c r="N448" s="118"/>
    </row>
    <row r="449" spans="2:14" ht="127.5" customHeight="1" thickBot="1" x14ac:dyDescent="0.4">
      <c r="B449" s="34" t="str">
        <f>Analysen!A449</f>
        <v>TH</v>
      </c>
      <c r="C449" s="1" t="str">
        <f>Analysen!B449</f>
        <v>Verhaltensregeln</v>
      </c>
      <c r="D449" s="35" t="str">
        <f>Analysen!C449</f>
        <v xml:space="preserve">Ist die Ausübung bezahlter Tätigkeiten (Lobbyarbeit, Beratung, Vorträge, Gutachten etc.)  während der Mandatsausübung verboten? </v>
      </c>
      <c r="E449" s="5" t="str">
        <f>Analysen!D449</f>
        <v xml:space="preserve">Verbot bezahlter Lobbytätigkeit: 3
Verbot Honorarannahme entgeltlicher Vorträge/ Beratungstätigkeit: 2
</v>
      </c>
      <c r="F449" s="6">
        <f>INDEX(Analysen!449:449,MATCH("Max",Analysen!$2:$2,0))</f>
        <v>5</v>
      </c>
      <c r="G449" s="65">
        <f>INDEX(Analysen!449:449,MATCH("",Analysen!$2:$2,-1)-1)</f>
        <v>0</v>
      </c>
      <c r="H449" s="66">
        <f>INDEX(Analysen!449:449,MATCH("",Analysen!$2:$2,-1))</f>
        <v>0</v>
      </c>
      <c r="I449" s="73" t="str">
        <f>INDEX(Analysen!449:449,MATCH("",Analysen!$2:$2,-1)-2)</f>
        <v>Nein, Vorträge/Beratungstätigkeit sind lediglich anzuzeigen</v>
      </c>
      <c r="J449" s="6">
        <v>1</v>
      </c>
      <c r="K449" s="6">
        <f t="shared" si="12"/>
        <v>5</v>
      </c>
      <c r="L449" s="58">
        <f t="shared" si="13"/>
        <v>0</v>
      </c>
      <c r="M449" s="120"/>
      <c r="N449" s="118"/>
    </row>
    <row r="450" spans="2:14" ht="42" customHeight="1" thickBot="1" x14ac:dyDescent="0.4">
      <c r="B450" s="36" t="str">
        <f>Analysen!A450</f>
        <v>TH</v>
      </c>
      <c r="C450" s="37" t="str">
        <f>Analysen!B450</f>
        <v>Verhaltensregeln</v>
      </c>
      <c r="D450" s="38" t="str">
        <f>Analysen!C450</f>
        <v>Gibt es eine Pflicht zur Angabe des zeitlichen Umfangs ausgeübter Nebentätigkeiten?</v>
      </c>
      <c r="E450" s="39" t="str">
        <f>Analysen!D450</f>
        <v>Pflicht zur Angabe: 5</v>
      </c>
      <c r="F450" s="69">
        <f>INDEX(Analysen!450:450,MATCH("Max",Analysen!$2:$2,0))</f>
        <v>5</v>
      </c>
      <c r="G450" s="70">
        <f>INDEX(Analysen!450:450,MATCH("",Analysen!$2:$2,-1)-1)</f>
        <v>0</v>
      </c>
      <c r="H450" s="71">
        <f>INDEX(Analysen!450:450,MATCH("",Analysen!$2:$2,-1))</f>
        <v>0</v>
      </c>
      <c r="I450" s="74" t="str">
        <f>INDEX(Analysen!450:450,MATCH("",Analysen!$2:$2,-1)-2)</f>
        <v>Nein</v>
      </c>
      <c r="J450" s="69">
        <v>1</v>
      </c>
      <c r="K450" s="69">
        <f t="shared" si="12"/>
        <v>5</v>
      </c>
      <c r="L450" s="78">
        <f t="shared" si="13"/>
        <v>0</v>
      </c>
      <c r="M450" s="120"/>
      <c r="N450" s="118"/>
    </row>
    <row r="451" spans="2:14" ht="132" customHeight="1" thickBot="1" x14ac:dyDescent="0.4">
      <c r="B451" s="30" t="str">
        <f>Analysen!A451</f>
        <v>DE</v>
      </c>
      <c r="C451" s="31" t="str">
        <f>Analysen!B451</f>
        <v>Lobby-register</v>
      </c>
      <c r="D451" s="32" t="str">
        <f>Analysen!C451</f>
        <v>Gibt es eine verbindliche Regelung sowohl für Abgeordnete im Parlament als auch für die Regierung (Ministerien)?</v>
      </c>
      <c r="E451" s="33" t="str">
        <f>Analysen!D451</f>
        <v>keine Regelung: 0
Regelung gilt für:
Abgeordnete: 3
Abgeordnete und Regierungsmitglieder: 4 
zusätzlich bis Unterabteilungsleitung: 6
zusätzlich alle weiteren Mitarbeiter von Ministerien: 8 
Zusätzlich Regulierungsbehörden: 9
HINWEIS: die Exekutive spielt eine wesentlich größere Rolle im Lobbyismus als Parlamente; für volle Punktzahl müssen alle Ebenen der Ministerien und Regulierungsbehörden einbezogen werden</v>
      </c>
      <c r="F451" s="51">
        <f>INDEX(Analysen!451:451,MATCH("Max",Analysen!$2:$2,0))</f>
        <v>9</v>
      </c>
      <c r="G451" s="51">
        <f>INDEX(Analysen!451:451,MATCH("",Analysen!$2:$2,-1)-1)</f>
        <v>7</v>
      </c>
      <c r="H451" s="64">
        <f>INDEX(Analysen!451:451,MATCH("",Analysen!$2:$2,-1))</f>
        <v>0.77777777777777779</v>
      </c>
      <c r="I451" s="72" t="str">
        <f>INDEX(Analysen!451:451,MATCH("",Analysen!$2:$2,-1)-2)</f>
        <v xml:space="preserve">Parlament + Exekutive bis Referatsleiter
</v>
      </c>
      <c r="J451" s="51">
        <v>1</v>
      </c>
      <c r="K451" s="51">
        <f t="shared" ref="K451:K478" si="14">F451*J451</f>
        <v>9</v>
      </c>
      <c r="L451" s="57">
        <f t="shared" ref="L451:L478" si="15">G451*J451</f>
        <v>7</v>
      </c>
      <c r="M451" s="117">
        <f>SUMIFS($L:$L,$B:$B,B451,$C:$C,C451)/SUMIFS($K:$K,$B:$B,B451,$C:$C,C451)</f>
        <v>0.64</v>
      </c>
      <c r="N451" s="118">
        <f>SUM(M451:M478)/4</f>
        <v>0.71</v>
      </c>
    </row>
    <row r="452" spans="2:14" ht="199.5" customHeight="1" thickBot="1" x14ac:dyDescent="0.4">
      <c r="B452" s="34" t="str">
        <f>Analysen!A452</f>
        <v>DE</v>
      </c>
      <c r="C452" s="1" t="str">
        <f>Analysen!B452</f>
        <v>Lobby-register</v>
      </c>
      <c r="D452" s="35" t="str">
        <f>Analysen!C452</f>
        <v>Ist eine Registrierung für alle Lobbyisten, die Gesprächstermine suchen, verpflichtend?</v>
      </c>
      <c r="E452" s="5" t="str">
        <f>Analysen!D452</f>
        <v>keine Registrierung: 0
Registrierung gilt nur für einen kleinen Teil der Lobbyisten (z.B. aufgrund vieler Ausnahmen in Kombination mit einer großen Mindestzahl an Kontakten ): 3
Registrierung für die Mehrheit aller Lobbyisten aber mit Hürden (z.B. kaum Ausnahmen, aber hohe  Zahl der erforderlichen Kontakte): 5
Wenige Ausnahmen; keine relevante sonstigen Hürden: 7
Registrierungspflicht gilt für alle Lobbyisten und jeden wiederholten Kontakt: 9
HINWEIS: sofern es hohe Hürden zur Registrierungspflicht gibt, können nur 5 Punkte vergeben werden; ohne Einbeziehung von Anwälten kann es keine volle Punktzahl geben; bei einer verfassungsrechtlichen Ausnahme für Religionsgemeinschaften können noch 9 Punkte vergeben werden</v>
      </c>
      <c r="F452" s="6">
        <f>INDEX(Analysen!452:452,MATCH("Max",Analysen!$2:$2,0))</f>
        <v>9</v>
      </c>
      <c r="G452" s="65">
        <f>INDEX(Analysen!452:452,MATCH("",Analysen!$2:$2,-1)-1)</f>
        <v>7</v>
      </c>
      <c r="H452" s="66">
        <f>INDEX(Analysen!452:452,MATCH("",Analysen!$2:$2,-1))</f>
        <v>0.77777777777777779</v>
      </c>
      <c r="I452" s="73" t="str">
        <f>INDEX(Analysen!452:452,MATCH("",Analysen!$2:$2,-1)-2)</f>
        <v>Es gibt einige ungerechtfertigten  Ausnahmen.</v>
      </c>
      <c r="J452" s="6">
        <v>1</v>
      </c>
      <c r="K452" s="6">
        <f t="shared" si="14"/>
        <v>9</v>
      </c>
      <c r="L452" s="58">
        <f t="shared" si="15"/>
        <v>7</v>
      </c>
      <c r="M452" s="117"/>
      <c r="N452" s="118"/>
    </row>
    <row r="453" spans="2:14" ht="65.5" thickBot="1" x14ac:dyDescent="0.4">
      <c r="B453" s="34" t="str">
        <f>Analysen!A453</f>
        <v>DE</v>
      </c>
      <c r="C453" s="1" t="str">
        <f>Analysen!B453</f>
        <v>Lobby-register</v>
      </c>
      <c r="D453" s="35" t="str">
        <f>Analysen!C453</f>
        <v>Sind bestimmte Rechte für die Interessenvertreter an die Eintragung, wie Hausausweis, Teilnahme an Anhörungen etc., gebunden oder gibt es alternativ Sanktionen bei Verstößen?</v>
      </c>
      <c r="E453" s="5" t="str">
        <f>Analysen!D453</f>
        <v>keine Einschränkungen/Sanktionen bei Nicht-Registrierung oder Verstößen: 0
Andernfalls: 3</v>
      </c>
      <c r="F453" s="6">
        <f>INDEX(Analysen!453:453,MATCH("Max",Analysen!$2:$2,0))</f>
        <v>3</v>
      </c>
      <c r="G453" s="65">
        <f>INDEX(Analysen!453:453,MATCH("",Analysen!$2:$2,-1)-1)</f>
        <v>3</v>
      </c>
      <c r="H453" s="66">
        <f>INDEX(Analysen!453:453,MATCH("",Analysen!$2:$2,-1))</f>
        <v>1</v>
      </c>
      <c r="I453" s="73" t="str">
        <f>INDEX(Analysen!453:453,MATCH("",Analysen!$2:$2,-1)-2)</f>
        <v>Ja</v>
      </c>
      <c r="J453" s="6">
        <v>1</v>
      </c>
      <c r="K453" s="6">
        <f t="shared" si="14"/>
        <v>3</v>
      </c>
      <c r="L453" s="58">
        <f t="shared" si="15"/>
        <v>3</v>
      </c>
      <c r="M453" s="117"/>
      <c r="N453" s="118"/>
    </row>
    <row r="454" spans="2:14" ht="39.5" thickBot="1" x14ac:dyDescent="0.4">
      <c r="B454" s="34" t="str">
        <f>Analysen!A454</f>
        <v>DE</v>
      </c>
      <c r="C454" s="1" t="str">
        <f>Analysen!B454</f>
        <v>Lobby-register</v>
      </c>
      <c r="D454" s="35" t="str">
        <f>Analysen!C454</f>
        <v>Sind alle registrierte Lobbyisten (auch  Anwälte, Agenturen etc.) verpflichtet, ihre Auftraggeber zu nennen?</v>
      </c>
      <c r="E454" s="5" t="str">
        <f>Analysen!D454</f>
        <v>nein: 0
ja: 3</v>
      </c>
      <c r="F454" s="6">
        <f>INDEX(Analysen!454:454,MATCH("Max",Analysen!$2:$2,0))</f>
        <v>3</v>
      </c>
      <c r="G454" s="65">
        <f>INDEX(Analysen!454:454,MATCH("",Analysen!$2:$2,-1)-1)</f>
        <v>3</v>
      </c>
      <c r="H454" s="66">
        <f>INDEX(Analysen!454:454,MATCH("",Analysen!$2:$2,-1))</f>
        <v>1</v>
      </c>
      <c r="I454" s="73" t="str">
        <f>INDEX(Analysen!454:454,MATCH("",Analysen!$2:$2,-1)-2)</f>
        <v>Ja</v>
      </c>
      <c r="J454" s="6">
        <v>1</v>
      </c>
      <c r="K454" s="6">
        <f t="shared" si="14"/>
        <v>3</v>
      </c>
      <c r="L454" s="58">
        <f t="shared" si="15"/>
        <v>3</v>
      </c>
      <c r="M454" s="117"/>
      <c r="N454" s="118"/>
    </row>
    <row r="455" spans="2:14" ht="78.5" thickBot="1" x14ac:dyDescent="0.4">
      <c r="B455" s="34" t="str">
        <f>Analysen!A455</f>
        <v>DE</v>
      </c>
      <c r="C455" s="1" t="str">
        <f>Analysen!B455</f>
        <v>Lobby-register</v>
      </c>
      <c r="D455" s="35" t="str">
        <f>Analysen!C455</f>
        <v>Ist eine Veröffentlichung der finanziellen/personellen Austattung der Lobbytätigkeit vorgesehen?</v>
      </c>
      <c r="E455" s="5" t="str">
        <f>Analysen!D455</f>
        <v>nein: 0
ja: 3
HINWEIS: sofern die Offenlegung grundlos verweigert werden kann, und trotzdem die Kontaktaufnahme weiter erfolgen darf, kann es keinen vollen Punkt geben</v>
      </c>
      <c r="F455" s="6">
        <f>INDEX(Analysen!455:455,MATCH("Max",Analysen!$2:$2,0))</f>
        <v>3</v>
      </c>
      <c r="G455" s="65">
        <f>INDEX(Analysen!455:455,MATCH("",Analysen!$2:$2,-1)-1)</f>
        <v>3</v>
      </c>
      <c r="H455" s="66">
        <f>INDEX(Analysen!455:455,MATCH("",Analysen!$2:$2,-1))</f>
        <v>1</v>
      </c>
      <c r="I455" s="73" t="str">
        <f>INDEX(Analysen!455:455,MATCH("",Analysen!$2:$2,-1)-2)</f>
        <v>Ja</v>
      </c>
      <c r="J455" s="6">
        <v>1</v>
      </c>
      <c r="K455" s="6">
        <f t="shared" si="14"/>
        <v>3</v>
      </c>
      <c r="L455" s="58">
        <f t="shared" si="15"/>
        <v>3</v>
      </c>
      <c r="M455" s="117"/>
      <c r="N455" s="118"/>
    </row>
    <row r="456" spans="2:14" ht="117.5" thickBot="1" x14ac:dyDescent="0.4">
      <c r="B456" s="34" t="str">
        <f>Analysen!A456</f>
        <v>DE</v>
      </c>
      <c r="C456" s="1" t="str">
        <f>Analysen!B456</f>
        <v>Lobby-register</v>
      </c>
      <c r="D456" s="35" t="str">
        <f>Analysen!C456</f>
        <v>Werden Lobbytätigkeiten detailliert dokumentiert? (Datum, Dauer, Teilnehmer der Konsultationen sowie besprochene Themen)</v>
      </c>
      <c r="E456" s="5" t="str">
        <f>Analysen!D456</f>
        <v>nein: 0
nur teilweise (z.B. nur Teilnehmer, aber Fehlen von besprochenen Themen) : 3
mit relevanten Lücken (es fehlen Teilnehmer oder Dauer, Themen werden aber genannt): 6
vollständig: 9
HINWEIS: die konkreten Themen des einzelnen Lobbykontakts sind von besonderem Interesse</v>
      </c>
      <c r="F456" s="6">
        <f>INDEX(Analysen!456:456,MATCH("Max",Analysen!$2:$2,0))</f>
        <v>9</v>
      </c>
      <c r="G456" s="65">
        <f>INDEX(Analysen!456:456,MATCH("",Analysen!$2:$2,-1)-1)</f>
        <v>0</v>
      </c>
      <c r="H456" s="66">
        <f>INDEX(Analysen!456:456,MATCH("",Analysen!$2:$2,-1))</f>
        <v>0</v>
      </c>
      <c r="I456" s="73" t="str">
        <f>INDEX(Analysen!456:456,MATCH("",Analysen!$2:$2,-1)-2)</f>
        <v>Nein</v>
      </c>
      <c r="J456" s="6">
        <v>1</v>
      </c>
      <c r="K456" s="6">
        <f t="shared" si="14"/>
        <v>9</v>
      </c>
      <c r="L456" s="58">
        <f t="shared" si="15"/>
        <v>0</v>
      </c>
      <c r="M456" s="117"/>
      <c r="N456" s="118"/>
    </row>
    <row r="457" spans="2:14" ht="39.5" thickBot="1" x14ac:dyDescent="0.4">
      <c r="B457" s="34" t="str">
        <f>Analysen!A457</f>
        <v>DE</v>
      </c>
      <c r="C457" s="1" t="str">
        <f>Analysen!B457</f>
        <v>Lobby-register</v>
      </c>
      <c r="D457" s="35" t="str">
        <f>Analysen!C457</f>
        <v>Sind Informationen der Lobbyisten veröffentlicht und frei einsehbar?</v>
      </c>
      <c r="E457" s="5" t="str">
        <f>Analysen!D457</f>
        <v>nein: 0
nur teilweise: 3
ja: 6</v>
      </c>
      <c r="F457" s="6">
        <f>INDEX(Analysen!457:457,MATCH("Max",Analysen!$2:$2,0))</f>
        <v>6</v>
      </c>
      <c r="G457" s="65">
        <f>INDEX(Analysen!457:457,MATCH("",Analysen!$2:$2,-1)-1)</f>
        <v>6</v>
      </c>
      <c r="H457" s="66">
        <f>INDEX(Analysen!457:457,MATCH("",Analysen!$2:$2,-1))</f>
        <v>1</v>
      </c>
      <c r="I457" s="73" t="str">
        <f>INDEX(Analysen!457:457,MATCH("",Analysen!$2:$2,-1)-2)</f>
        <v>Ja</v>
      </c>
      <c r="J457" s="6">
        <v>1</v>
      </c>
      <c r="K457" s="6">
        <f t="shared" si="14"/>
        <v>6</v>
      </c>
      <c r="L457" s="58">
        <f t="shared" si="15"/>
        <v>6</v>
      </c>
      <c r="M457" s="117"/>
      <c r="N457" s="118"/>
    </row>
    <row r="458" spans="2:14" ht="26.5" thickBot="1" x14ac:dyDescent="0.4">
      <c r="B458" s="34" t="str">
        <f>Analysen!A458</f>
        <v>DE</v>
      </c>
      <c r="C458" s="1" t="str">
        <f>Analysen!B458</f>
        <v>Lobby-register</v>
      </c>
      <c r="D458" s="35" t="str">
        <f>Analysen!C458</f>
        <v>Gibt es einen verbindlichen Verhaltenskodex für Lobbyisten?</v>
      </c>
      <c r="E458" s="5" t="str">
        <f>Analysen!D458</f>
        <v>nein: 0
ja: 3</v>
      </c>
      <c r="F458" s="6">
        <f>INDEX(Analysen!458:458,MATCH("Max",Analysen!$2:$2,0))</f>
        <v>3</v>
      </c>
      <c r="G458" s="65">
        <f>INDEX(Analysen!458:458,MATCH("",Analysen!$2:$2,-1)-1)</f>
        <v>3</v>
      </c>
      <c r="H458" s="66">
        <f>INDEX(Analysen!458:458,MATCH("",Analysen!$2:$2,-1))</f>
        <v>1</v>
      </c>
      <c r="I458" s="73" t="str">
        <f>INDEX(Analysen!458:458,MATCH("",Analysen!$2:$2,-1)-2)</f>
        <v>Ja</v>
      </c>
      <c r="J458" s="6">
        <v>1</v>
      </c>
      <c r="K458" s="6">
        <f t="shared" si="14"/>
        <v>3</v>
      </c>
      <c r="L458" s="58">
        <f t="shared" si="15"/>
        <v>3</v>
      </c>
      <c r="M458" s="117"/>
      <c r="N458" s="118"/>
    </row>
    <row r="459" spans="2:14" ht="52.5" thickBot="1" x14ac:dyDescent="0.4">
      <c r="B459" s="34" t="str">
        <f>Analysen!A459</f>
        <v>DE</v>
      </c>
      <c r="C459" s="1" t="str">
        <f>Analysen!B459</f>
        <v>Lobby-register</v>
      </c>
      <c r="D459" s="35" t="str">
        <f>Analysen!C459</f>
        <v>Gibt es einen unabhängigen Lobbybeauftragten, der die Einhaltung der Regelungen überprüft und ggf. Sanktionen erlässt?</v>
      </c>
      <c r="E459" s="5" t="str">
        <f>Analysen!D459</f>
        <v>nein: 0
ja: 5</v>
      </c>
      <c r="F459" s="6">
        <f>INDEX(Analysen!459:459,MATCH("Max",Analysen!$2:$2,0))</f>
        <v>5</v>
      </c>
      <c r="G459" s="65">
        <f>INDEX(Analysen!459:459,MATCH("",Analysen!$2:$2,-1)-1)</f>
        <v>0</v>
      </c>
      <c r="H459" s="66">
        <f>INDEX(Analysen!459:459,MATCH("",Analysen!$2:$2,-1))</f>
        <v>0</v>
      </c>
      <c r="I459" s="73" t="str">
        <f>INDEX(Analysen!459:459,MATCH("",Analysen!$2:$2,-1)-2)</f>
        <v>Nein</v>
      </c>
      <c r="J459" s="6">
        <v>1</v>
      </c>
      <c r="K459" s="6">
        <f t="shared" si="14"/>
        <v>5</v>
      </c>
      <c r="L459" s="58">
        <f t="shared" si="15"/>
        <v>0</v>
      </c>
      <c r="M459" s="117"/>
      <c r="N459" s="118"/>
    </row>
    <row r="460" spans="2:14" ht="78.5" thickBot="1" x14ac:dyDescent="0.4">
      <c r="B460" s="34" t="str">
        <f>Analysen!A460</f>
        <v>DE</v>
      </c>
      <c r="C460" s="1" t="str">
        <f>Analysen!B460</f>
        <v>Legislativer Fußabdruck</v>
      </c>
      <c r="D460" s="35" t="str">
        <f>Analysen!C460</f>
        <v>Gilt die Regelung sowohl für Abgeordnete im Parlament, als auch für die Regierung (Ministerien)?</v>
      </c>
      <c r="E460" s="5" t="str">
        <f>Analysen!D460</f>
        <v xml:space="preserve">keine Regelung: 0
nur für das Parlament: 4
Nur für die Regierung: 8
Für Parlament und Regierung: 12
</v>
      </c>
      <c r="F460" s="6">
        <f>INDEX(Analysen!460:460,MATCH("Max",Analysen!$2:$2,0))</f>
        <v>12</v>
      </c>
      <c r="G460" s="65">
        <f>INDEX(Analysen!460:460,MATCH("",Analysen!$2:$2,-1)-1)</f>
        <v>8</v>
      </c>
      <c r="H460" s="66">
        <f>INDEX(Analysen!460:460,MATCH("",Analysen!$2:$2,-1))</f>
        <v>0.66666666666666663</v>
      </c>
      <c r="I460" s="73" t="str">
        <f>INDEX(Analysen!460:460,MATCH("",Analysen!$2:$2,-1)-2)</f>
        <v>Es gibt einen Fußabdruck in der Geschäftsordnung der Bundesregierung.</v>
      </c>
      <c r="J460" s="6">
        <v>1</v>
      </c>
      <c r="K460" s="6">
        <f t="shared" si="14"/>
        <v>12</v>
      </c>
      <c r="L460" s="58">
        <f t="shared" si="15"/>
        <v>8</v>
      </c>
      <c r="M460" s="119">
        <f>SUMIFS($L:$L,$B:$B,B460,$C:$C,C460)/SUMIFS($K:$K,$B:$B,B460,$C:$C,C460)</f>
        <v>0.74</v>
      </c>
      <c r="N460" s="118"/>
    </row>
    <row r="461" spans="2:14" ht="79.5" customHeight="1" thickBot="1" x14ac:dyDescent="0.4">
      <c r="B461" s="34" t="str">
        <f>Analysen!A461</f>
        <v>DE</v>
      </c>
      <c r="C461" s="1" t="str">
        <f>Analysen!B461</f>
        <v>Legislativer Fußabdruck</v>
      </c>
      <c r="D461" s="35" t="str">
        <f>Analysen!C461</f>
        <v>Umfasst der Fußabdruck alle schriftlichen Eingaben – z.B. auch jene in der Erarbeitungsphase oder vor Beginn der Arbeit am Referentenentwurf?</v>
      </c>
      <c r="E461" s="5" t="str">
        <f>Analysen!D461</f>
        <v>keine Veröffentlichung: 0
nur Eingaben nach Fertigstellung des Entwurfs (offizielle formale Anhörungsverfahren): 3
inkl. der Eingaben während der Erarbeitung des Entwurfs: 10
alle Quellen von Anfang an (z.B. alte Vorlagen und Schreiben, bereits vorliegende Studien): 15</v>
      </c>
      <c r="F461" s="6">
        <f>INDEX(Analysen!461:461,MATCH("Max",Analysen!$2:$2,0))</f>
        <v>15</v>
      </c>
      <c r="G461" s="65">
        <f>INDEX(Analysen!461:461,MATCH("",Analysen!$2:$2,-1)-1)</f>
        <v>15</v>
      </c>
      <c r="H461" s="66">
        <f>INDEX(Analysen!461:461,MATCH("",Analysen!$2:$2,-1))</f>
        <v>1</v>
      </c>
      <c r="I461" s="73" t="str">
        <f>INDEX(Analysen!461:461,MATCH("",Analysen!$2:$2,-1)-2)</f>
        <v>theoretisch Ja: die praktische Umsetzung ist noch unklar</v>
      </c>
      <c r="J461" s="6">
        <v>1</v>
      </c>
      <c r="K461" s="6">
        <f t="shared" si="14"/>
        <v>15</v>
      </c>
      <c r="L461" s="58">
        <f t="shared" si="15"/>
        <v>15</v>
      </c>
      <c r="M461" s="119"/>
      <c r="N461" s="118"/>
    </row>
    <row r="462" spans="2:14" ht="80.25" customHeight="1" thickBot="1" x14ac:dyDescent="0.4">
      <c r="B462" s="34" t="str">
        <f>Analysen!A462</f>
        <v>DE</v>
      </c>
      <c r="C462" s="1" t="str">
        <f>Analysen!B462</f>
        <v>Legislativer Fußabdruck</v>
      </c>
      <c r="D462" s="35" t="str">
        <f>Analysen!C462</f>
        <v>Erfolgt eine Würdigung wichtiger Eingaben, die im Entwurf eingeflossen sind im Rahmen der Begründung oder Plenardebatte?</v>
      </c>
      <c r="E462" s="5" t="str">
        <f>Analysen!D462</f>
        <v>nein: 0
nur teilweise: 3
ja: 7
HINWEIS: für volle Punkte muss konkret genannt oder gekennzeichnet werden, welche Quellen zum Tragen kamen</v>
      </c>
      <c r="F462" s="6">
        <f>INDEX(Analysen!462:462,MATCH("Max",Analysen!$2:$2,0))</f>
        <v>7</v>
      </c>
      <c r="G462" s="65">
        <f>INDEX(Analysen!462:462,MATCH("",Analysen!$2:$2,-1)-1)</f>
        <v>0</v>
      </c>
      <c r="H462" s="66">
        <f>INDEX(Analysen!462:462,MATCH("",Analysen!$2:$2,-1))</f>
        <v>0</v>
      </c>
      <c r="I462" s="73" t="str">
        <f>INDEX(Analysen!462:462,MATCH("",Analysen!$2:$2,-1)-2)</f>
        <v>Theoretisch Ja. Aufgrund der fehlenden konkreten Vorgaben und unklarer Umsetzung ist allerdings keine Bewertung möglich.</v>
      </c>
      <c r="J462" s="6">
        <v>1</v>
      </c>
      <c r="K462" s="6">
        <f t="shared" si="14"/>
        <v>7</v>
      </c>
      <c r="L462" s="58">
        <f t="shared" si="15"/>
        <v>0</v>
      </c>
      <c r="M462" s="119"/>
      <c r="N462" s="118"/>
    </row>
    <row r="463" spans="2:14" ht="65.5" thickBot="1" x14ac:dyDescent="0.4">
      <c r="B463" s="34" t="str">
        <f>Analysen!A463</f>
        <v>DE</v>
      </c>
      <c r="C463" s="1" t="str">
        <f>Analysen!B463</f>
        <v>Legislativer Fußabdruck</v>
      </c>
      <c r="D463" s="35" t="str">
        <f>Analysen!C463</f>
        <v>Werden alle Eingaben veröffentlicht (ggf. unter Unkenntlichmachung von sensitiven Daten)?</v>
      </c>
      <c r="E463" s="5" t="str">
        <f>Analysen!D463</f>
        <v>keine Veröffentlichung: 0
Veröffentlichung in Einzelfällen: 3
eingeschränkte Veröffentlichung; z.B. wenn die Interessenvertreter die Offenlegung verweigern können: 6
volle Veröffentlichung, inkl. Emails und Briefe etc. : 9</v>
      </c>
      <c r="F463" s="6">
        <f>INDEX(Analysen!463:463,MATCH("Max",Analysen!$2:$2,0))</f>
        <v>9</v>
      </c>
      <c r="G463" s="65">
        <f>INDEX(Analysen!463:463,MATCH("",Analysen!$2:$2,-1)-1)</f>
        <v>7</v>
      </c>
      <c r="H463" s="66">
        <f>INDEX(Analysen!463:463,MATCH("",Analysen!$2:$2,-1))</f>
        <v>0.77777777777777779</v>
      </c>
      <c r="I463" s="73" t="str">
        <f>INDEX(Analysen!463:463,MATCH("",Analysen!$2:$2,-1)-2)</f>
        <v>Derzeit noch Unklar. Es erfolgt eine Veröffentlichung wesentlicher Stellungnahmen.</v>
      </c>
      <c r="J463" s="6">
        <v>1</v>
      </c>
      <c r="K463" s="6">
        <f t="shared" si="14"/>
        <v>9</v>
      </c>
      <c r="L463" s="58">
        <f t="shared" si="15"/>
        <v>7</v>
      </c>
      <c r="M463" s="119"/>
      <c r="N463" s="118"/>
    </row>
    <row r="464" spans="2:14" ht="39.5" thickBot="1" x14ac:dyDescent="0.4">
      <c r="B464" s="34" t="str">
        <f>Analysen!A464</f>
        <v>DE</v>
      </c>
      <c r="C464" s="1" t="str">
        <f>Analysen!B464</f>
        <v>Legislativer Fußabdruck</v>
      </c>
      <c r="D464" s="35" t="str">
        <f>Analysen!C464</f>
        <v>Welchen Geltungsbereich hat der legislative Fußabdruck?</v>
      </c>
      <c r="E464" s="5" t="str">
        <f>Analysen!D464</f>
        <v>keine Regelung - 0
nur Gesetze - 1
Gesetze und Verordnungen - 2</v>
      </c>
      <c r="F464" s="6">
        <f>INDEX(Analysen!464:464,MATCH("Max",Analysen!$2:$2,0))</f>
        <v>7</v>
      </c>
      <c r="G464" s="65">
        <f>INDEX(Analysen!464:464,MATCH("",Analysen!$2:$2,-1)-1)</f>
        <v>7</v>
      </c>
      <c r="H464" s="66">
        <f>INDEX(Analysen!464:464,MATCH("",Analysen!$2:$2,-1))</f>
        <v>1</v>
      </c>
      <c r="I464" s="73" t="str">
        <f>INDEX(Analysen!464:464,MATCH("",Analysen!$2:$2,-1)-2)</f>
        <v>Ja</v>
      </c>
      <c r="J464" s="6">
        <v>1</v>
      </c>
      <c r="K464" s="6">
        <f t="shared" si="14"/>
        <v>7</v>
      </c>
      <c r="L464" s="58">
        <f t="shared" si="15"/>
        <v>7</v>
      </c>
      <c r="M464" s="119"/>
      <c r="N464" s="118"/>
    </row>
    <row r="465" spans="2:14" ht="130.5" thickBot="1" x14ac:dyDescent="0.4">
      <c r="B465" s="34" t="str">
        <f>Analysen!A465</f>
        <v>DE</v>
      </c>
      <c r="C465" s="1" t="str">
        <f>Analysen!B465</f>
        <v>Karenzzeit</v>
      </c>
      <c r="D465" s="35" t="str">
        <f>Analysen!C465</f>
        <v xml:space="preserve">Wie lang ist der maximale Zeitraum einer Karenzzeit nach Ausscheiden aus einem öffentlichen Amt, während der eine Pflicht zur schriftlichen Anzeige der geplanten Aufnahme einer Erwerbstätigkeit außerhalb des öffentliches Dienstes erforderlich ist?
</v>
      </c>
      <c r="E465" s="5" t="str">
        <f>Analysen!D465</f>
        <v>nein: 0
ja:
&lt; 1 Jahr: 5
&lt; 2 Jahr: 10
&lt; 3 Jahr: 15
≥ 3 Jahre: 20
In Bundesländern mit parlamentarischen/politischen Staatssekretären wird deren Fehlen mit einem Abzug von 5 Punkten in diesem Kriterium berücksichtigt.</v>
      </c>
      <c r="F465" s="6">
        <f>INDEX(Analysen!465:465,MATCH("Max",Analysen!$2:$2,0))</f>
        <v>20</v>
      </c>
      <c r="G465" s="65">
        <f>INDEX(Analysen!465:465,MATCH("",Analysen!$2:$2,-1)-1)</f>
        <v>10</v>
      </c>
      <c r="H465" s="66">
        <f>INDEX(Analysen!465:465,MATCH("",Analysen!$2:$2,-1))</f>
        <v>0.5</v>
      </c>
      <c r="I465" s="73" t="str">
        <f>INDEX(Analysen!465:465,MATCH("",Analysen!$2:$2,-1)-2)</f>
        <v>12 bis zu 18 Monaten in Fällen, in denen öffentliche Interessen schwer beeinträchtigt wären.</v>
      </c>
      <c r="J465" s="6">
        <v>1</v>
      </c>
      <c r="K465" s="6">
        <f t="shared" si="14"/>
        <v>20</v>
      </c>
      <c r="L465" s="58">
        <f t="shared" si="15"/>
        <v>10</v>
      </c>
      <c r="M465" s="119">
        <f>SUMIFS($L:$L,$B:$B,B465,$C:$C,C465)/SUMIFS($K:$K,$B:$B,B465,$C:$C,C465)</f>
        <v>0.56000000000000005</v>
      </c>
      <c r="N465" s="118"/>
    </row>
    <row r="466" spans="2:14" ht="52.5" thickBot="1" x14ac:dyDescent="0.4">
      <c r="B466" s="34" t="str">
        <f>Analysen!A466</f>
        <v>DE</v>
      </c>
      <c r="C466" s="1" t="str">
        <f>Analysen!B466</f>
        <v>Karenzzeit</v>
      </c>
      <c r="D466" s="35" t="str">
        <f>Analysen!C466</f>
        <v>Gibt es ein beratendes Gremium oder eine Instanz, die über einen möglichen Interessenkonflikt berät und muss dessen Empfehlung veröffentlicht werden?</v>
      </c>
      <c r="E466" s="5" t="str">
        <f>Analysen!D466</f>
        <v>nein: 0
Gremium, keine Veröffentlichung: 6 
Gremium, Veröffentlichung: 12</v>
      </c>
      <c r="F466" s="6">
        <f>INDEX(Analysen!466:466,MATCH("Max",Analysen!$2:$2,0))</f>
        <v>12</v>
      </c>
      <c r="G466" s="65">
        <f>INDEX(Analysen!466:466,MATCH("",Analysen!$2:$2,-1)-1)</f>
        <v>12</v>
      </c>
      <c r="H466" s="66">
        <f>INDEX(Analysen!466:466,MATCH("",Analysen!$2:$2,-1))</f>
        <v>1</v>
      </c>
      <c r="I466" s="73" t="str">
        <f>INDEX(Analysen!466:466,MATCH("",Analysen!$2:$2,-1)-2)</f>
        <v>Begründete, Empfehlung eines aus drei Mitgliedern bestehenden beratenden Gremiums</v>
      </c>
      <c r="J466" s="6">
        <v>1</v>
      </c>
      <c r="K466" s="6">
        <f t="shared" si="14"/>
        <v>12</v>
      </c>
      <c r="L466" s="58">
        <f t="shared" si="15"/>
        <v>12</v>
      </c>
      <c r="M466" s="119"/>
      <c r="N466" s="118"/>
    </row>
    <row r="467" spans="2:14" ht="26.5" thickBot="1" x14ac:dyDescent="0.4">
      <c r="B467" s="34" t="str">
        <f>Analysen!A467</f>
        <v>DE</v>
      </c>
      <c r="C467" s="1" t="str">
        <f>Analysen!B467</f>
        <v>Karenzzeit</v>
      </c>
      <c r="D467" s="35" t="str">
        <f>Analysen!C467</f>
        <v>Sind Sanktionen bei Verstößen gegen die Karenzzeitregelung vorgesehen?</v>
      </c>
      <c r="E467" s="5" t="str">
        <f>Analysen!D467</f>
        <v>nein: 0
ja: 12</v>
      </c>
      <c r="F467" s="6">
        <f>INDEX(Analysen!467:467,MATCH("Max",Analysen!$2:$2,0))</f>
        <v>12</v>
      </c>
      <c r="G467" s="65">
        <f>INDEX(Analysen!467:467,MATCH("",Analysen!$2:$2,-1)-1)</f>
        <v>0</v>
      </c>
      <c r="H467" s="66">
        <f>INDEX(Analysen!467:467,MATCH("",Analysen!$2:$2,-1))</f>
        <v>0</v>
      </c>
      <c r="I467" s="73" t="str">
        <f>INDEX(Analysen!467:467,MATCH("",Analysen!$2:$2,-1)-2)</f>
        <v>nein</v>
      </c>
      <c r="J467" s="6">
        <v>1</v>
      </c>
      <c r="K467" s="6">
        <f t="shared" si="14"/>
        <v>12</v>
      </c>
      <c r="L467" s="58">
        <f t="shared" si="15"/>
        <v>0</v>
      </c>
      <c r="M467" s="119"/>
      <c r="N467" s="118"/>
    </row>
    <row r="468" spans="2:14" ht="182.5" thickBot="1" x14ac:dyDescent="0.4">
      <c r="B468" s="34" t="str">
        <f>Analysen!A468</f>
        <v>DE</v>
      </c>
      <c r="C468" s="1" t="str">
        <f>Analysen!B468</f>
        <v>Karenzzeit</v>
      </c>
      <c r="D468" s="35" t="str">
        <f>Analysen!C468</f>
        <v>Gibt es verbindliche Kriterien für einen Beschluss über die Zulässigkeit einer anzeigepflichtigen Beschäftigung während der Karenzzeit?  (Definition Interessenkonflikt, Gründe aus denen eine Erwerbstätigkeit untersagt werden kann etc.)</v>
      </c>
      <c r="E468" s="5" t="str">
        <f>Analysen!D468</f>
        <v>nein: 0
nur bei direktem Bezug zur vorherigen Tätigkeit: 3
auch bei Gefährdung des Ansehens der Landesregierung: 6</v>
      </c>
      <c r="F468" s="6">
        <f>INDEX(Analysen!468:468,MATCH("Max",Analysen!$2:$2,0))</f>
        <v>6</v>
      </c>
      <c r="G468" s="65">
        <f>INDEX(Analysen!468:468,MATCH("",Analysen!$2:$2,-1)-1)</f>
        <v>6</v>
      </c>
      <c r="H468" s="66">
        <f>INDEX(Analysen!468:468,MATCH("",Analysen!$2:$2,-1))</f>
        <v>1</v>
      </c>
      <c r="I468" s="73" t="str">
        <f>INDEX(Analysen!468:468,MATCH("",Analysen!$2:$2,-1)-2)</f>
        <v>Soweit zu besorgen ist, dass durch die Beschäftigung öffentliche Interessen beeinträchtigt werden. Von einer Beeinträchtigung ist insbesondere dann auszugehen, wenn die angestrebte Beschäftigung
1. in Angelegenheiten oder Bereichen ausgeübt werden soll, in denen das ehemalige Mitglied der Bundesregierung während seiner Amtszeit tätig war, oder
2. das Vertrauen der Allgemeinheit in die Integrität der Bundesregierung beeinträchtigen kann.</v>
      </c>
      <c r="J468" s="6">
        <v>1</v>
      </c>
      <c r="K468" s="6">
        <f t="shared" si="14"/>
        <v>6</v>
      </c>
      <c r="L468" s="58">
        <f t="shared" si="15"/>
        <v>6</v>
      </c>
      <c r="M468" s="119"/>
      <c r="N468" s="118"/>
    </row>
    <row r="469" spans="2:14" ht="65.5" thickBot="1" x14ac:dyDescent="0.4">
      <c r="B469" s="34" t="str">
        <f>Analysen!A469</f>
        <v>DE</v>
      </c>
      <c r="C469" s="1" t="str">
        <f>Analysen!B469</f>
        <v>Verhaltensregeln</v>
      </c>
      <c r="D469" s="35" t="str">
        <f>Analysen!C469</f>
        <v>Besteht eine Anzeigepflicht für vor Mandatsübernahme ausgeübte berufliche Tätigkeiten sowie Tätigkeiten als Vorstand/Aufsichtsrat/Beirat o.ä. ?</v>
      </c>
      <c r="E469" s="5" t="str">
        <f>Analysen!D469</f>
        <v>Anzeigepflicht berufliche Tätigkeit länger als zwei Jahre vor Mandat zurückliegend:  3
bzw. Anzeigepflicht berufliche Tätigkeit in den letzten zwei Jahren vor Mandatsbeginn: 2
Anzeigepflicht Tätigkeit als Vorstand/Aufsichtsrat/Beirat o.ä.:  2</v>
      </c>
      <c r="F469" s="6">
        <f>INDEX(Analysen!469:469,MATCH("Max",Analysen!$2:$2,0))</f>
        <v>5</v>
      </c>
      <c r="G469" s="65">
        <f>INDEX(Analysen!469:469,MATCH("",Analysen!$2:$2,-1)-1)</f>
        <v>5</v>
      </c>
      <c r="H469" s="66">
        <f>INDEX(Analysen!469:469,MATCH("",Analysen!$2:$2,-1))</f>
        <v>1</v>
      </c>
      <c r="I469" s="73" t="str">
        <f>INDEX(Analysen!469:469,MATCH("",Analysen!$2:$2,-1)-2)</f>
        <v>Ja, mit Anzeige Bestehen Rückkehrrecht nach Mandatsbeendigung</v>
      </c>
      <c r="J469" s="6">
        <v>1</v>
      </c>
      <c r="K469" s="6">
        <f t="shared" si="14"/>
        <v>5</v>
      </c>
      <c r="L469" s="58">
        <f t="shared" si="15"/>
        <v>5</v>
      </c>
      <c r="M469" s="120">
        <f>SUMIFS($L:$L,$B:$B,B469,$C:$C,C469)/SUMIFS($K:$K,$B:$B,B469,$C:$C,C469)</f>
        <v>0.9</v>
      </c>
      <c r="N469" s="118"/>
    </row>
    <row r="470" spans="2:14" ht="198.75" customHeight="1" thickBot="1" x14ac:dyDescent="0.4">
      <c r="B470" s="34" t="str">
        <f>Analysen!A470</f>
        <v>DE</v>
      </c>
      <c r="C470" s="1" t="str">
        <f>Analysen!B470</f>
        <v>Verhaltensregeln</v>
      </c>
      <c r="D470" s="35" t="str">
        <f>Analysen!C470</f>
        <v>Besteht eine Anzeigepflicht für während der Mandatsausübung ausgeübte Tätigkeiten (einschl. Beratung, Vorträge, Gutachten etc.); Unternehmensbeteiligungen? Aktienoptionen? Schwellenwerte beachten!</v>
      </c>
      <c r="E470" s="5" t="str">
        <f>Analysen!D470</f>
        <v xml:space="preserve">Anzeigepflicht berufliche Tätigkeiten u.ä.:  2
Anzeigepflicht Unternehmensbeteiligungen erst ab „wesentlichem wirtschaftlichem Einfluss“ (meist: 25%): 1
Anzeigepflicht bestehende Unternehmensbeteiligungen ab 5 % und Aktienoptionen u.ä.: 2
</v>
      </c>
      <c r="F470" s="6">
        <f>INDEX(Analysen!470:470,MATCH("Max",Analysen!$2:$2,0))</f>
        <v>5</v>
      </c>
      <c r="G470" s="65">
        <f>INDEX(Analysen!470:470,MATCH("",Analysen!$2:$2,-1)-1)</f>
        <v>5</v>
      </c>
      <c r="H470" s="66">
        <f>INDEX(Analysen!470:470,MATCH("",Analysen!$2:$2,-1))</f>
        <v>1</v>
      </c>
      <c r="I470" s="73" t="str">
        <f>INDEX(Analysen!470:470,MATCH("",Analysen!$2:$2,-1)-2)</f>
        <v xml:space="preserve">Ja, Anzeige Beteiligung an Personen- oder Kapitalgesellschaft bereits ab 5 %
Einschließlich Entgelte in Form einer Option auf Gesellschaftsanteile
Bei Abgeordneten mit Verschwiegenheitspflicht (wie Anwälten) genügt statt Offenlegung der Identität grundsätzlich Angabe der konkreten Branche
</v>
      </c>
      <c r="J470" s="6">
        <v>1</v>
      </c>
      <c r="K470" s="6">
        <f t="shared" si="14"/>
        <v>5</v>
      </c>
      <c r="L470" s="58">
        <f t="shared" si="15"/>
        <v>5</v>
      </c>
      <c r="M470" s="120"/>
      <c r="N470" s="118"/>
    </row>
    <row r="471" spans="2:14" ht="52.5" thickBot="1" x14ac:dyDescent="0.4">
      <c r="B471" s="34" t="str">
        <f>Analysen!A471</f>
        <v>DE</v>
      </c>
      <c r="C471" s="1" t="str">
        <f>Analysen!B471</f>
        <v>Verhaltensregeln</v>
      </c>
      <c r="D471" s="35" t="str">
        <f>Analysen!C471</f>
        <v>Werden die angezeigten Nebeneinkünfte veröffentlicht?
(nur in Stufen oder Euro-genau)</v>
      </c>
      <c r="E471" s="5" t="str">
        <f>Analysen!D471</f>
        <v xml:space="preserve">Veröffentlichung Euro-genau:  5
Veröffentlichung in ca. 10 Stufen entsprechend früheren VR Bund: 3
 Veröffentlichung in deutlich weniger als 10 Stufen: 2
</v>
      </c>
      <c r="F471" s="6">
        <f>INDEX(Analysen!471:471,MATCH("Max",Analysen!$2:$2,0))</f>
        <v>5</v>
      </c>
      <c r="G471" s="65">
        <f>INDEX(Analysen!471:471,MATCH("",Analysen!$2:$2,-1)-1)</f>
        <v>5</v>
      </c>
      <c r="H471" s="66">
        <f>INDEX(Analysen!471:471,MATCH("",Analysen!$2:$2,-1))</f>
        <v>1</v>
      </c>
      <c r="I471" s="73" t="str">
        <f>INDEX(Analysen!471:471,MATCH("",Analysen!$2:$2,-1)-2)</f>
        <v xml:space="preserve">Sämtliche Einkünfte über 1.000 € monatlich oder 3.000 € jährlich sind betragsgenau anzugeben und werden im BT-Internet veröffentlicht. </v>
      </c>
      <c r="J471" s="6">
        <v>1</v>
      </c>
      <c r="K471" s="6">
        <f t="shared" si="14"/>
        <v>5</v>
      </c>
      <c r="L471" s="58">
        <f t="shared" si="15"/>
        <v>5</v>
      </c>
      <c r="M471" s="120"/>
      <c r="N471" s="118"/>
    </row>
    <row r="472" spans="2:14" ht="104.5" thickBot="1" x14ac:dyDescent="0.4">
      <c r="B472" s="34" t="str">
        <f>Analysen!A472</f>
        <v>DE</v>
      </c>
      <c r="C472" s="1" t="str">
        <f>Analysen!B472</f>
        <v>Verhaltensregeln</v>
      </c>
      <c r="D472" s="35" t="str">
        <f>Analysen!C472</f>
        <v xml:space="preserve">Gibt es eine Anzeigepflicht bei Spenden an Abgeordnete für politische Arbeit? Ab welcher Betragshöhe gilt diese? Veröffentlichung?
</v>
      </c>
      <c r="E472" s="5" t="str">
        <f>Analysen!D472</f>
        <v xml:space="preserve">Anzeigepflicht ab ca. 1.500 € jährlich oder vergleichbar: 3
bzw. Anzeigepflicht erst ab ca. 5.000 € jährlich: 2
Veröffentlichung: 2
</v>
      </c>
      <c r="F472" s="6">
        <f>INDEX(Analysen!472:472,MATCH("Max",Analysen!$2:$2,0))</f>
        <v>5</v>
      </c>
      <c r="G472" s="65">
        <f>INDEX(Analysen!472:472,MATCH("",Analysen!$2:$2,-1)-1)</f>
        <v>5</v>
      </c>
      <c r="H472" s="66">
        <f>INDEX(Analysen!472:472,MATCH("",Analysen!$2:$2,-1))</f>
        <v>1</v>
      </c>
      <c r="I472" s="73" t="str">
        <f>INDEX(Analysen!472:472,MATCH("",Analysen!$2:$2,-1)-2)</f>
        <v xml:space="preserve">Ja,
&gt; 1.000 € jährl.
&gt;3.000 € jährl. mit Veröffentl.
Annahme von Direktspenden verboten (vgl. Sp. 10)
</v>
      </c>
      <c r="J472" s="6">
        <v>1</v>
      </c>
      <c r="K472" s="6">
        <f t="shared" si="14"/>
        <v>5</v>
      </c>
      <c r="L472" s="58">
        <f t="shared" si="15"/>
        <v>5</v>
      </c>
      <c r="M472" s="120"/>
      <c r="N472" s="118"/>
    </row>
    <row r="473" spans="2:14" ht="26.5" thickBot="1" x14ac:dyDescent="0.4">
      <c r="B473" s="34" t="str">
        <f>Analysen!A473</f>
        <v>DE</v>
      </c>
      <c r="C473" s="1" t="str">
        <f>Analysen!B473</f>
        <v>Verhaltensregeln</v>
      </c>
      <c r="D473" s="35" t="str">
        <f>Analysen!C473</f>
        <v>Ist die Annahme von Spenden (Direktspenden) an Abgeordnete verboten?</v>
      </c>
      <c r="E473" s="5" t="str">
        <f>Analysen!D473</f>
        <v xml:space="preserve">Annahme von Direktspenden verboten: 5 </v>
      </c>
      <c r="F473" s="6">
        <f>INDEX(Analysen!473:473,MATCH("Max",Analysen!$2:$2,0))</f>
        <v>5</v>
      </c>
      <c r="G473" s="65">
        <f>INDEX(Analysen!473:473,MATCH("",Analysen!$2:$2,-1)-1)</f>
        <v>5</v>
      </c>
      <c r="H473" s="66">
        <f>INDEX(Analysen!473:473,MATCH("",Analysen!$2:$2,-1))</f>
        <v>1</v>
      </c>
      <c r="I473" s="73" t="str">
        <f>INDEX(Analysen!473:473,MATCH("",Analysen!$2:$2,-1)-2)</f>
        <v>Ja</v>
      </c>
      <c r="J473" s="6">
        <v>1</v>
      </c>
      <c r="K473" s="6">
        <f t="shared" si="14"/>
        <v>5</v>
      </c>
      <c r="L473" s="58">
        <f t="shared" si="15"/>
        <v>5</v>
      </c>
      <c r="M473" s="120"/>
      <c r="N473" s="118"/>
    </row>
    <row r="474" spans="2:14" ht="52.5" thickBot="1" x14ac:dyDescent="0.4">
      <c r="B474" s="34" t="str">
        <f>Analysen!A474</f>
        <v>DE</v>
      </c>
      <c r="C474" s="1" t="str">
        <f>Analysen!B474</f>
        <v>Verhaltensregeln</v>
      </c>
      <c r="D474" s="35" t="str">
        <f>Analysen!C474</f>
        <v>Gibt es Sanktionen bei Verstößen gegen die in vorigen Kriterien aufgeführten Pflichten?   Veröffentlichung als LT-Drucksache?</v>
      </c>
      <c r="E474" s="5" t="str">
        <f>Analysen!D474</f>
        <v>Ordnungsgeld bis ½ jährl. Abgeordnetenbezüge: 3
Lediglich Ermahnung: 1
Veröffentlichung: 2</v>
      </c>
      <c r="F474" s="6">
        <f>INDEX(Analysen!474:474,MATCH("Max",Analysen!$2:$2,0))</f>
        <v>5</v>
      </c>
      <c r="G474" s="65">
        <f>INDEX(Analysen!474:474,MATCH("",Analysen!$2:$2,-1)-1)</f>
        <v>5</v>
      </c>
      <c r="H474" s="66">
        <f>INDEX(Analysen!474:474,MATCH("",Analysen!$2:$2,-1))</f>
        <v>1</v>
      </c>
      <c r="I474" s="73" t="str">
        <f>INDEX(Analysen!474:474,MATCH("",Analysen!$2:$2,-1)-2)</f>
        <v>Ermahnung Ordnungsgeld bis 1/2 jährl. Abg.-Bezüge
Veröffentl. als BT-Drucksache.</v>
      </c>
      <c r="J474" s="6">
        <v>1</v>
      </c>
      <c r="K474" s="6">
        <f t="shared" si="14"/>
        <v>5</v>
      </c>
      <c r="L474" s="58">
        <f t="shared" si="15"/>
        <v>5</v>
      </c>
      <c r="M474" s="120"/>
      <c r="N474" s="118"/>
    </row>
    <row r="475" spans="2:14" ht="39.5" thickBot="1" x14ac:dyDescent="0.4">
      <c r="B475" s="34" t="str">
        <f>Analysen!A475</f>
        <v>DE</v>
      </c>
      <c r="C475" s="1" t="str">
        <f>Analysen!B475</f>
        <v>Verhaltensregeln</v>
      </c>
      <c r="D475" s="35" t="str">
        <f>Analysen!C475</f>
        <v>Werden die von den Abgeordneten gemachten Angaben im Internet oder Handbuch veröffentlicht?</v>
      </c>
      <c r="E475" s="5" t="str">
        <f>Analysen!D475</f>
        <v>Im Landtag-Internet: 5
Im Handbuch/als amtliche Mitteilung: 3</v>
      </c>
      <c r="F475" s="6">
        <f>INDEX(Analysen!475:475,MATCH("Max",Analysen!$2:$2,0))</f>
        <v>5</v>
      </c>
      <c r="G475" s="65">
        <f>INDEX(Analysen!475:475,MATCH("",Analysen!$2:$2,-1)-1)</f>
        <v>5</v>
      </c>
      <c r="H475" s="66">
        <f>INDEX(Analysen!475:475,MATCH("",Analysen!$2:$2,-1))</f>
        <v>1</v>
      </c>
      <c r="I475" s="73" t="str">
        <f>INDEX(Analysen!475:475,MATCH("",Analysen!$2:$2,-1)-2)</f>
        <v>BT-Internet</v>
      </c>
      <c r="J475" s="6">
        <v>1</v>
      </c>
      <c r="K475" s="6">
        <f t="shared" si="14"/>
        <v>5</v>
      </c>
      <c r="L475" s="58">
        <f t="shared" si="15"/>
        <v>5</v>
      </c>
      <c r="M475" s="120"/>
      <c r="N475" s="118"/>
    </row>
    <row r="476" spans="2:14" ht="91.5" thickBot="1" x14ac:dyDescent="0.4">
      <c r="B476" s="34" t="str">
        <f>Analysen!A476</f>
        <v>DE</v>
      </c>
      <c r="C476" s="1" t="str">
        <f>Analysen!B476</f>
        <v>Verhaltensregeln</v>
      </c>
      <c r="D476" s="35" t="str">
        <f>Analysen!C476</f>
        <v xml:space="preserve">Muss eine Interessenverknüpfung bei Mitarbeit in einem Ausschuss oder auch bei sonstiger gesetzgeberischer Arbeit offengelegt werden? </v>
      </c>
      <c r="E476" s="5" t="str">
        <f>Analysen!D476</f>
        <v xml:space="preserve">Offenlegung bei Mitarbeit im Ausschuss sowie bei sonstiger gesetzgeberischer Arbeit: 5 
Falls Offenlegung nur bei Ausschussarbeit: 3   Interessenverknüpfung nur anhand Abgeordnetenprofil: 1
</v>
      </c>
      <c r="F476" s="6">
        <f>INDEX(Analysen!476:476,MATCH("Max",Analysen!$2:$2,0))</f>
        <v>5</v>
      </c>
      <c r="G476" s="65">
        <f>INDEX(Analysen!476:476,MATCH("",Analysen!$2:$2,-1)-1)</f>
        <v>5</v>
      </c>
      <c r="H476" s="66">
        <f>INDEX(Analysen!476:476,MATCH("",Analysen!$2:$2,-1))</f>
        <v>1</v>
      </c>
      <c r="I476" s="73" t="str">
        <f>INDEX(Analysen!476:476,MATCH("",Analysen!$2:$2,-1)-2)</f>
        <v xml:space="preserve">Einfaches Ausschussmitglied muss Interessenverknüpfung vor Wortmeldung in der Beratung offenlegen
Berichterstatter/in bereits vor Beratungsbeginn
</v>
      </c>
      <c r="J476" s="6">
        <v>1</v>
      </c>
      <c r="K476" s="6">
        <f t="shared" si="14"/>
        <v>5</v>
      </c>
      <c r="L476" s="58">
        <f t="shared" si="15"/>
        <v>5</v>
      </c>
      <c r="M476" s="120"/>
      <c r="N476" s="118"/>
    </row>
    <row r="477" spans="2:14" ht="127.5" customHeight="1" thickBot="1" x14ac:dyDescent="0.4">
      <c r="B477" s="34" t="str">
        <f>Analysen!A477</f>
        <v>DE</v>
      </c>
      <c r="C477" s="1" t="str">
        <f>Analysen!B477</f>
        <v>Verhaltensregeln</v>
      </c>
      <c r="D477" s="35" t="str">
        <f>Analysen!C477</f>
        <v xml:space="preserve">Ist die Ausübung bezahlter Tätigkeiten (Lobbyarbeit, Beratung, Vorträge, Gutachten etc.)  während der Mandatsausübung verboten? </v>
      </c>
      <c r="E477" s="5" t="str">
        <f>Analysen!D477</f>
        <v xml:space="preserve">Verbot bezahlter Lobbytätigkeit: 3
Verbot Honorarannahme entgeltlicher Vorträge/ Beratungstätigkeit: 2
</v>
      </c>
      <c r="F477" s="6">
        <f>INDEX(Analysen!477:477,MATCH("Max",Analysen!$2:$2,0))</f>
        <v>5</v>
      </c>
      <c r="G477" s="65">
        <f>INDEX(Analysen!477:477,MATCH("",Analysen!$2:$2,-1)-1)</f>
        <v>5</v>
      </c>
      <c r="H477" s="66">
        <f>INDEX(Analysen!477:477,MATCH("",Analysen!$2:$2,-1))</f>
        <v>1</v>
      </c>
      <c r="I477" s="73" t="str">
        <f>INDEX(Analysen!477:477,MATCH("",Analysen!$2:$2,-1)-2)</f>
        <v>Lobbyarbeit ja, Vorträge ja, falls Zusammenhang mit Mandat oder unangemessen hohe Vergütung</v>
      </c>
      <c r="J477" s="6">
        <v>1</v>
      </c>
      <c r="K477" s="6">
        <f t="shared" si="14"/>
        <v>5</v>
      </c>
      <c r="L477" s="58">
        <f t="shared" si="15"/>
        <v>5</v>
      </c>
      <c r="M477" s="120"/>
      <c r="N477" s="118"/>
    </row>
    <row r="478" spans="2:14" ht="42" customHeight="1" thickBot="1" x14ac:dyDescent="0.4">
      <c r="B478" s="36" t="str">
        <f>Analysen!A478</f>
        <v>DE</v>
      </c>
      <c r="C478" s="37" t="str">
        <f>Analysen!B478</f>
        <v>Verhaltensregeln</v>
      </c>
      <c r="D478" s="38" t="str">
        <f>Analysen!C478</f>
        <v>Gibt es eine Pflicht zur Angabe des zeitlichen Umfangs ausgeübter Nebentätigkeiten?</v>
      </c>
      <c r="E478" s="39" t="str">
        <f>Analysen!D478</f>
        <v>Pflicht zur Angabe: 5</v>
      </c>
      <c r="F478" s="69">
        <f>INDEX(Analysen!478:478,MATCH("Max",Analysen!$2:$2,0))</f>
        <v>5</v>
      </c>
      <c r="G478" s="70">
        <f>INDEX(Analysen!478:478,MATCH("",Analysen!$2:$2,-1)-1)</f>
        <v>0</v>
      </c>
      <c r="H478" s="71">
        <f>INDEX(Analysen!478:478,MATCH("",Analysen!$2:$2,-1))</f>
        <v>0</v>
      </c>
      <c r="I478" s="74" t="str">
        <f>INDEX(Analysen!478:478,MATCH("",Analysen!$2:$2,-1)-2)</f>
        <v>Nein</v>
      </c>
      <c r="J478" s="69">
        <v>1</v>
      </c>
      <c r="K478" s="69">
        <f t="shared" si="14"/>
        <v>5</v>
      </c>
      <c r="L478" s="78">
        <f t="shared" si="15"/>
        <v>0</v>
      </c>
      <c r="M478" s="120"/>
      <c r="N478" s="118"/>
    </row>
  </sheetData>
  <autoFilter ref="B2:D58"/>
  <mergeCells count="88">
    <mergeCell ref="B1:K1"/>
    <mergeCell ref="M31:M39"/>
    <mergeCell ref="L1:N1"/>
    <mergeCell ref="M2:N2"/>
    <mergeCell ref="M3:M11"/>
    <mergeCell ref="N3:N30"/>
    <mergeCell ref="M12:M16"/>
    <mergeCell ref="M17:M20"/>
    <mergeCell ref="M21:M30"/>
    <mergeCell ref="N31:N58"/>
    <mergeCell ref="M40:M44"/>
    <mergeCell ref="M45:M48"/>
    <mergeCell ref="M49:M58"/>
    <mergeCell ref="M59:M67"/>
    <mergeCell ref="N59:N86"/>
    <mergeCell ref="M68:M72"/>
    <mergeCell ref="M73:M76"/>
    <mergeCell ref="M77:M86"/>
    <mergeCell ref="M87:M95"/>
    <mergeCell ref="N87:N114"/>
    <mergeCell ref="M96:M100"/>
    <mergeCell ref="M101:M104"/>
    <mergeCell ref="M105:M114"/>
    <mergeCell ref="M115:M123"/>
    <mergeCell ref="N115:N142"/>
    <mergeCell ref="M124:M128"/>
    <mergeCell ref="M129:M132"/>
    <mergeCell ref="M133:M142"/>
    <mergeCell ref="M143:M151"/>
    <mergeCell ref="N143:N170"/>
    <mergeCell ref="M152:M156"/>
    <mergeCell ref="M157:M160"/>
    <mergeCell ref="M161:M170"/>
    <mergeCell ref="M171:M179"/>
    <mergeCell ref="N171:N198"/>
    <mergeCell ref="M180:M184"/>
    <mergeCell ref="M185:M188"/>
    <mergeCell ref="M189:M198"/>
    <mergeCell ref="M199:M207"/>
    <mergeCell ref="N199:N226"/>
    <mergeCell ref="M208:M212"/>
    <mergeCell ref="M213:M216"/>
    <mergeCell ref="M217:M226"/>
    <mergeCell ref="M227:M235"/>
    <mergeCell ref="N255:N282"/>
    <mergeCell ref="M264:M268"/>
    <mergeCell ref="M269:M272"/>
    <mergeCell ref="M273:M282"/>
    <mergeCell ref="N227:N254"/>
    <mergeCell ref="M236:M240"/>
    <mergeCell ref="M241:M244"/>
    <mergeCell ref="M245:M254"/>
    <mergeCell ref="M255:M263"/>
    <mergeCell ref="M283:M291"/>
    <mergeCell ref="N283:N310"/>
    <mergeCell ref="M292:M296"/>
    <mergeCell ref="M297:M300"/>
    <mergeCell ref="M301:M310"/>
    <mergeCell ref="M311:M319"/>
    <mergeCell ref="N311:N338"/>
    <mergeCell ref="M320:M324"/>
    <mergeCell ref="M325:M328"/>
    <mergeCell ref="M329:M338"/>
    <mergeCell ref="M339:M347"/>
    <mergeCell ref="N339:N366"/>
    <mergeCell ref="M348:M352"/>
    <mergeCell ref="M353:M356"/>
    <mergeCell ref="M357:M366"/>
    <mergeCell ref="M367:M375"/>
    <mergeCell ref="N367:N394"/>
    <mergeCell ref="M376:M380"/>
    <mergeCell ref="M381:M384"/>
    <mergeCell ref="M385:M394"/>
    <mergeCell ref="N395:N422"/>
    <mergeCell ref="M404:M408"/>
    <mergeCell ref="M409:M412"/>
    <mergeCell ref="M413:M422"/>
    <mergeCell ref="M423:M431"/>
    <mergeCell ref="N423:N450"/>
    <mergeCell ref="M432:M436"/>
    <mergeCell ref="M437:M440"/>
    <mergeCell ref="M441:M450"/>
    <mergeCell ref="M395:M403"/>
    <mergeCell ref="M451:M459"/>
    <mergeCell ref="N451:N478"/>
    <mergeCell ref="M460:M464"/>
    <mergeCell ref="M465:M468"/>
    <mergeCell ref="M469:M478"/>
  </mergeCells>
  <pageMargins left="0.196527777777778" right="0.196527777777778" top="1.38333333333333" bottom="0.55138888888888904" header="0.31527777777777799" footer="0.31527777777777799"/>
  <pageSetup paperSize="9" orientation="landscape" horizontalDpi="300" verticalDpi="300" r:id="rId1"/>
  <headerFooter>
    <oddFooter>&amp;L&amp;Kffffff      Lobbyranking.de: Auswertung&amp;C&amp;Kffffff&amp;P / &amp;N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rgb="FF8FAADC"/>
  </sheetPr>
  <dimension ref="A1:AMJ30"/>
  <sheetViews>
    <sheetView zoomScaleNormal="100" workbookViewId="0">
      <pane xSplit="3" ySplit="2" topLeftCell="D3" activePane="bottomRight" state="frozen"/>
      <selection pane="topRight" activeCell="D1" sqref="D1"/>
      <selection pane="bottomLeft" activeCell="A3" sqref="A3"/>
      <selection pane="bottomRight" activeCell="B1" sqref="B1"/>
    </sheetView>
  </sheetViews>
  <sheetFormatPr baseColWidth="10" defaultColWidth="11.453125" defaultRowHeight="14.5" x14ac:dyDescent="0.35"/>
  <cols>
    <col min="1" max="1" width="1.54296875" customWidth="1"/>
    <col min="2" max="2" width="10.90625" style="1" customWidth="1"/>
    <col min="3" max="3" width="110.90625" style="2" hidden="1" customWidth="1"/>
    <col min="4" max="54" width="6.453125" style="27" customWidth="1"/>
    <col min="55" max="1024" width="11.453125" style="7"/>
  </cols>
  <sheetData>
    <row r="1" spans="1:54" s="42" customFormat="1" ht="14.25" customHeight="1" x14ac:dyDescent="0.35">
      <c r="A1" s="8"/>
      <c r="B1" s="40" t="str">
        <f>INDEX(Analysen!$1:$1,MATCH("",Analysen!$1:$1,-1))</f>
        <v>16.08.2024</v>
      </c>
      <c r="C1" s="41"/>
      <c r="D1" s="132" t="s">
        <v>15</v>
      </c>
      <c r="E1" s="132"/>
      <c r="F1" s="132"/>
      <c r="G1" s="132" t="s">
        <v>90</v>
      </c>
      <c r="H1" s="132"/>
      <c r="I1" s="132"/>
      <c r="J1" s="132" t="s">
        <v>107</v>
      </c>
      <c r="K1" s="132"/>
      <c r="L1" s="132"/>
      <c r="M1" s="132" t="s">
        <v>127</v>
      </c>
      <c r="N1" s="132"/>
      <c r="O1" s="132"/>
      <c r="P1" s="132" t="s">
        <v>147</v>
      </c>
      <c r="Q1" s="132"/>
      <c r="R1" s="132"/>
      <c r="S1" s="132" t="s">
        <v>159</v>
      </c>
      <c r="T1" s="132"/>
      <c r="U1" s="132"/>
      <c r="V1" s="132" t="s">
        <v>171</v>
      </c>
      <c r="W1" s="132"/>
      <c r="X1" s="132"/>
      <c r="Y1" s="132" t="s">
        <v>189</v>
      </c>
      <c r="Z1" s="132"/>
      <c r="AA1" s="132"/>
      <c r="AB1" s="132" t="s">
        <v>206</v>
      </c>
      <c r="AC1" s="132"/>
      <c r="AD1" s="132"/>
      <c r="AE1" s="132" t="s">
        <v>215</v>
      </c>
      <c r="AF1" s="132"/>
      <c r="AG1" s="132"/>
      <c r="AH1" s="132" t="s">
        <v>233</v>
      </c>
      <c r="AI1" s="132"/>
      <c r="AJ1" s="132"/>
      <c r="AK1" s="132" t="s">
        <v>243</v>
      </c>
      <c r="AL1" s="132"/>
      <c r="AM1" s="132"/>
      <c r="AN1" s="132" t="s">
        <v>252</v>
      </c>
      <c r="AO1" s="132"/>
      <c r="AP1" s="132"/>
      <c r="AQ1" s="132" t="s">
        <v>264</v>
      </c>
      <c r="AR1" s="132"/>
      <c r="AS1" s="132"/>
      <c r="AT1" s="132" t="s">
        <v>272</v>
      </c>
      <c r="AU1" s="132"/>
      <c r="AV1" s="132"/>
      <c r="AW1" s="132" t="s">
        <v>286</v>
      </c>
      <c r="AX1" s="132"/>
      <c r="AY1" s="132"/>
      <c r="AZ1" s="132" t="s">
        <v>309</v>
      </c>
      <c r="BA1" s="132"/>
      <c r="BB1" s="132"/>
    </row>
    <row r="2" spans="1:54" s="8" customFormat="1" ht="30.75" customHeight="1" x14ac:dyDescent="0.35">
      <c r="B2" s="43" t="s">
        <v>8</v>
      </c>
      <c r="C2" s="44" t="s">
        <v>9</v>
      </c>
      <c r="D2" s="131" t="s">
        <v>339</v>
      </c>
      <c r="E2" s="131"/>
      <c r="F2" s="131"/>
      <c r="G2" s="131" t="s">
        <v>339</v>
      </c>
      <c r="H2" s="131"/>
      <c r="I2" s="131"/>
      <c r="J2" s="131" t="s">
        <v>339</v>
      </c>
      <c r="K2" s="131"/>
      <c r="L2" s="131"/>
      <c r="M2" s="131" t="s">
        <v>339</v>
      </c>
      <c r="N2" s="131"/>
      <c r="O2" s="131"/>
      <c r="P2" s="131" t="s">
        <v>339</v>
      </c>
      <c r="Q2" s="131"/>
      <c r="R2" s="131"/>
      <c r="S2" s="131" t="s">
        <v>339</v>
      </c>
      <c r="T2" s="131"/>
      <c r="U2" s="131"/>
      <c r="V2" s="131" t="s">
        <v>339</v>
      </c>
      <c r="W2" s="131"/>
      <c r="X2" s="131"/>
      <c r="Y2" s="131" t="s">
        <v>339</v>
      </c>
      <c r="Z2" s="131"/>
      <c r="AA2" s="131"/>
      <c r="AB2" s="131" t="s">
        <v>339</v>
      </c>
      <c r="AC2" s="131"/>
      <c r="AD2" s="131"/>
      <c r="AE2" s="131" t="s">
        <v>339</v>
      </c>
      <c r="AF2" s="131"/>
      <c r="AG2" s="131"/>
      <c r="AH2" s="131" t="s">
        <v>339</v>
      </c>
      <c r="AI2" s="131"/>
      <c r="AJ2" s="131"/>
      <c r="AK2" s="131" t="s">
        <v>339</v>
      </c>
      <c r="AL2" s="131"/>
      <c r="AM2" s="131"/>
      <c r="AN2" s="131" t="s">
        <v>339</v>
      </c>
      <c r="AO2" s="131"/>
      <c r="AP2" s="131"/>
      <c r="AQ2" s="131" t="s">
        <v>339</v>
      </c>
      <c r="AR2" s="131"/>
      <c r="AS2" s="131"/>
      <c r="AT2" s="131" t="s">
        <v>339</v>
      </c>
      <c r="AU2" s="131"/>
      <c r="AV2" s="131"/>
      <c r="AW2" s="131" t="s">
        <v>339</v>
      </c>
      <c r="AX2" s="131"/>
      <c r="AY2" s="131"/>
      <c r="AZ2" s="131" t="s">
        <v>339</v>
      </c>
      <c r="BA2" s="131"/>
      <c r="BB2" s="131"/>
    </row>
    <row r="3" spans="1:54" x14ac:dyDescent="0.35">
      <c r="B3" s="129" t="str">
        <f>Auswertung!C3</f>
        <v>Lobby-register</v>
      </c>
      <c r="C3" s="45" t="str">
        <f>Auswertung!D3</f>
        <v>Gibt es eine verbindliche Regelung sowohl für Abgeordnete im Parlament als auch für die Regierung (Ministerien)?</v>
      </c>
      <c r="D3" s="46">
        <f>INDEX(Auswertung!$H:$H,MATCH(D$1,Auswertung!$B:$B,0)+MATCH(Auswertung!$D3,Auswertung!$D:$D,0)-3,0)</f>
        <v>0.44444444444444398</v>
      </c>
      <c r="E3" s="128">
        <f>INDEX(Auswertung!$M:$M,MATCH(D$1,Auswertung!$B:$B,0)+MATCH(Auswertung!$C3,Auswertung!$C:$C,0)-3)</f>
        <v>0.52</v>
      </c>
      <c r="F3" s="127">
        <f>INDEX(Auswertung!$N:$N,MATCH(D$1,Auswertung!$B:$B,0),1)</f>
        <v>0.53</v>
      </c>
      <c r="G3" s="46">
        <f>INDEX(Auswertung!$H:$H,MATCH(G$1,Auswertung!$B:$B,0)+MATCH(Auswertung!$D3,Auswertung!$D:$D,0)-3,0)</f>
        <v>0.44444444444444442</v>
      </c>
      <c r="H3" s="128">
        <f>INDEX(Auswertung!$M:$M,MATCH(G$1,Auswertung!$B:$B,0)+MATCH(Auswertung!$C3,Auswertung!$C:$C,0)-3)</f>
        <v>0.44</v>
      </c>
      <c r="I3" s="127">
        <f>INDEX(Auswertung!$N:$N,MATCH(G$1,Auswertung!$B:$B,0),1)</f>
        <v>0.53999999999999992</v>
      </c>
      <c r="J3" s="46">
        <f>INDEX(Auswertung!$H:$H,MATCH(J$1,Auswertung!$B:$B,0)+MATCH(Auswertung!$D3,Auswertung!$D:$D,0)-3,0)</f>
        <v>0</v>
      </c>
      <c r="K3" s="128">
        <f>INDEX(Auswertung!$M:$M,MATCH(J$1,Auswertung!$B:$B,0)+MATCH(Auswertung!$C3,Auswertung!$C:$C,0)-3)</f>
        <v>0.06</v>
      </c>
      <c r="L3" s="127">
        <f>INDEX(Auswertung!$N:$N,MATCH(J$1,Auswertung!$B:$B,0),1)</f>
        <v>0.31</v>
      </c>
      <c r="M3" s="46">
        <f>INDEX(Auswertung!$H:$H,MATCH(M$1,Auswertung!$B:$B,0)+MATCH(Auswertung!$D3,Auswertung!$D:$D,0)-3,0)</f>
        <v>0.44444444444444442</v>
      </c>
      <c r="N3" s="128">
        <f>INDEX(Auswertung!$M:$M,MATCH(M$1,Auswertung!$B:$B,0)+MATCH(Auswertung!$C3,Auswertung!$C:$C,0)-3)</f>
        <v>0.26</v>
      </c>
      <c r="O3" s="127">
        <f>INDEX(Auswertung!$N:$N,MATCH(M$1,Auswertung!$B:$B,0),1)</f>
        <v>0.35499999999999998</v>
      </c>
      <c r="P3" s="46">
        <f>INDEX(Auswertung!$H:$H,MATCH(P$1,Auswertung!$B:$B,0)+MATCH(Auswertung!$D3,Auswertung!$D:$D,0)-3,0)</f>
        <v>0</v>
      </c>
      <c r="Q3" s="128">
        <f>INDEX(Auswertung!$M:$M,MATCH(P$1,Auswertung!$B:$B,0)+MATCH(Auswertung!$C3,Auswertung!$C:$C,0)-3)</f>
        <v>0</v>
      </c>
      <c r="R3" s="127">
        <f>INDEX(Auswertung!$N:$N,MATCH(P$1,Auswertung!$B:$B,0),1)</f>
        <v>0.09</v>
      </c>
      <c r="S3" s="46">
        <f>INDEX(Auswertung!$H:$H,MATCH(S$1,Auswertung!$B:$B,0)+MATCH(Auswertung!$D3,Auswertung!$D:$D,0)-3,0)</f>
        <v>0</v>
      </c>
      <c r="T3" s="128">
        <f>INDEX(Auswertung!$M:$M,MATCH(S$1,Auswertung!$B:$B,0)+MATCH(Auswertung!$C3,Auswertung!$C:$C,0)-3)</f>
        <v>0</v>
      </c>
      <c r="U3" s="127">
        <f>INDEX(Auswertung!$N:$N,MATCH(S$1,Auswertung!$B:$B,0),1)</f>
        <v>0.2</v>
      </c>
      <c r="V3" s="46">
        <f>INDEX(Auswertung!$H:$H,MATCH(V$1,Auswertung!$B:$B,0)+MATCH(Auswertung!$D3,Auswertung!$D:$D,0)-3,0)</f>
        <v>0.44444444444444442</v>
      </c>
      <c r="W3" s="128">
        <f>INDEX(Auswertung!$M:$M,MATCH(V$1,Auswertung!$B:$B,0)+MATCH(Auswertung!$C3,Auswertung!$C:$C,0)-3)</f>
        <v>0.26</v>
      </c>
      <c r="X3" s="127">
        <f>INDEX(Auswertung!$N:$N,MATCH(V$1,Auswertung!$B:$B,0),1)</f>
        <v>0.255</v>
      </c>
      <c r="Y3" s="46">
        <f>INDEX(Auswertung!$H:$H,MATCH(Y$1,Auswertung!$B:$B,0)+MATCH(Auswertung!$D3,Auswertung!$D:$D,0)-3,0)</f>
        <v>0.33333333333333331</v>
      </c>
      <c r="Z3" s="128">
        <f>INDEX(Auswertung!$M:$M,MATCH(Y$1,Auswertung!$B:$B,0)+MATCH(Auswertung!$C3,Auswertung!$C:$C,0)-3)</f>
        <v>0.24</v>
      </c>
      <c r="AA3" s="127">
        <f>INDEX(Auswertung!$N:$N,MATCH(Y$1,Auswertung!$B:$B,0),1)</f>
        <v>0.34500000000000003</v>
      </c>
      <c r="AB3" s="46">
        <f>INDEX(Auswertung!$H:$H,MATCH(AB$1,Auswertung!$B:$B,0)+MATCH(Auswertung!$D3,Auswertung!$D:$D,0)-3,0)</f>
        <v>0</v>
      </c>
      <c r="AC3" s="128">
        <f>INDEX(Auswertung!$M:$M,MATCH(AB$1,Auswertung!$B:$B,0)+MATCH(Auswertung!$C3,Auswertung!$C:$C,0)-3)</f>
        <v>0</v>
      </c>
      <c r="AD3" s="127">
        <f>INDEX(Auswertung!$N:$N,MATCH(AB$1,Auswertung!$B:$B,0),1)</f>
        <v>0.19</v>
      </c>
      <c r="AE3" s="46">
        <f>INDEX(Auswertung!$H:$H,MATCH(AE$1,Auswertung!$B:$B,0)+MATCH(Auswertung!$D3,Auswertung!$D:$D,0)-3,0)</f>
        <v>0</v>
      </c>
      <c r="AF3" s="128">
        <f>INDEX(Auswertung!$M:$M,MATCH(AE$1,Auswertung!$B:$B,0)+MATCH(Auswertung!$C3,Auswertung!$C:$C,0)-3)</f>
        <v>0</v>
      </c>
      <c r="AG3" s="127">
        <f>INDEX(Auswertung!$N:$N,MATCH(AE$1,Auswertung!$B:$B,0),1)</f>
        <v>0.34500000000000003</v>
      </c>
      <c r="AH3" s="46">
        <f>INDEX(Auswertung!$H:$H,MATCH(AH$1,Auswertung!$B:$B,0)+MATCH(Auswertung!$D3,Auswertung!$D:$D,0)-3,0)</f>
        <v>0.44444444444444442</v>
      </c>
      <c r="AI3" s="128">
        <f>INDEX(Auswertung!$M:$M,MATCH(AH$1,Auswertung!$B:$B,0)+MATCH(Auswertung!$C3,Auswertung!$C:$C,0)-3)</f>
        <v>0.26</v>
      </c>
      <c r="AJ3" s="127">
        <f>INDEX(Auswertung!$N:$N,MATCH(AH$1,Auswertung!$B:$B,0),1)</f>
        <v>0.185</v>
      </c>
      <c r="AK3" s="46">
        <f>INDEX(Auswertung!$H:$H,MATCH(AK$1,Auswertung!$B:$B,0)+MATCH(Auswertung!$D3,Auswertung!$D:$D,0)-3,0)</f>
        <v>0.44444444444444442</v>
      </c>
      <c r="AL3" s="128">
        <f>INDEX(Auswertung!$M:$M,MATCH(AK$1,Auswertung!$B:$B,0)+MATCH(Auswertung!$C3,Auswertung!$C:$C,0)-3)</f>
        <v>0.32</v>
      </c>
      <c r="AM3" s="127">
        <f>INDEX(Auswertung!$N:$N,MATCH(AK$1,Auswertung!$B:$B,0),1)</f>
        <v>0.22999999999999998</v>
      </c>
      <c r="AN3" s="46">
        <f>INDEX(Auswertung!$H:$H,MATCH(AN$1,Auswertung!$B:$B,0)+MATCH(Auswertung!$D3,Auswertung!$D:$D,0)-3,0)</f>
        <v>0</v>
      </c>
      <c r="AO3" s="128">
        <f>INDEX(Auswertung!$M:$M,MATCH(AN$1,Auswertung!$B:$B,0)+MATCH(Auswertung!$C3,Auswertung!$C:$C,0)-3)</f>
        <v>0</v>
      </c>
      <c r="AP3" s="127">
        <f>INDEX(Auswertung!$N:$N,MATCH(AN$1,Auswertung!$B:$B,0),1)</f>
        <v>0.23500000000000001</v>
      </c>
      <c r="AQ3" s="46">
        <f>INDEX(Auswertung!$H:$H,MATCH(AQ$1,Auswertung!$B:$B,0)+MATCH(Auswertung!$D3,Auswertung!$D:$D,0)-3,0)</f>
        <v>0.44444444444444442</v>
      </c>
      <c r="AR3" s="128">
        <f>INDEX(Auswertung!$M:$M,MATCH(AQ$1,Auswertung!$B:$B,0)+MATCH(Auswertung!$C3,Auswertung!$C:$C,0)-3)</f>
        <v>0.26</v>
      </c>
      <c r="AS3" s="127">
        <f>INDEX(Auswertung!$N:$N,MATCH(AQ$1,Auswertung!$B:$B,0),1)</f>
        <v>0.18</v>
      </c>
      <c r="AT3" s="46">
        <f>INDEX(Auswertung!$H:$H,MATCH(AT$1,Auswertung!$B:$B,0)+MATCH(Auswertung!$D3,Auswertung!$D:$D,0)-3,0)</f>
        <v>0</v>
      </c>
      <c r="AU3" s="128">
        <f>INDEX(Auswertung!$M:$M,MATCH(AT$1,Auswertung!$B:$B,0)+MATCH(Auswertung!$C3,Auswertung!$C:$C,0)-3)</f>
        <v>0</v>
      </c>
      <c r="AV3" s="127">
        <f>INDEX(Auswertung!$N:$N,MATCH(AT$1,Auswertung!$B:$B,0),1)</f>
        <v>0.375</v>
      </c>
      <c r="AW3" s="46">
        <f>INDEX(Auswertung!$H:$H,MATCH(AW$1,Auswertung!$B:$B,0)+MATCH(Auswertung!$D3,Auswertung!$D:$D,0)-3,0)</f>
        <v>0.44444444444444442</v>
      </c>
      <c r="AX3" s="128">
        <f>INDEX(Auswertung!$M:$M,MATCH(AW$1,Auswertung!$B:$B,0)+MATCH(Auswertung!$C3,Auswertung!$C:$C,0)-3)</f>
        <v>0.5</v>
      </c>
      <c r="AY3" s="127">
        <f>INDEX(Auswertung!$N:$N,MATCH(AW$1,Auswertung!$B:$B,0),1)</f>
        <v>0.69</v>
      </c>
      <c r="AZ3" s="46">
        <f>INDEX(Auswertung!$H:$H,MATCH(AZ$1,Auswertung!$B:$B,0)+MATCH(Auswertung!$D3,Auswertung!$D:$D,0)-3,0)</f>
        <v>0.77777777777777779</v>
      </c>
      <c r="BA3" s="128">
        <f>INDEX(Auswertung!$M:$M,MATCH(AZ$1,Auswertung!$B:$B,0)+MATCH(Auswertung!$C3,Auswertung!$C:$C,0)-3)</f>
        <v>0.64</v>
      </c>
      <c r="BB3" s="127">
        <f>INDEX(Auswertung!$N:$N,MATCH(AZ$1,Auswertung!$B:$B,0),1)</f>
        <v>0.71</v>
      </c>
    </row>
    <row r="4" spans="1:54" x14ac:dyDescent="0.35">
      <c r="B4" s="129"/>
      <c r="C4" s="47" t="str">
        <f>Auswertung!D4</f>
        <v>Ist eine Registrierung für alle Lobbyisten, die Gesprächstermine suchen, verpflichtend?</v>
      </c>
      <c r="D4" s="48">
        <f>INDEX(Auswertung!$H:$H,MATCH(D$1,Auswertung!$B:$B,0)+MATCH(Auswertung!$D4,Auswertung!$D:$D,0)-3,0)</f>
        <v>0.77777777777777801</v>
      </c>
      <c r="E4" s="128"/>
      <c r="F4" s="128"/>
      <c r="G4" s="48">
        <f>INDEX(Auswertung!$H:$H,MATCH(G$1,Auswertung!$B:$B,0)+MATCH(Auswertung!$D4,Auswertung!$D:$D,0)-3,0)</f>
        <v>0.33333333333333331</v>
      </c>
      <c r="H4" s="128"/>
      <c r="I4" s="128"/>
      <c r="J4" s="48">
        <f>INDEX(Auswertung!$H:$H,MATCH(J$1,Auswertung!$B:$B,0)+MATCH(Auswertung!$D4,Auswertung!$D:$D,0)-3,0)</f>
        <v>0</v>
      </c>
      <c r="K4" s="128"/>
      <c r="L4" s="128"/>
      <c r="M4" s="48">
        <f>INDEX(Auswertung!$H:$H,MATCH(M$1,Auswertung!$B:$B,0)+MATCH(Auswertung!$D4,Auswertung!$D:$D,0)-3,0)</f>
        <v>0</v>
      </c>
      <c r="N4" s="128"/>
      <c r="O4" s="128"/>
      <c r="P4" s="48">
        <f>INDEX(Auswertung!$H:$H,MATCH(P$1,Auswertung!$B:$B,0)+MATCH(Auswertung!$D4,Auswertung!$D:$D,0)-3,0)</f>
        <v>0</v>
      </c>
      <c r="Q4" s="128"/>
      <c r="R4" s="128"/>
      <c r="S4" s="48">
        <f>INDEX(Auswertung!$H:$H,MATCH(S$1,Auswertung!$B:$B,0)+MATCH(Auswertung!$D4,Auswertung!$D:$D,0)-3,0)</f>
        <v>0</v>
      </c>
      <c r="T4" s="128"/>
      <c r="U4" s="128"/>
      <c r="V4" s="48">
        <f>INDEX(Auswertung!$H:$H,MATCH(V$1,Auswertung!$B:$B,0)+MATCH(Auswertung!$D4,Auswertung!$D:$D,0)-3,0)</f>
        <v>0.77777777777777779</v>
      </c>
      <c r="W4" s="128"/>
      <c r="X4" s="128"/>
      <c r="Y4" s="48">
        <f>INDEX(Auswertung!$H:$H,MATCH(Y$1,Auswertung!$B:$B,0)+MATCH(Auswertung!$D4,Auswertung!$D:$D,0)-3,0)</f>
        <v>0</v>
      </c>
      <c r="Z4" s="128"/>
      <c r="AA4" s="128"/>
      <c r="AB4" s="48">
        <f>INDEX(Auswertung!$H:$H,MATCH(AB$1,Auswertung!$B:$B,0)+MATCH(Auswertung!$D4,Auswertung!$D:$D,0)-3,0)</f>
        <v>0</v>
      </c>
      <c r="AC4" s="128"/>
      <c r="AD4" s="128"/>
      <c r="AE4" s="48">
        <f>INDEX(Auswertung!$H:$H,MATCH(AE$1,Auswertung!$B:$B,0)+MATCH(Auswertung!$D4,Auswertung!$D:$D,0)-3,0)</f>
        <v>0</v>
      </c>
      <c r="AF4" s="128"/>
      <c r="AG4" s="128"/>
      <c r="AH4" s="48">
        <f>INDEX(Auswertung!$H:$H,MATCH(AH$1,Auswertung!$B:$B,0)+MATCH(Auswertung!$D4,Auswertung!$D:$D,0)-3,0)</f>
        <v>0</v>
      </c>
      <c r="AI4" s="128"/>
      <c r="AJ4" s="128"/>
      <c r="AK4" s="48">
        <f>INDEX(Auswertung!$H:$H,MATCH(AK$1,Auswertung!$B:$B,0)+MATCH(Auswertung!$D4,Auswertung!$D:$D,0)-3,0)</f>
        <v>0.33333333333333331</v>
      </c>
      <c r="AL4" s="128"/>
      <c r="AM4" s="128"/>
      <c r="AN4" s="48">
        <f>INDEX(Auswertung!$H:$H,MATCH(AN$1,Auswertung!$B:$B,0)+MATCH(Auswertung!$D4,Auswertung!$D:$D,0)-3,0)</f>
        <v>0</v>
      </c>
      <c r="AO4" s="128"/>
      <c r="AP4" s="128"/>
      <c r="AQ4" s="48">
        <f>INDEX(Auswertung!$H:$H,MATCH(AQ$1,Auswertung!$B:$B,0)+MATCH(Auswertung!$D4,Auswertung!$D:$D,0)-3,0)</f>
        <v>0</v>
      </c>
      <c r="AR4" s="128"/>
      <c r="AS4" s="128"/>
      <c r="AT4" s="48">
        <f>INDEX(Auswertung!$H:$H,MATCH(AT$1,Auswertung!$B:$B,0)+MATCH(Auswertung!$D4,Auswertung!$D:$D,0)-3,0)</f>
        <v>0</v>
      </c>
      <c r="AU4" s="128"/>
      <c r="AV4" s="128"/>
      <c r="AW4" s="48">
        <f>INDEX(Auswertung!$H:$H,MATCH(AW$1,Auswertung!$B:$B,0)+MATCH(Auswertung!$D4,Auswertung!$D:$D,0)-3,0)</f>
        <v>0.77777777777777779</v>
      </c>
      <c r="AX4" s="128"/>
      <c r="AY4" s="128"/>
      <c r="AZ4" s="48">
        <f>INDEX(Auswertung!$H:$H,MATCH(AZ$1,Auswertung!$B:$B,0)+MATCH(Auswertung!$D4,Auswertung!$D:$D,0)-3,0)</f>
        <v>0.77777777777777779</v>
      </c>
      <c r="BA4" s="128"/>
      <c r="BB4" s="128"/>
    </row>
    <row r="5" spans="1:54" ht="24" x14ac:dyDescent="0.35">
      <c r="B5" s="129"/>
      <c r="C5" s="47" t="str">
        <f>Auswertung!D5</f>
        <v>Sind bestimmte Rechte für die Interessenvertreter an die Eintragung, wie Hausausweis, Teilnahme an Anhörungen etc., gebunden oder gibt es alternativ Sanktionen bei Verstößen?</v>
      </c>
      <c r="D5" s="48">
        <f>INDEX(Auswertung!$H:$H,MATCH(D$1,Auswertung!$B:$B,0)+MATCH(Auswertung!$D5,Auswertung!$D:$D,0)-3,0)</f>
        <v>1</v>
      </c>
      <c r="E5" s="128"/>
      <c r="F5" s="128"/>
      <c r="G5" s="48">
        <f>INDEX(Auswertung!$H:$H,MATCH(G$1,Auswertung!$B:$B,0)+MATCH(Auswertung!$D5,Auswertung!$D:$D,0)-3,0)</f>
        <v>1</v>
      </c>
      <c r="H5" s="128"/>
      <c r="I5" s="128"/>
      <c r="J5" s="48">
        <f>INDEX(Auswertung!$H:$H,MATCH(J$1,Auswertung!$B:$B,0)+MATCH(Auswertung!$D5,Auswertung!$D:$D,0)-3,0)</f>
        <v>0</v>
      </c>
      <c r="K5" s="128"/>
      <c r="L5" s="128"/>
      <c r="M5" s="48">
        <f>INDEX(Auswertung!$H:$H,MATCH(M$1,Auswertung!$B:$B,0)+MATCH(Auswertung!$D5,Auswertung!$D:$D,0)-3,0)</f>
        <v>1</v>
      </c>
      <c r="N5" s="128"/>
      <c r="O5" s="128"/>
      <c r="P5" s="48">
        <f>INDEX(Auswertung!$H:$H,MATCH(P$1,Auswertung!$B:$B,0)+MATCH(Auswertung!$D5,Auswertung!$D:$D,0)-3,0)</f>
        <v>0</v>
      </c>
      <c r="Q5" s="128"/>
      <c r="R5" s="128"/>
      <c r="S5" s="48">
        <f>INDEX(Auswertung!$H:$H,MATCH(S$1,Auswertung!$B:$B,0)+MATCH(Auswertung!$D5,Auswertung!$D:$D,0)-3,0)</f>
        <v>0</v>
      </c>
      <c r="T5" s="128"/>
      <c r="U5" s="128"/>
      <c r="V5" s="48">
        <f>INDEX(Auswertung!$H:$H,MATCH(V$1,Auswertung!$B:$B,0)+MATCH(Auswertung!$D5,Auswertung!$D:$D,0)-3,0)</f>
        <v>0.66666666666666663</v>
      </c>
      <c r="W5" s="128"/>
      <c r="X5" s="128"/>
      <c r="Y5" s="48">
        <f>INDEX(Auswertung!$H:$H,MATCH(Y$1,Auswertung!$B:$B,0)+MATCH(Auswertung!$D5,Auswertung!$D:$D,0)-3,0)</f>
        <v>1</v>
      </c>
      <c r="Z5" s="128"/>
      <c r="AA5" s="128"/>
      <c r="AB5" s="48">
        <f>INDEX(Auswertung!$H:$H,MATCH(AB$1,Auswertung!$B:$B,0)+MATCH(Auswertung!$D5,Auswertung!$D:$D,0)-3,0)</f>
        <v>0</v>
      </c>
      <c r="AC5" s="128"/>
      <c r="AD5" s="128"/>
      <c r="AE5" s="48">
        <f>INDEX(Auswertung!$H:$H,MATCH(AE$1,Auswertung!$B:$B,0)+MATCH(Auswertung!$D5,Auswertung!$D:$D,0)-3,0)</f>
        <v>0</v>
      </c>
      <c r="AF5" s="128"/>
      <c r="AG5" s="128"/>
      <c r="AH5" s="48">
        <f>INDEX(Auswertung!$H:$H,MATCH(AH$1,Auswertung!$B:$B,0)+MATCH(Auswertung!$D5,Auswertung!$D:$D,0)-3,0)</f>
        <v>1</v>
      </c>
      <c r="AI5" s="128"/>
      <c r="AJ5" s="128"/>
      <c r="AK5" s="48">
        <f>INDEX(Auswertung!$H:$H,MATCH(AK$1,Auswertung!$B:$B,0)+MATCH(Auswertung!$D5,Auswertung!$D:$D,0)-3,0)</f>
        <v>1</v>
      </c>
      <c r="AL5" s="128"/>
      <c r="AM5" s="128"/>
      <c r="AN5" s="48">
        <f>INDEX(Auswertung!$H:$H,MATCH(AN$1,Auswertung!$B:$B,0)+MATCH(Auswertung!$D5,Auswertung!$D:$D,0)-3,0)</f>
        <v>0</v>
      </c>
      <c r="AO5" s="128"/>
      <c r="AP5" s="128"/>
      <c r="AQ5" s="48">
        <f>INDEX(Auswertung!$H:$H,MATCH(AQ$1,Auswertung!$B:$B,0)+MATCH(Auswertung!$D5,Auswertung!$D:$D,0)-3,0)</f>
        <v>1</v>
      </c>
      <c r="AR5" s="128"/>
      <c r="AS5" s="128"/>
      <c r="AT5" s="48">
        <f>INDEX(Auswertung!$H:$H,MATCH(AT$1,Auswertung!$B:$B,0)+MATCH(Auswertung!$D5,Auswertung!$D:$D,0)-3,0)</f>
        <v>0</v>
      </c>
      <c r="AU5" s="128"/>
      <c r="AV5" s="128"/>
      <c r="AW5" s="48">
        <f>INDEX(Auswertung!$H:$H,MATCH(AW$1,Auswertung!$B:$B,0)+MATCH(Auswertung!$D5,Auswertung!$D:$D,0)-3,0)</f>
        <v>1</v>
      </c>
      <c r="AX5" s="128"/>
      <c r="AY5" s="128"/>
      <c r="AZ5" s="48">
        <f>INDEX(Auswertung!$H:$H,MATCH(AZ$1,Auswertung!$B:$B,0)+MATCH(Auswertung!$D5,Auswertung!$D:$D,0)-3,0)</f>
        <v>1</v>
      </c>
      <c r="BA5" s="128"/>
      <c r="BB5" s="128"/>
    </row>
    <row r="6" spans="1:54" x14ac:dyDescent="0.35">
      <c r="B6" s="129"/>
      <c r="C6" s="47" t="str">
        <f>Auswertung!D6</f>
        <v>Sind alle registrierte Lobbyisten (auch  Anwälte, Agenturen etc.) verpflichtet, ihre Auftraggeber zu nennen?</v>
      </c>
      <c r="D6" s="48">
        <f>INDEX(Auswertung!$H:$H,MATCH(D$1,Auswertung!$B:$B,0)+MATCH(Auswertung!$D6,Auswertung!$D:$D,0)-3,0)</f>
        <v>1</v>
      </c>
      <c r="E6" s="128"/>
      <c r="F6" s="128"/>
      <c r="G6" s="48">
        <f>INDEX(Auswertung!$H:$H,MATCH(G$1,Auswertung!$B:$B,0)+MATCH(Auswertung!$D6,Auswertung!$D:$D,0)-3,0)</f>
        <v>1</v>
      </c>
      <c r="H6" s="128"/>
      <c r="I6" s="128"/>
      <c r="J6" s="48">
        <f>INDEX(Auswertung!$H:$H,MATCH(J$1,Auswertung!$B:$B,0)+MATCH(Auswertung!$D6,Auswertung!$D:$D,0)-3,0)</f>
        <v>1</v>
      </c>
      <c r="K6" s="128"/>
      <c r="L6" s="128"/>
      <c r="M6" s="48">
        <f>INDEX(Auswertung!$H:$H,MATCH(M$1,Auswertung!$B:$B,0)+MATCH(Auswertung!$D6,Auswertung!$D:$D,0)-3,0)</f>
        <v>0</v>
      </c>
      <c r="N6" s="128"/>
      <c r="O6" s="128"/>
      <c r="P6" s="48">
        <f>INDEX(Auswertung!$H:$H,MATCH(P$1,Auswertung!$B:$B,0)+MATCH(Auswertung!$D6,Auswertung!$D:$D,0)-3,0)</f>
        <v>0</v>
      </c>
      <c r="Q6" s="128"/>
      <c r="R6" s="128"/>
      <c r="S6" s="48">
        <f>INDEX(Auswertung!$H:$H,MATCH(S$1,Auswertung!$B:$B,0)+MATCH(Auswertung!$D6,Auswertung!$D:$D,0)-3,0)</f>
        <v>0</v>
      </c>
      <c r="T6" s="128"/>
      <c r="U6" s="128"/>
      <c r="V6" s="48">
        <f>INDEX(Auswertung!$H:$H,MATCH(V$1,Auswertung!$B:$B,0)+MATCH(Auswertung!$D6,Auswertung!$D:$D,0)-3,0)</f>
        <v>0</v>
      </c>
      <c r="W6" s="128"/>
      <c r="X6" s="128"/>
      <c r="Y6" s="48">
        <f>INDEX(Auswertung!$H:$H,MATCH(Y$1,Auswertung!$B:$B,0)+MATCH(Auswertung!$D6,Auswertung!$D:$D,0)-3,0)</f>
        <v>0</v>
      </c>
      <c r="Z6" s="128"/>
      <c r="AA6" s="128"/>
      <c r="AB6" s="48">
        <f>INDEX(Auswertung!$H:$H,MATCH(AB$1,Auswertung!$B:$B,0)+MATCH(Auswertung!$D6,Auswertung!$D:$D,0)-3,0)</f>
        <v>0</v>
      </c>
      <c r="AC6" s="128"/>
      <c r="AD6" s="128"/>
      <c r="AE6" s="48">
        <f>INDEX(Auswertung!$H:$H,MATCH(AE$1,Auswertung!$B:$B,0)+MATCH(Auswertung!$D6,Auswertung!$D:$D,0)-3,0)</f>
        <v>0</v>
      </c>
      <c r="AF6" s="128"/>
      <c r="AG6" s="128"/>
      <c r="AH6" s="48">
        <f>INDEX(Auswertung!$H:$H,MATCH(AH$1,Auswertung!$B:$B,0)+MATCH(Auswertung!$D6,Auswertung!$D:$D,0)-3,0)</f>
        <v>0</v>
      </c>
      <c r="AI6" s="128"/>
      <c r="AJ6" s="128"/>
      <c r="AK6" s="48">
        <f>INDEX(Auswertung!$H:$H,MATCH(AK$1,Auswertung!$B:$B,0)+MATCH(Auswertung!$D6,Auswertung!$D:$D,0)-3,0)</f>
        <v>0</v>
      </c>
      <c r="AL6" s="128"/>
      <c r="AM6" s="128"/>
      <c r="AN6" s="48">
        <f>INDEX(Auswertung!$H:$H,MATCH(AN$1,Auswertung!$B:$B,0)+MATCH(Auswertung!$D6,Auswertung!$D:$D,0)-3,0)</f>
        <v>0</v>
      </c>
      <c r="AO6" s="128"/>
      <c r="AP6" s="128"/>
      <c r="AQ6" s="48">
        <f>INDEX(Auswertung!$H:$H,MATCH(AQ$1,Auswertung!$B:$B,0)+MATCH(Auswertung!$D6,Auswertung!$D:$D,0)-3,0)</f>
        <v>0</v>
      </c>
      <c r="AR6" s="128"/>
      <c r="AS6" s="128"/>
      <c r="AT6" s="48">
        <f>INDEX(Auswertung!$H:$H,MATCH(AT$1,Auswertung!$B:$B,0)+MATCH(Auswertung!$D6,Auswertung!$D:$D,0)-3,0)</f>
        <v>0</v>
      </c>
      <c r="AU6" s="128"/>
      <c r="AV6" s="128"/>
      <c r="AW6" s="48">
        <f>INDEX(Auswertung!$H:$H,MATCH(AW$1,Auswertung!$B:$B,0)+MATCH(Auswertung!$D6,Auswertung!$D:$D,0)-3,0)</f>
        <v>1</v>
      </c>
      <c r="AX6" s="128"/>
      <c r="AY6" s="128"/>
      <c r="AZ6" s="48">
        <f>INDEX(Auswertung!$H:$H,MATCH(AZ$1,Auswertung!$B:$B,0)+MATCH(Auswertung!$D6,Auswertung!$D:$D,0)-3,0)</f>
        <v>1</v>
      </c>
      <c r="BA6" s="128"/>
      <c r="BB6" s="128"/>
    </row>
    <row r="7" spans="1:54" x14ac:dyDescent="0.35">
      <c r="B7" s="129"/>
      <c r="C7" s="47" t="str">
        <f>Auswertung!D7</f>
        <v>Ist eine Veröffentlichung der finanziellen/personellen Austattung der Lobbytätigkeit vorgesehen?</v>
      </c>
      <c r="D7" s="48">
        <f>INDEX(Auswertung!$H:$H,MATCH(D$1,Auswertung!$B:$B,0)+MATCH(Auswertung!$D7,Auswertung!$D:$D,0)-3,0)</f>
        <v>1</v>
      </c>
      <c r="E7" s="128"/>
      <c r="F7" s="128"/>
      <c r="G7" s="48">
        <f>INDEX(Auswertung!$H:$H,MATCH(G$1,Auswertung!$B:$B,0)+MATCH(Auswertung!$D7,Auswertung!$D:$D,0)-3,0)</f>
        <v>1</v>
      </c>
      <c r="H7" s="128"/>
      <c r="I7" s="128"/>
      <c r="J7" s="48">
        <f>INDEX(Auswertung!$H:$H,MATCH(J$1,Auswertung!$B:$B,0)+MATCH(Auswertung!$D7,Auswertung!$D:$D,0)-3,0)</f>
        <v>0</v>
      </c>
      <c r="K7" s="128"/>
      <c r="L7" s="128"/>
      <c r="M7" s="48">
        <f>INDEX(Auswertung!$H:$H,MATCH(M$1,Auswertung!$B:$B,0)+MATCH(Auswertung!$D7,Auswertung!$D:$D,0)-3,0)</f>
        <v>0</v>
      </c>
      <c r="N7" s="128"/>
      <c r="O7" s="128"/>
      <c r="P7" s="48">
        <f>INDEX(Auswertung!$H:$H,MATCH(P$1,Auswertung!$B:$B,0)+MATCH(Auswertung!$D7,Auswertung!$D:$D,0)-3,0)</f>
        <v>0</v>
      </c>
      <c r="Q7" s="128"/>
      <c r="R7" s="128"/>
      <c r="S7" s="48">
        <f>INDEX(Auswertung!$H:$H,MATCH(S$1,Auswertung!$B:$B,0)+MATCH(Auswertung!$D7,Auswertung!$D:$D,0)-3,0)</f>
        <v>0</v>
      </c>
      <c r="T7" s="128"/>
      <c r="U7" s="128"/>
      <c r="V7" s="48">
        <f>INDEX(Auswertung!$H:$H,MATCH(V$1,Auswertung!$B:$B,0)+MATCH(Auswertung!$D7,Auswertung!$D:$D,0)-3,0)</f>
        <v>0</v>
      </c>
      <c r="W7" s="128"/>
      <c r="X7" s="128"/>
      <c r="Y7" s="48">
        <f>INDEX(Auswertung!$H:$H,MATCH(Y$1,Auswertung!$B:$B,0)+MATCH(Auswertung!$D7,Auswertung!$D:$D,0)-3,0)</f>
        <v>0</v>
      </c>
      <c r="Z7" s="128"/>
      <c r="AA7" s="128"/>
      <c r="AB7" s="48">
        <f>INDEX(Auswertung!$H:$H,MATCH(AB$1,Auswertung!$B:$B,0)+MATCH(Auswertung!$D7,Auswertung!$D:$D,0)-3,0)</f>
        <v>0</v>
      </c>
      <c r="AC7" s="128"/>
      <c r="AD7" s="128"/>
      <c r="AE7" s="48">
        <f>INDEX(Auswertung!$H:$H,MATCH(AE$1,Auswertung!$B:$B,0)+MATCH(Auswertung!$D7,Auswertung!$D:$D,0)-3,0)</f>
        <v>0</v>
      </c>
      <c r="AF7" s="128"/>
      <c r="AG7" s="128"/>
      <c r="AH7" s="48">
        <f>INDEX(Auswertung!$H:$H,MATCH(AH$1,Auswertung!$B:$B,0)+MATCH(Auswertung!$D7,Auswertung!$D:$D,0)-3,0)</f>
        <v>0</v>
      </c>
      <c r="AI7" s="128"/>
      <c r="AJ7" s="128"/>
      <c r="AK7" s="48">
        <f>INDEX(Auswertung!$H:$H,MATCH(AK$1,Auswertung!$B:$B,0)+MATCH(Auswertung!$D7,Auswertung!$D:$D,0)-3,0)</f>
        <v>0</v>
      </c>
      <c r="AL7" s="128"/>
      <c r="AM7" s="128"/>
      <c r="AN7" s="48">
        <f>INDEX(Auswertung!$H:$H,MATCH(AN$1,Auswertung!$B:$B,0)+MATCH(Auswertung!$D7,Auswertung!$D:$D,0)-3,0)</f>
        <v>0</v>
      </c>
      <c r="AO7" s="128"/>
      <c r="AP7" s="128"/>
      <c r="AQ7" s="48">
        <f>INDEX(Auswertung!$H:$H,MATCH(AQ$1,Auswertung!$B:$B,0)+MATCH(Auswertung!$D7,Auswertung!$D:$D,0)-3,0)</f>
        <v>0</v>
      </c>
      <c r="AR7" s="128"/>
      <c r="AS7" s="128"/>
      <c r="AT7" s="48">
        <f>INDEX(Auswertung!$H:$H,MATCH(AT$1,Auswertung!$B:$B,0)+MATCH(Auswertung!$D7,Auswertung!$D:$D,0)-3,0)</f>
        <v>0</v>
      </c>
      <c r="AU7" s="128"/>
      <c r="AV7" s="128"/>
      <c r="AW7" s="48">
        <f>INDEX(Auswertung!$H:$H,MATCH(AW$1,Auswertung!$B:$B,0)+MATCH(Auswertung!$D7,Auswertung!$D:$D,0)-3,0)</f>
        <v>0.66666666666666663</v>
      </c>
      <c r="AX7" s="128"/>
      <c r="AY7" s="128"/>
      <c r="AZ7" s="48">
        <f>INDEX(Auswertung!$H:$H,MATCH(AZ$1,Auswertung!$B:$B,0)+MATCH(Auswertung!$D7,Auswertung!$D:$D,0)-3,0)</f>
        <v>1</v>
      </c>
      <c r="BA7" s="128"/>
      <c r="BB7" s="128"/>
    </row>
    <row r="8" spans="1:54" x14ac:dyDescent="0.35">
      <c r="B8" s="129"/>
      <c r="C8" s="47" t="str">
        <f>Auswertung!D8</f>
        <v>Werden Lobbytätigkeiten detailliert dokumentiert? (Datum, Dauer, Teilnehmer der Konsultationen sowie besprochene Themen)</v>
      </c>
      <c r="D8" s="48">
        <f>INDEX(Auswertung!$H:$H,MATCH(D$1,Auswertung!$B:$B,0)+MATCH(Auswertung!$D8,Auswertung!$D:$D,0)-3,0)</f>
        <v>0</v>
      </c>
      <c r="E8" s="128"/>
      <c r="F8" s="128"/>
      <c r="G8" s="48">
        <f>INDEX(Auswertung!$H:$H,MATCH(G$1,Auswertung!$B:$B,0)+MATCH(Auswertung!$D8,Auswertung!$D:$D,0)-3,0)</f>
        <v>0</v>
      </c>
      <c r="H8" s="128"/>
      <c r="I8" s="128"/>
      <c r="J8" s="48">
        <f>INDEX(Auswertung!$H:$H,MATCH(J$1,Auswertung!$B:$B,0)+MATCH(Auswertung!$D8,Auswertung!$D:$D,0)-3,0)</f>
        <v>0</v>
      </c>
      <c r="K8" s="128"/>
      <c r="L8" s="128"/>
      <c r="M8" s="48">
        <f>INDEX(Auswertung!$H:$H,MATCH(M$1,Auswertung!$B:$B,0)+MATCH(Auswertung!$D8,Auswertung!$D:$D,0)-3,0)</f>
        <v>0</v>
      </c>
      <c r="N8" s="128"/>
      <c r="O8" s="128"/>
      <c r="P8" s="48">
        <f>INDEX(Auswertung!$H:$H,MATCH(P$1,Auswertung!$B:$B,0)+MATCH(Auswertung!$D8,Auswertung!$D:$D,0)-3,0)</f>
        <v>0</v>
      </c>
      <c r="Q8" s="128"/>
      <c r="R8" s="128"/>
      <c r="S8" s="48">
        <f>INDEX(Auswertung!$H:$H,MATCH(S$1,Auswertung!$B:$B,0)+MATCH(Auswertung!$D8,Auswertung!$D:$D,0)-3,0)</f>
        <v>0</v>
      </c>
      <c r="T8" s="128"/>
      <c r="U8" s="128"/>
      <c r="V8" s="48">
        <f>INDEX(Auswertung!$H:$H,MATCH(V$1,Auswertung!$B:$B,0)+MATCH(Auswertung!$D8,Auswertung!$D:$D,0)-3,0)</f>
        <v>0</v>
      </c>
      <c r="W8" s="128"/>
      <c r="X8" s="128"/>
      <c r="Y8" s="48">
        <f>INDEX(Auswertung!$H:$H,MATCH(Y$1,Auswertung!$B:$B,0)+MATCH(Auswertung!$D8,Auswertung!$D:$D,0)-3,0)</f>
        <v>0</v>
      </c>
      <c r="Z8" s="128"/>
      <c r="AA8" s="128"/>
      <c r="AB8" s="48">
        <f>INDEX(Auswertung!$H:$H,MATCH(AB$1,Auswertung!$B:$B,0)+MATCH(Auswertung!$D8,Auswertung!$D:$D,0)-3,0)</f>
        <v>0</v>
      </c>
      <c r="AC8" s="128"/>
      <c r="AD8" s="128"/>
      <c r="AE8" s="48">
        <f>INDEX(Auswertung!$H:$H,MATCH(AE$1,Auswertung!$B:$B,0)+MATCH(Auswertung!$D8,Auswertung!$D:$D,0)-3,0)</f>
        <v>0</v>
      </c>
      <c r="AF8" s="128"/>
      <c r="AG8" s="128"/>
      <c r="AH8" s="48">
        <f>INDEX(Auswertung!$H:$H,MATCH(AH$1,Auswertung!$B:$B,0)+MATCH(Auswertung!$D8,Auswertung!$D:$D,0)-3,0)</f>
        <v>0</v>
      </c>
      <c r="AI8" s="128"/>
      <c r="AJ8" s="128"/>
      <c r="AK8" s="48">
        <f>INDEX(Auswertung!$H:$H,MATCH(AK$1,Auswertung!$B:$B,0)+MATCH(Auswertung!$D8,Auswertung!$D:$D,0)-3,0)</f>
        <v>0</v>
      </c>
      <c r="AL8" s="128"/>
      <c r="AM8" s="128"/>
      <c r="AN8" s="48">
        <f>INDEX(Auswertung!$H:$H,MATCH(AN$1,Auswertung!$B:$B,0)+MATCH(Auswertung!$D8,Auswertung!$D:$D,0)-3,0)</f>
        <v>0</v>
      </c>
      <c r="AO8" s="128"/>
      <c r="AP8" s="128"/>
      <c r="AQ8" s="48">
        <f>INDEX(Auswertung!$H:$H,MATCH(AQ$1,Auswertung!$B:$B,0)+MATCH(Auswertung!$D8,Auswertung!$D:$D,0)-3,0)</f>
        <v>0</v>
      </c>
      <c r="AR8" s="128"/>
      <c r="AS8" s="128"/>
      <c r="AT8" s="48">
        <f>INDEX(Auswertung!$H:$H,MATCH(AT$1,Auswertung!$B:$B,0)+MATCH(Auswertung!$D8,Auswertung!$D:$D,0)-3,0)</f>
        <v>0</v>
      </c>
      <c r="AU8" s="128"/>
      <c r="AV8" s="128"/>
      <c r="AW8" s="48">
        <f>INDEX(Auswertung!$H:$H,MATCH(AW$1,Auswertung!$B:$B,0)+MATCH(Auswertung!$D8,Auswertung!$D:$D,0)-3,0)</f>
        <v>0</v>
      </c>
      <c r="AX8" s="128"/>
      <c r="AY8" s="128"/>
      <c r="AZ8" s="48">
        <f>INDEX(Auswertung!$H:$H,MATCH(AZ$1,Auswertung!$B:$B,0)+MATCH(Auswertung!$D8,Auswertung!$D:$D,0)-3,0)</f>
        <v>0</v>
      </c>
      <c r="BA8" s="128"/>
      <c r="BB8" s="128"/>
    </row>
    <row r="9" spans="1:54" x14ac:dyDescent="0.35">
      <c r="B9" s="129"/>
      <c r="C9" s="47" t="str">
        <f>Auswertung!D9</f>
        <v>Sind Informationen der Lobbyisten veröffentlicht und frei einsehbar?</v>
      </c>
      <c r="D9" s="48">
        <f>INDEX(Auswertung!$H:$H,MATCH(D$1,Auswertung!$B:$B,0)+MATCH(Auswertung!$D9,Auswertung!$D:$D,0)-3,0)</f>
        <v>1</v>
      </c>
      <c r="E9" s="128"/>
      <c r="F9" s="128"/>
      <c r="G9" s="48">
        <f>INDEX(Auswertung!$H:$H,MATCH(G$1,Auswertung!$B:$B,0)+MATCH(Auswertung!$D9,Auswertung!$D:$D,0)-3,0)</f>
        <v>1</v>
      </c>
      <c r="H9" s="128"/>
      <c r="I9" s="128"/>
      <c r="J9" s="48">
        <f>INDEX(Auswertung!$H:$H,MATCH(J$1,Auswertung!$B:$B,0)+MATCH(Auswertung!$D9,Auswertung!$D:$D,0)-3,0)</f>
        <v>0</v>
      </c>
      <c r="K9" s="128"/>
      <c r="L9" s="128"/>
      <c r="M9" s="48">
        <f>INDEX(Auswertung!$H:$H,MATCH(M$1,Auswertung!$B:$B,0)+MATCH(Auswertung!$D9,Auswertung!$D:$D,0)-3,0)</f>
        <v>1</v>
      </c>
      <c r="N9" s="128"/>
      <c r="O9" s="128"/>
      <c r="P9" s="48">
        <f>INDEX(Auswertung!$H:$H,MATCH(P$1,Auswertung!$B:$B,0)+MATCH(Auswertung!$D9,Auswertung!$D:$D,0)-3,0)</f>
        <v>0</v>
      </c>
      <c r="Q9" s="128"/>
      <c r="R9" s="128"/>
      <c r="S9" s="48">
        <f>INDEX(Auswertung!$H:$H,MATCH(S$1,Auswertung!$B:$B,0)+MATCH(Auswertung!$D9,Auswertung!$D:$D,0)-3,0)</f>
        <v>0</v>
      </c>
      <c r="T9" s="128"/>
      <c r="U9" s="128"/>
      <c r="V9" s="48">
        <f>INDEX(Auswertung!$H:$H,MATCH(V$1,Auswertung!$B:$B,0)+MATCH(Auswertung!$D9,Auswertung!$D:$D,0)-3,0)</f>
        <v>0</v>
      </c>
      <c r="W9" s="128"/>
      <c r="X9" s="128"/>
      <c r="Y9" s="48">
        <f>INDEX(Auswertung!$H:$H,MATCH(Y$1,Auswertung!$B:$B,0)+MATCH(Auswertung!$D9,Auswertung!$D:$D,0)-3,0)</f>
        <v>1</v>
      </c>
      <c r="Z9" s="128"/>
      <c r="AA9" s="128"/>
      <c r="AB9" s="48">
        <f>INDEX(Auswertung!$H:$H,MATCH(AB$1,Auswertung!$B:$B,0)+MATCH(Auswertung!$D9,Auswertung!$D:$D,0)-3,0)</f>
        <v>0</v>
      </c>
      <c r="AC9" s="128"/>
      <c r="AD9" s="128"/>
      <c r="AE9" s="48">
        <f>INDEX(Auswertung!$H:$H,MATCH(AE$1,Auswertung!$B:$B,0)+MATCH(Auswertung!$D9,Auswertung!$D:$D,0)-3,0)</f>
        <v>0</v>
      </c>
      <c r="AF9" s="128"/>
      <c r="AG9" s="128"/>
      <c r="AH9" s="48">
        <f>INDEX(Auswertung!$H:$H,MATCH(AH$1,Auswertung!$B:$B,0)+MATCH(Auswertung!$D9,Auswertung!$D:$D,0)-3,0)</f>
        <v>1</v>
      </c>
      <c r="AI9" s="128"/>
      <c r="AJ9" s="128"/>
      <c r="AK9" s="48">
        <f>INDEX(Auswertung!$H:$H,MATCH(AK$1,Auswertung!$B:$B,0)+MATCH(Auswertung!$D9,Auswertung!$D:$D,0)-3,0)</f>
        <v>1</v>
      </c>
      <c r="AL9" s="128"/>
      <c r="AM9" s="128"/>
      <c r="AN9" s="48">
        <f>INDEX(Auswertung!$H:$H,MATCH(AN$1,Auswertung!$B:$B,0)+MATCH(Auswertung!$D9,Auswertung!$D:$D,0)-3,0)</f>
        <v>0</v>
      </c>
      <c r="AO9" s="128"/>
      <c r="AP9" s="128"/>
      <c r="AQ9" s="48">
        <f>INDEX(Auswertung!$H:$H,MATCH(AQ$1,Auswertung!$B:$B,0)+MATCH(Auswertung!$D9,Auswertung!$D:$D,0)-3,0)</f>
        <v>1</v>
      </c>
      <c r="AR9" s="128"/>
      <c r="AS9" s="128"/>
      <c r="AT9" s="48">
        <f>INDEX(Auswertung!$H:$H,MATCH(AT$1,Auswertung!$B:$B,0)+MATCH(Auswertung!$D9,Auswertung!$D:$D,0)-3,0)</f>
        <v>0</v>
      </c>
      <c r="AU9" s="128"/>
      <c r="AV9" s="128"/>
      <c r="AW9" s="48">
        <f>INDEX(Auswertung!$H:$H,MATCH(AW$1,Auswertung!$B:$B,0)+MATCH(Auswertung!$D9,Auswertung!$D:$D,0)-3,0)</f>
        <v>1</v>
      </c>
      <c r="AX9" s="128"/>
      <c r="AY9" s="128"/>
      <c r="AZ9" s="48">
        <f>INDEX(Auswertung!$H:$H,MATCH(AZ$1,Auswertung!$B:$B,0)+MATCH(Auswertung!$D9,Auswertung!$D:$D,0)-3,0)</f>
        <v>1</v>
      </c>
      <c r="BA9" s="128"/>
      <c r="BB9" s="128"/>
    </row>
    <row r="10" spans="1:54" x14ac:dyDescent="0.35">
      <c r="B10" s="129"/>
      <c r="C10" s="47" t="str">
        <f>Auswertung!D10</f>
        <v>Gibt es einen verbindlichen Verhaltenskodex für Lobbyisten?</v>
      </c>
      <c r="D10" s="48">
        <f>INDEX(Auswertung!$H:$H,MATCH(D$1,Auswertung!$B:$B,0)+MATCH(Auswertung!$D10,Auswertung!$D:$D,0)-3,0)</f>
        <v>0</v>
      </c>
      <c r="E10" s="128"/>
      <c r="F10" s="128"/>
      <c r="G10" s="48">
        <f>INDEX(Auswertung!$H:$H,MATCH(G$1,Auswertung!$B:$B,0)+MATCH(Auswertung!$D10,Auswertung!$D:$D,0)-3,0)</f>
        <v>0</v>
      </c>
      <c r="H10" s="128"/>
      <c r="I10" s="128"/>
      <c r="J10" s="48">
        <f>INDEX(Auswertung!$H:$H,MATCH(J$1,Auswertung!$B:$B,0)+MATCH(Auswertung!$D10,Auswertung!$D:$D,0)-3,0)</f>
        <v>0</v>
      </c>
      <c r="K10" s="128"/>
      <c r="L10" s="128"/>
      <c r="M10" s="48">
        <f>INDEX(Auswertung!$H:$H,MATCH(M$1,Auswertung!$B:$B,0)+MATCH(Auswertung!$D10,Auswertung!$D:$D,0)-3,0)</f>
        <v>0</v>
      </c>
      <c r="N10" s="128"/>
      <c r="O10" s="128"/>
      <c r="P10" s="48">
        <f>INDEX(Auswertung!$H:$H,MATCH(P$1,Auswertung!$B:$B,0)+MATCH(Auswertung!$D10,Auswertung!$D:$D,0)-3,0)</f>
        <v>0</v>
      </c>
      <c r="Q10" s="128"/>
      <c r="R10" s="128"/>
      <c r="S10" s="48">
        <f>INDEX(Auswertung!$H:$H,MATCH(S$1,Auswertung!$B:$B,0)+MATCH(Auswertung!$D10,Auswertung!$D:$D,0)-3,0)</f>
        <v>0</v>
      </c>
      <c r="T10" s="128"/>
      <c r="U10" s="128"/>
      <c r="V10" s="48">
        <f>INDEX(Auswertung!$H:$H,MATCH(V$1,Auswertung!$B:$B,0)+MATCH(Auswertung!$D10,Auswertung!$D:$D,0)-3,0)</f>
        <v>0</v>
      </c>
      <c r="W10" s="128"/>
      <c r="X10" s="128"/>
      <c r="Y10" s="48">
        <f>INDEX(Auswertung!$H:$H,MATCH(Y$1,Auswertung!$B:$B,0)+MATCH(Auswertung!$D10,Auswertung!$D:$D,0)-3,0)</f>
        <v>0</v>
      </c>
      <c r="Z10" s="128"/>
      <c r="AA10" s="128"/>
      <c r="AB10" s="48">
        <f>INDEX(Auswertung!$H:$H,MATCH(AB$1,Auswertung!$B:$B,0)+MATCH(Auswertung!$D10,Auswertung!$D:$D,0)-3,0)</f>
        <v>0</v>
      </c>
      <c r="AC10" s="128"/>
      <c r="AD10" s="128"/>
      <c r="AE10" s="48">
        <f>INDEX(Auswertung!$H:$H,MATCH(AE$1,Auswertung!$B:$B,0)+MATCH(Auswertung!$D10,Auswertung!$D:$D,0)-3,0)</f>
        <v>0</v>
      </c>
      <c r="AF10" s="128"/>
      <c r="AG10" s="128"/>
      <c r="AH10" s="48">
        <f>INDEX(Auswertung!$H:$H,MATCH(AH$1,Auswertung!$B:$B,0)+MATCH(Auswertung!$D10,Auswertung!$D:$D,0)-3,0)</f>
        <v>0</v>
      </c>
      <c r="AI10" s="128"/>
      <c r="AJ10" s="128"/>
      <c r="AK10" s="48">
        <f>INDEX(Auswertung!$H:$H,MATCH(AK$1,Auswertung!$B:$B,0)+MATCH(Auswertung!$D10,Auswertung!$D:$D,0)-3,0)</f>
        <v>0</v>
      </c>
      <c r="AL10" s="128"/>
      <c r="AM10" s="128"/>
      <c r="AN10" s="48">
        <f>INDEX(Auswertung!$H:$H,MATCH(AN$1,Auswertung!$B:$B,0)+MATCH(Auswertung!$D10,Auswertung!$D:$D,0)-3,0)</f>
        <v>0</v>
      </c>
      <c r="AO10" s="128"/>
      <c r="AP10" s="128"/>
      <c r="AQ10" s="48">
        <f>INDEX(Auswertung!$H:$H,MATCH(AQ$1,Auswertung!$B:$B,0)+MATCH(Auswertung!$D10,Auswertung!$D:$D,0)-3,0)</f>
        <v>0</v>
      </c>
      <c r="AR10" s="128"/>
      <c r="AS10" s="128"/>
      <c r="AT10" s="48">
        <f>INDEX(Auswertung!$H:$H,MATCH(AT$1,Auswertung!$B:$B,0)+MATCH(Auswertung!$D10,Auswertung!$D:$D,0)-3,0)</f>
        <v>0</v>
      </c>
      <c r="AU10" s="128"/>
      <c r="AV10" s="128"/>
      <c r="AW10" s="48">
        <f>INDEX(Auswertung!$H:$H,MATCH(AW$1,Auswertung!$B:$B,0)+MATCH(Auswertung!$D10,Auswertung!$D:$D,0)-3,0)</f>
        <v>0</v>
      </c>
      <c r="AX10" s="128"/>
      <c r="AY10" s="128"/>
      <c r="AZ10" s="48">
        <f>INDEX(Auswertung!$H:$H,MATCH(AZ$1,Auswertung!$B:$B,0)+MATCH(Auswertung!$D10,Auswertung!$D:$D,0)-3,0)</f>
        <v>1</v>
      </c>
      <c r="BA10" s="128"/>
      <c r="BB10" s="128"/>
    </row>
    <row r="11" spans="1:54" x14ac:dyDescent="0.35">
      <c r="B11" s="129"/>
      <c r="C11" s="47" t="str">
        <f>Auswertung!D11</f>
        <v>Gibt es einen unabhängigen Lobbybeauftragten, der die Einhaltung der Regelungen überprüft und ggf. Sanktionen erlässt?</v>
      </c>
      <c r="D11" s="48">
        <f>INDEX(Auswertung!$H:$H,MATCH(D$1,Auswertung!$B:$B,0)+MATCH(Auswertung!$D11,Auswertung!$D:$D,0)-3,0)</f>
        <v>0</v>
      </c>
      <c r="E11" s="128"/>
      <c r="F11" s="127"/>
      <c r="G11" s="48">
        <f>INDEX(Auswertung!$H:$H,MATCH(G$1,Auswertung!$B:$B,0)+MATCH(Auswertung!$D11,Auswertung!$D:$D,0)-3,0)</f>
        <v>0</v>
      </c>
      <c r="H11" s="128"/>
      <c r="I11" s="127"/>
      <c r="J11" s="48">
        <f>INDEX(Auswertung!$H:$H,MATCH(J$1,Auswertung!$B:$B,0)+MATCH(Auswertung!$D11,Auswertung!$D:$D,0)-3,0)</f>
        <v>0</v>
      </c>
      <c r="K11" s="128"/>
      <c r="L11" s="127"/>
      <c r="M11" s="48">
        <f>INDEX(Auswertung!$H:$H,MATCH(M$1,Auswertung!$B:$B,0)+MATCH(Auswertung!$D11,Auswertung!$D:$D,0)-3,0)</f>
        <v>0</v>
      </c>
      <c r="N11" s="128"/>
      <c r="O11" s="127"/>
      <c r="P11" s="48">
        <f>INDEX(Auswertung!$H:$H,MATCH(P$1,Auswertung!$B:$B,0)+MATCH(Auswertung!$D11,Auswertung!$D:$D,0)-3,0)</f>
        <v>0</v>
      </c>
      <c r="Q11" s="128"/>
      <c r="R11" s="127"/>
      <c r="S11" s="48">
        <f>INDEX(Auswertung!$H:$H,MATCH(S$1,Auswertung!$B:$B,0)+MATCH(Auswertung!$D11,Auswertung!$D:$D,0)-3,0)</f>
        <v>0</v>
      </c>
      <c r="T11" s="128"/>
      <c r="U11" s="127"/>
      <c r="V11" s="48">
        <f>INDEX(Auswertung!$H:$H,MATCH(V$1,Auswertung!$B:$B,0)+MATCH(Auswertung!$D11,Auswertung!$D:$D,0)-3,0)</f>
        <v>0</v>
      </c>
      <c r="W11" s="128"/>
      <c r="X11" s="127"/>
      <c r="Y11" s="48">
        <f>INDEX(Auswertung!$H:$H,MATCH(Y$1,Auswertung!$B:$B,0)+MATCH(Auswertung!$D11,Auswertung!$D:$D,0)-3,0)</f>
        <v>0</v>
      </c>
      <c r="Z11" s="128"/>
      <c r="AA11" s="127"/>
      <c r="AB11" s="48">
        <f>INDEX(Auswertung!$H:$H,MATCH(AB$1,Auswertung!$B:$B,0)+MATCH(Auswertung!$D11,Auswertung!$D:$D,0)-3,0)</f>
        <v>0</v>
      </c>
      <c r="AC11" s="128"/>
      <c r="AD11" s="127"/>
      <c r="AE11" s="48">
        <f>INDEX(Auswertung!$H:$H,MATCH(AE$1,Auswertung!$B:$B,0)+MATCH(Auswertung!$D11,Auswertung!$D:$D,0)-3,0)</f>
        <v>0</v>
      </c>
      <c r="AF11" s="128"/>
      <c r="AG11" s="127"/>
      <c r="AH11" s="48">
        <f>INDEX(Auswertung!$H:$H,MATCH(AH$1,Auswertung!$B:$B,0)+MATCH(Auswertung!$D11,Auswertung!$D:$D,0)-3,0)</f>
        <v>0</v>
      </c>
      <c r="AI11" s="128"/>
      <c r="AJ11" s="127"/>
      <c r="AK11" s="48">
        <f>INDEX(Auswertung!$H:$H,MATCH(AK$1,Auswertung!$B:$B,0)+MATCH(Auswertung!$D11,Auswertung!$D:$D,0)-3,0)</f>
        <v>0</v>
      </c>
      <c r="AL11" s="128"/>
      <c r="AM11" s="127"/>
      <c r="AN11" s="48">
        <f>INDEX(Auswertung!$H:$H,MATCH(AN$1,Auswertung!$B:$B,0)+MATCH(Auswertung!$D11,Auswertung!$D:$D,0)-3,0)</f>
        <v>0</v>
      </c>
      <c r="AO11" s="128"/>
      <c r="AP11" s="127"/>
      <c r="AQ11" s="48">
        <f>INDEX(Auswertung!$H:$H,MATCH(AQ$1,Auswertung!$B:$B,0)+MATCH(Auswertung!$D11,Auswertung!$D:$D,0)-3,0)</f>
        <v>0</v>
      </c>
      <c r="AR11" s="128"/>
      <c r="AS11" s="127"/>
      <c r="AT11" s="48">
        <f>INDEX(Auswertung!$H:$H,MATCH(AT$1,Auswertung!$B:$B,0)+MATCH(Auswertung!$D11,Auswertung!$D:$D,0)-3,0)</f>
        <v>0</v>
      </c>
      <c r="AU11" s="128"/>
      <c r="AV11" s="127"/>
      <c r="AW11" s="48">
        <f>INDEX(Auswertung!$H:$H,MATCH(AW$1,Auswertung!$B:$B,0)+MATCH(Auswertung!$D11,Auswertung!$D:$D,0)-3,0)</f>
        <v>0</v>
      </c>
      <c r="AX11" s="128"/>
      <c r="AY11" s="127"/>
      <c r="AZ11" s="48">
        <f>INDEX(Auswertung!$H:$H,MATCH(AZ$1,Auswertung!$B:$B,0)+MATCH(Auswertung!$D11,Auswertung!$D:$D,0)-3,0)</f>
        <v>0</v>
      </c>
      <c r="BA11" s="128"/>
      <c r="BB11" s="127"/>
    </row>
    <row r="12" spans="1:54" x14ac:dyDescent="0.35">
      <c r="B12" s="129" t="str">
        <f>Auswertung!C12</f>
        <v>Legislativer Fußabdruck</v>
      </c>
      <c r="C12" s="47" t="str">
        <f>Auswertung!D12</f>
        <v>Gilt die Regelung sowohl für Abgeordnete im Parlament, als auch für die Regierung (Ministerien)?</v>
      </c>
      <c r="D12" s="48">
        <f>INDEX(Auswertung!$H:$H,MATCH(D$1,Auswertung!$B:$B,0)+MATCH(Auswertung!$D12,Auswertung!$D:$D,0)-3,0)</f>
        <v>0.66666666666666663</v>
      </c>
      <c r="E12" s="126">
        <f>INDEX(Auswertung!$M:$M,MATCH(D$1,Auswertung!$B:$B,0)+MATCH(Auswertung!$C12,Auswertung!$C:$C,0)-3)</f>
        <v>0.64</v>
      </c>
      <c r="F12" s="127"/>
      <c r="G12" s="48">
        <f>INDEX(Auswertung!$H:$H,MATCH(G$1,Auswertung!$B:$B,0)+MATCH(Auswertung!$D12,Auswertung!$D:$D,0)-3,0)</f>
        <v>1</v>
      </c>
      <c r="H12" s="126">
        <f>INDEX(Auswertung!$M:$M,MATCH(G$1,Auswertung!$B:$B,0)+MATCH(Auswertung!$C12,Auswertung!$C:$C,0)-3)</f>
        <v>0.48</v>
      </c>
      <c r="I12" s="127"/>
      <c r="J12" s="48">
        <f>INDEX(Auswertung!$H:$H,MATCH(J$1,Auswertung!$B:$B,0)+MATCH(Auswertung!$D12,Auswertung!$D:$D,0)-3,0)</f>
        <v>1</v>
      </c>
      <c r="K12" s="126">
        <f>INDEX(Auswertung!$M:$M,MATCH(J$1,Auswertung!$B:$B,0)+MATCH(Auswertung!$C12,Auswertung!$C:$C,0)-3)</f>
        <v>0.72</v>
      </c>
      <c r="L12" s="127"/>
      <c r="M12" s="48">
        <f>INDEX(Auswertung!$H:$H,MATCH(M$1,Auswertung!$B:$B,0)+MATCH(Auswertung!$D12,Auswertung!$D:$D,0)-3,0)</f>
        <v>0</v>
      </c>
      <c r="N12" s="126">
        <f>INDEX(Auswertung!$M:$M,MATCH(M$1,Auswertung!$B:$B,0)+MATCH(Auswertung!$C12,Auswertung!$C:$C,0)-3)</f>
        <v>0</v>
      </c>
      <c r="O12" s="127"/>
      <c r="P12" s="48">
        <f>INDEX(Auswertung!$H:$H,MATCH(P$1,Auswertung!$B:$B,0)+MATCH(Auswertung!$D12,Auswertung!$D:$D,0)-3,0)</f>
        <v>0</v>
      </c>
      <c r="Q12" s="126">
        <f>INDEX(Auswertung!$M:$M,MATCH(P$1,Auswertung!$B:$B,0)+MATCH(Auswertung!$C12,Auswertung!$C:$C,0)-3)</f>
        <v>0</v>
      </c>
      <c r="R12" s="127"/>
      <c r="S12" s="48">
        <f>INDEX(Auswertung!$H:$H,MATCH(S$1,Auswertung!$B:$B,0)+MATCH(Auswertung!$D12,Auswertung!$D:$D,0)-3,0)</f>
        <v>0</v>
      </c>
      <c r="T12" s="126">
        <f>INDEX(Auswertung!$M:$M,MATCH(S$1,Auswertung!$B:$B,0)+MATCH(Auswertung!$C12,Auswertung!$C:$C,0)-3)</f>
        <v>0</v>
      </c>
      <c r="U12" s="127"/>
      <c r="V12" s="48">
        <f>INDEX(Auswertung!$H:$H,MATCH(V$1,Auswertung!$B:$B,0)+MATCH(Auswertung!$D12,Auswertung!$D:$D,0)-3,0)</f>
        <v>0</v>
      </c>
      <c r="W12" s="126">
        <f>INDEX(Auswertung!$M:$M,MATCH(V$1,Auswertung!$B:$B,0)+MATCH(Auswertung!$C12,Auswertung!$C:$C,0)-3)</f>
        <v>0</v>
      </c>
      <c r="X12" s="127"/>
      <c r="Y12" s="48">
        <f>INDEX(Auswertung!$H:$H,MATCH(Y$1,Auswertung!$B:$B,0)+MATCH(Auswertung!$D12,Auswertung!$D:$D,0)-3,0)</f>
        <v>0.33333333333333331</v>
      </c>
      <c r="Z12" s="126">
        <f>INDEX(Auswertung!$M:$M,MATCH(Y$1,Auswertung!$B:$B,0)+MATCH(Auswertung!$C12,Auswertung!$C:$C,0)-3)</f>
        <v>0.14000000000000001</v>
      </c>
      <c r="AA12" s="127"/>
      <c r="AB12" s="48">
        <f>INDEX(Auswertung!$H:$H,MATCH(AB$1,Auswertung!$B:$B,0)+MATCH(Auswertung!$D12,Auswertung!$D:$D,0)-3,0)</f>
        <v>0</v>
      </c>
      <c r="AC12" s="126">
        <f>INDEX(Auswertung!$M:$M,MATCH(AB$1,Auswertung!$B:$B,0)+MATCH(Auswertung!$C12,Auswertung!$C:$C,0)-3)</f>
        <v>0</v>
      </c>
      <c r="AD12" s="127"/>
      <c r="AE12" s="48">
        <f>INDEX(Auswertung!$H:$H,MATCH(AE$1,Auswertung!$B:$B,0)+MATCH(Auswertung!$D12,Auswertung!$D:$D,0)-3,0)</f>
        <v>0.33333333333333331</v>
      </c>
      <c r="AF12" s="126">
        <f>INDEX(Auswertung!$M:$M,MATCH(AE$1,Auswertung!$B:$B,0)+MATCH(Auswertung!$C12,Auswertung!$C:$C,0)-3)</f>
        <v>0.14000000000000001</v>
      </c>
      <c r="AG12" s="127"/>
      <c r="AH12" s="48">
        <f>INDEX(Auswertung!$H:$H,MATCH(AH$1,Auswertung!$B:$B,0)+MATCH(Auswertung!$D12,Auswertung!$D:$D,0)-3,0)</f>
        <v>0</v>
      </c>
      <c r="AI12" s="126">
        <f>INDEX(Auswertung!$M:$M,MATCH(AH$1,Auswertung!$B:$B,0)+MATCH(Auswertung!$C12,Auswertung!$C:$C,0)-3)</f>
        <v>0</v>
      </c>
      <c r="AJ12" s="127"/>
      <c r="AK12" s="48">
        <f>INDEX(Auswertung!$H:$H,MATCH(AK$1,Auswertung!$B:$B,0)+MATCH(Auswertung!$D12,Auswertung!$D:$D,0)-3,0)</f>
        <v>0</v>
      </c>
      <c r="AL12" s="126">
        <f>INDEX(Auswertung!$M:$M,MATCH(AK$1,Auswertung!$B:$B,0)+MATCH(Auswertung!$C12,Auswertung!$C:$C,0)-3)</f>
        <v>0</v>
      </c>
      <c r="AM12" s="127"/>
      <c r="AN12" s="48">
        <f>INDEX(Auswertung!$H:$H,MATCH(AN$1,Auswertung!$B:$B,0)+MATCH(Auswertung!$D12,Auswertung!$D:$D,0)-3,0)</f>
        <v>0</v>
      </c>
      <c r="AO12" s="126">
        <f>INDEX(Auswertung!$M:$M,MATCH(AN$1,Auswertung!$B:$B,0)+MATCH(Auswertung!$C12,Auswertung!$C:$C,0)-3)</f>
        <v>0</v>
      </c>
      <c r="AP12" s="127"/>
      <c r="AQ12" s="48">
        <f>INDEX(Auswertung!$H:$H,MATCH(AQ$1,Auswertung!$B:$B,0)+MATCH(Auswertung!$D12,Auswertung!$D:$D,0)-3,0)</f>
        <v>0</v>
      </c>
      <c r="AR12" s="126">
        <f>INDEX(Auswertung!$M:$M,MATCH(AQ$1,Auswertung!$B:$B,0)+MATCH(Auswertung!$C12,Auswertung!$C:$C,0)-3)</f>
        <v>0</v>
      </c>
      <c r="AS12" s="127"/>
      <c r="AT12" s="48">
        <f>INDEX(Auswertung!$H:$H,MATCH(AT$1,Auswertung!$B:$B,0)+MATCH(Auswertung!$D12,Auswertung!$D:$D,0)-3,0)</f>
        <v>0.33333333333333331</v>
      </c>
      <c r="AU12" s="126">
        <f>INDEX(Auswertung!$M:$M,MATCH(AT$1,Auswertung!$B:$B,0)+MATCH(Auswertung!$C12,Auswertung!$C:$C,0)-3)</f>
        <v>0.14000000000000001</v>
      </c>
      <c r="AV12" s="127"/>
      <c r="AW12" s="48">
        <f>INDEX(Auswertung!$H:$H,MATCH(AW$1,Auswertung!$B:$B,0)+MATCH(Auswertung!$D12,Auswertung!$D:$D,0)-3,0)</f>
        <v>1</v>
      </c>
      <c r="AX12" s="126">
        <f>INDEX(Auswertung!$M:$M,MATCH(AW$1,Auswertung!$B:$B,0)+MATCH(Auswertung!$C12,Auswertung!$C:$C,0)-3)</f>
        <v>0.86</v>
      </c>
      <c r="AY12" s="127"/>
      <c r="AZ12" s="48">
        <f>INDEX(Auswertung!$H:$H,MATCH(AZ$1,Auswertung!$B:$B,0)+MATCH(Auswertung!$D12,Auswertung!$D:$D,0)-3,0)</f>
        <v>0.66666666666666663</v>
      </c>
      <c r="BA12" s="126">
        <f>INDEX(Auswertung!$M:$M,MATCH(AZ$1,Auswertung!$B:$B,0)+MATCH(Auswertung!$C12,Auswertung!$C:$C,0)-3)</f>
        <v>0.74</v>
      </c>
      <c r="BB12" s="127"/>
    </row>
    <row r="13" spans="1:54" ht="24" customHeight="1" x14ac:dyDescent="0.35">
      <c r="B13" s="129"/>
      <c r="C13" s="47" t="str">
        <f>Auswertung!D13</f>
        <v>Umfasst der Fußabdruck alle schriftlichen Eingaben – z.B. auch jene in der Erarbeitungsphase oder vor Beginn der Arbeit am Referentenentwurf?</v>
      </c>
      <c r="D13" s="48">
        <f>INDEX(Auswertung!$H:$H,MATCH(D$1,Auswertung!$B:$B,0)+MATCH(Auswertung!$D13,Auswertung!$D:$D,0)-3,0)</f>
        <v>0.66666666666666663</v>
      </c>
      <c r="E13" s="126"/>
      <c r="F13" s="126"/>
      <c r="G13" s="48">
        <f>INDEX(Auswertung!$H:$H,MATCH(G$1,Auswertung!$B:$B,0)+MATCH(Auswertung!$D13,Auswertung!$D:$D,0)-3,0)</f>
        <v>0.2</v>
      </c>
      <c r="H13" s="126"/>
      <c r="I13" s="126"/>
      <c r="J13" s="48">
        <f>INDEX(Auswertung!$H:$H,MATCH(J$1,Auswertung!$B:$B,0)+MATCH(Auswertung!$D13,Auswertung!$D:$D,0)-3,0)</f>
        <v>1</v>
      </c>
      <c r="K13" s="126"/>
      <c r="L13" s="126"/>
      <c r="M13" s="48">
        <f>INDEX(Auswertung!$H:$H,MATCH(M$1,Auswertung!$B:$B,0)+MATCH(Auswertung!$D13,Auswertung!$D:$D,0)-3,0)</f>
        <v>0</v>
      </c>
      <c r="N13" s="126"/>
      <c r="O13" s="126"/>
      <c r="P13" s="48">
        <f>INDEX(Auswertung!$H:$H,MATCH(P$1,Auswertung!$B:$B,0)+MATCH(Auswertung!$D13,Auswertung!$D:$D,0)-3,0)</f>
        <v>0</v>
      </c>
      <c r="Q13" s="126"/>
      <c r="R13" s="126"/>
      <c r="S13" s="48">
        <f>INDEX(Auswertung!$H:$H,MATCH(S$1,Auswertung!$B:$B,0)+MATCH(Auswertung!$D13,Auswertung!$D:$D,0)-3,0)</f>
        <v>0</v>
      </c>
      <c r="T13" s="126"/>
      <c r="U13" s="126"/>
      <c r="V13" s="48">
        <f>INDEX(Auswertung!$H:$H,MATCH(V$1,Auswertung!$B:$B,0)+MATCH(Auswertung!$D13,Auswertung!$D:$D,0)-3,0)</f>
        <v>0</v>
      </c>
      <c r="W13" s="126"/>
      <c r="X13" s="126"/>
      <c r="Y13" s="48">
        <f>INDEX(Auswertung!$H:$H,MATCH(Y$1,Auswertung!$B:$B,0)+MATCH(Auswertung!$D13,Auswertung!$D:$D,0)-3,0)</f>
        <v>0.2</v>
      </c>
      <c r="Z13" s="126"/>
      <c r="AA13" s="126"/>
      <c r="AB13" s="48">
        <f>INDEX(Auswertung!$H:$H,MATCH(AB$1,Auswertung!$B:$B,0)+MATCH(Auswertung!$D13,Auswertung!$D:$D,0)-3,0)</f>
        <v>0</v>
      </c>
      <c r="AC13" s="126"/>
      <c r="AD13" s="126"/>
      <c r="AE13" s="48">
        <f>INDEX(Auswertung!$H:$H,MATCH(AE$1,Auswertung!$B:$B,0)+MATCH(Auswertung!$D13,Auswertung!$D:$D,0)-3,0)</f>
        <v>0.2</v>
      </c>
      <c r="AF13" s="126"/>
      <c r="AG13" s="126"/>
      <c r="AH13" s="48">
        <f>INDEX(Auswertung!$H:$H,MATCH(AH$1,Auswertung!$B:$B,0)+MATCH(Auswertung!$D13,Auswertung!$D:$D,0)-3,0)</f>
        <v>0</v>
      </c>
      <c r="AI13" s="126"/>
      <c r="AJ13" s="126"/>
      <c r="AK13" s="48">
        <f>INDEX(Auswertung!$H:$H,MATCH(AK$1,Auswertung!$B:$B,0)+MATCH(Auswertung!$D13,Auswertung!$D:$D,0)-3,0)</f>
        <v>0</v>
      </c>
      <c r="AL13" s="126"/>
      <c r="AM13" s="126"/>
      <c r="AN13" s="48">
        <f>INDEX(Auswertung!$H:$H,MATCH(AN$1,Auswertung!$B:$B,0)+MATCH(Auswertung!$D13,Auswertung!$D:$D,0)-3,0)</f>
        <v>0</v>
      </c>
      <c r="AO13" s="126"/>
      <c r="AP13" s="126"/>
      <c r="AQ13" s="48">
        <f>INDEX(Auswertung!$H:$H,MATCH(AQ$1,Auswertung!$B:$B,0)+MATCH(Auswertung!$D13,Auswertung!$D:$D,0)-3,0)</f>
        <v>0</v>
      </c>
      <c r="AR13" s="126"/>
      <c r="AS13" s="126"/>
      <c r="AT13" s="48">
        <f>INDEX(Auswertung!$H:$H,MATCH(AT$1,Auswertung!$B:$B,0)+MATCH(Auswertung!$D13,Auswertung!$D:$D,0)-3,0)</f>
        <v>0.2</v>
      </c>
      <c r="AU13" s="126"/>
      <c r="AV13" s="126"/>
      <c r="AW13" s="48">
        <f>INDEX(Auswertung!$H:$H,MATCH(AW$1,Auswertung!$B:$B,0)+MATCH(Auswertung!$D13,Auswertung!$D:$D,0)-3,0)</f>
        <v>1</v>
      </c>
      <c r="AX13" s="126"/>
      <c r="AY13" s="126"/>
      <c r="AZ13" s="48">
        <f>INDEX(Auswertung!$H:$H,MATCH(AZ$1,Auswertung!$B:$B,0)+MATCH(Auswertung!$D13,Auswertung!$D:$D,0)-3,0)</f>
        <v>1</v>
      </c>
      <c r="BA13" s="126"/>
      <c r="BB13" s="126"/>
    </row>
    <row r="14" spans="1:54" x14ac:dyDescent="0.35">
      <c r="B14" s="129"/>
      <c r="C14" s="47" t="str">
        <f>Auswertung!D14</f>
        <v>Erfolgt eine Würdigung wichtiger Eingaben, die im Entwurf eingeflossen sind im Rahmen der Begründung oder Plenardebatte?</v>
      </c>
      <c r="D14" s="48">
        <f>INDEX(Auswertung!$H:$H,MATCH(D$1,Auswertung!$B:$B,0)+MATCH(Auswertung!$D14,Auswertung!$D:$D,0)-3,0)</f>
        <v>1</v>
      </c>
      <c r="E14" s="126"/>
      <c r="F14" s="126"/>
      <c r="G14" s="48">
        <f>INDEX(Auswertung!$H:$H,MATCH(G$1,Auswertung!$B:$B,0)+MATCH(Auswertung!$D14,Auswertung!$D:$D,0)-3,0)</f>
        <v>0</v>
      </c>
      <c r="H14" s="126"/>
      <c r="I14" s="126"/>
      <c r="J14" s="48">
        <f>INDEX(Auswertung!$H:$H,MATCH(J$1,Auswertung!$B:$B,0)+MATCH(Auswertung!$D14,Auswertung!$D:$D,0)-3,0)</f>
        <v>0</v>
      </c>
      <c r="K14" s="126"/>
      <c r="L14" s="126"/>
      <c r="M14" s="48">
        <f>INDEX(Auswertung!$H:$H,MATCH(M$1,Auswertung!$B:$B,0)+MATCH(Auswertung!$D14,Auswertung!$D:$D,0)-3,0)</f>
        <v>0</v>
      </c>
      <c r="N14" s="126"/>
      <c r="O14" s="126"/>
      <c r="P14" s="48">
        <f>INDEX(Auswertung!$H:$H,MATCH(P$1,Auswertung!$B:$B,0)+MATCH(Auswertung!$D14,Auswertung!$D:$D,0)-3,0)</f>
        <v>0</v>
      </c>
      <c r="Q14" s="126"/>
      <c r="R14" s="126"/>
      <c r="S14" s="48">
        <f>INDEX(Auswertung!$H:$H,MATCH(S$1,Auswertung!$B:$B,0)+MATCH(Auswertung!$D14,Auswertung!$D:$D,0)-3,0)</f>
        <v>0</v>
      </c>
      <c r="T14" s="126"/>
      <c r="U14" s="126"/>
      <c r="V14" s="48">
        <f>INDEX(Auswertung!$H:$H,MATCH(V$1,Auswertung!$B:$B,0)+MATCH(Auswertung!$D14,Auswertung!$D:$D,0)-3,0)</f>
        <v>0</v>
      </c>
      <c r="W14" s="126"/>
      <c r="X14" s="126"/>
      <c r="Y14" s="48">
        <f>INDEX(Auswertung!$H:$H,MATCH(Y$1,Auswertung!$B:$B,0)+MATCH(Auswertung!$D14,Auswertung!$D:$D,0)-3,0)</f>
        <v>0</v>
      </c>
      <c r="Z14" s="126"/>
      <c r="AA14" s="126"/>
      <c r="AB14" s="48">
        <f>INDEX(Auswertung!$H:$H,MATCH(AB$1,Auswertung!$B:$B,0)+MATCH(Auswertung!$D14,Auswertung!$D:$D,0)-3,0)</f>
        <v>0</v>
      </c>
      <c r="AC14" s="126"/>
      <c r="AD14" s="126"/>
      <c r="AE14" s="48">
        <f>INDEX(Auswertung!$H:$H,MATCH(AE$1,Auswertung!$B:$B,0)+MATCH(Auswertung!$D14,Auswertung!$D:$D,0)-3,0)</f>
        <v>0</v>
      </c>
      <c r="AF14" s="126"/>
      <c r="AG14" s="126"/>
      <c r="AH14" s="48">
        <f>INDEX(Auswertung!$H:$H,MATCH(AH$1,Auswertung!$B:$B,0)+MATCH(Auswertung!$D14,Auswertung!$D:$D,0)-3,0)</f>
        <v>0</v>
      </c>
      <c r="AI14" s="126"/>
      <c r="AJ14" s="126"/>
      <c r="AK14" s="48">
        <f>INDEX(Auswertung!$H:$H,MATCH(AK$1,Auswertung!$B:$B,0)+MATCH(Auswertung!$D14,Auswertung!$D:$D,0)-3,0)</f>
        <v>0</v>
      </c>
      <c r="AL14" s="126"/>
      <c r="AM14" s="126"/>
      <c r="AN14" s="48">
        <f>INDEX(Auswertung!$H:$H,MATCH(AN$1,Auswertung!$B:$B,0)+MATCH(Auswertung!$D14,Auswertung!$D:$D,0)-3,0)</f>
        <v>0</v>
      </c>
      <c r="AO14" s="126"/>
      <c r="AP14" s="126"/>
      <c r="AQ14" s="48">
        <f>INDEX(Auswertung!$H:$H,MATCH(AQ$1,Auswertung!$B:$B,0)+MATCH(Auswertung!$D14,Auswertung!$D:$D,0)-3,0)</f>
        <v>0</v>
      </c>
      <c r="AR14" s="126"/>
      <c r="AS14" s="126"/>
      <c r="AT14" s="48">
        <f>INDEX(Auswertung!$H:$H,MATCH(AT$1,Auswertung!$B:$B,0)+MATCH(Auswertung!$D14,Auswertung!$D:$D,0)-3,0)</f>
        <v>0</v>
      </c>
      <c r="AU14" s="126"/>
      <c r="AV14" s="126"/>
      <c r="AW14" s="48">
        <f>INDEX(Auswertung!$H:$H,MATCH(AW$1,Auswertung!$B:$B,0)+MATCH(Auswertung!$D14,Auswertung!$D:$D,0)-3,0)</f>
        <v>0</v>
      </c>
      <c r="AX14" s="126"/>
      <c r="AY14" s="126"/>
      <c r="AZ14" s="48">
        <f>INDEX(Auswertung!$H:$H,MATCH(AZ$1,Auswertung!$B:$B,0)+MATCH(Auswertung!$D14,Auswertung!$D:$D,0)-3,0)</f>
        <v>0</v>
      </c>
      <c r="BA14" s="126"/>
      <c r="BB14" s="126"/>
    </row>
    <row r="15" spans="1:54" ht="15" thickBot="1" x14ac:dyDescent="0.4">
      <c r="B15" s="129"/>
      <c r="C15" s="47" t="str">
        <f>Auswertung!D15</f>
        <v>Werden alle Eingaben veröffentlicht (ggf. unter Unkenntlichmachung von sensitiven Daten)?</v>
      </c>
      <c r="D15" s="48">
        <f>INDEX(Auswertung!$H:$H,MATCH(D$1,Auswertung!$B:$B,0)+MATCH(Auswertung!$D15,Auswertung!$D:$D,0)-3,0)</f>
        <v>0</v>
      </c>
      <c r="E15" s="126"/>
      <c r="F15" s="126"/>
      <c r="G15" s="48">
        <f>INDEX(Auswertung!$H:$H,MATCH(G$1,Auswertung!$B:$B,0)+MATCH(Auswertung!$D15,Auswertung!$D:$D,0)-3,0)</f>
        <v>1</v>
      </c>
      <c r="H15" s="126"/>
      <c r="I15" s="126"/>
      <c r="J15" s="48">
        <f>INDEX(Auswertung!$H:$H,MATCH(J$1,Auswertung!$B:$B,0)+MATCH(Auswertung!$D15,Auswertung!$D:$D,0)-3,0)</f>
        <v>1</v>
      </c>
      <c r="K15" s="126"/>
      <c r="L15" s="126"/>
      <c r="M15" s="48">
        <f>INDEX(Auswertung!$H:$H,MATCH(M$1,Auswertung!$B:$B,0)+MATCH(Auswertung!$D15,Auswertung!$D:$D,0)-3,0)</f>
        <v>0</v>
      </c>
      <c r="N15" s="126"/>
      <c r="O15" s="126"/>
      <c r="P15" s="48">
        <f>INDEX(Auswertung!$H:$H,MATCH(P$1,Auswertung!$B:$B,0)+MATCH(Auswertung!$D15,Auswertung!$D:$D,0)-3,0)</f>
        <v>0</v>
      </c>
      <c r="Q15" s="126"/>
      <c r="R15" s="126"/>
      <c r="S15" s="48">
        <f>INDEX(Auswertung!$H:$H,MATCH(S$1,Auswertung!$B:$B,0)+MATCH(Auswertung!$D15,Auswertung!$D:$D,0)-3,0)</f>
        <v>0</v>
      </c>
      <c r="T15" s="126"/>
      <c r="U15" s="126"/>
      <c r="V15" s="48">
        <f>INDEX(Auswertung!$H:$H,MATCH(V$1,Auswertung!$B:$B,0)+MATCH(Auswertung!$D15,Auswertung!$D:$D,0)-3,0)</f>
        <v>0</v>
      </c>
      <c r="W15" s="126"/>
      <c r="X15" s="126"/>
      <c r="Y15" s="48">
        <f>INDEX(Auswertung!$H:$H,MATCH(Y$1,Auswertung!$B:$B,0)+MATCH(Auswertung!$D15,Auswertung!$D:$D,0)-3,0)</f>
        <v>0</v>
      </c>
      <c r="Z15" s="126"/>
      <c r="AA15" s="126"/>
      <c r="AB15" s="48">
        <f>INDEX(Auswertung!$H:$H,MATCH(AB$1,Auswertung!$B:$B,0)+MATCH(Auswertung!$D15,Auswertung!$D:$D,0)-3,0)</f>
        <v>0</v>
      </c>
      <c r="AC15" s="126"/>
      <c r="AD15" s="126"/>
      <c r="AE15" s="48">
        <f>INDEX(Auswertung!$H:$H,MATCH(AE$1,Auswertung!$B:$B,0)+MATCH(Auswertung!$D15,Auswertung!$D:$D,0)-3,0)</f>
        <v>0</v>
      </c>
      <c r="AF15" s="126"/>
      <c r="AG15" s="126"/>
      <c r="AH15" s="48">
        <f>INDEX(Auswertung!$H:$H,MATCH(AH$1,Auswertung!$B:$B,0)+MATCH(Auswertung!$D15,Auswertung!$D:$D,0)-3,0)</f>
        <v>0</v>
      </c>
      <c r="AI15" s="126"/>
      <c r="AJ15" s="126"/>
      <c r="AK15" s="48">
        <f>INDEX(Auswertung!$H:$H,MATCH(AK$1,Auswertung!$B:$B,0)+MATCH(Auswertung!$D15,Auswertung!$D:$D,0)-3,0)</f>
        <v>0</v>
      </c>
      <c r="AL15" s="126"/>
      <c r="AM15" s="126"/>
      <c r="AN15" s="48">
        <f>INDEX(Auswertung!$H:$H,MATCH(AN$1,Auswertung!$B:$B,0)+MATCH(Auswertung!$D15,Auswertung!$D:$D,0)-3,0)</f>
        <v>0</v>
      </c>
      <c r="AO15" s="126"/>
      <c r="AP15" s="126"/>
      <c r="AQ15" s="48">
        <f>INDEX(Auswertung!$H:$H,MATCH(AQ$1,Auswertung!$B:$B,0)+MATCH(Auswertung!$D15,Auswertung!$D:$D,0)-3,0)</f>
        <v>0</v>
      </c>
      <c r="AR15" s="126"/>
      <c r="AS15" s="126"/>
      <c r="AT15" s="48">
        <f>INDEX(Auswertung!$H:$H,MATCH(AT$1,Auswertung!$B:$B,0)+MATCH(Auswertung!$D15,Auswertung!$D:$D,0)-3,0)</f>
        <v>0</v>
      </c>
      <c r="AU15" s="126"/>
      <c r="AV15" s="126"/>
      <c r="AW15" s="48">
        <f>INDEX(Auswertung!$H:$H,MATCH(AW$1,Auswertung!$B:$B,0)+MATCH(Auswertung!$D15,Auswertung!$D:$D,0)-3,0)</f>
        <v>1</v>
      </c>
      <c r="AX15" s="126"/>
      <c r="AY15" s="126"/>
      <c r="AZ15" s="48">
        <f>INDEX(Auswertung!$H:$H,MATCH(AZ$1,Auswertung!$B:$B,0)+MATCH(Auswertung!$D15,Auswertung!$D:$D,0)-3,0)</f>
        <v>0.77777777777777779</v>
      </c>
      <c r="BA15" s="126"/>
      <c r="BB15" s="126"/>
    </row>
    <row r="16" spans="1:54" ht="15" thickBot="1" x14ac:dyDescent="0.4">
      <c r="B16" s="129"/>
      <c r="C16" s="47" t="str">
        <f>Auswertung!D16</f>
        <v>Welchen Geltungsbereich hat der legislative Fußabdruck?</v>
      </c>
      <c r="D16" s="48">
        <f>INDEX(Auswertung!$H:$H,MATCH(D$1,Auswertung!$B:$B,0)+MATCH(Auswertung!$D16,Auswertung!$D:$D,0)-3,0)</f>
        <v>1</v>
      </c>
      <c r="E16" s="126"/>
      <c r="F16" s="127"/>
      <c r="G16" s="48">
        <f>INDEX(Auswertung!$H:$H,MATCH(G$1,Auswertung!$B:$B,0)+MATCH(Auswertung!$D16,Auswertung!$D:$D,0)-3,0)</f>
        <v>0</v>
      </c>
      <c r="H16" s="126"/>
      <c r="I16" s="127"/>
      <c r="J16" s="48">
        <f>INDEX(Auswertung!$H:$H,MATCH(J$1,Auswertung!$B:$B,0)+MATCH(Auswertung!$D16,Auswertung!$D:$D,0)-3,0)</f>
        <v>0</v>
      </c>
      <c r="K16" s="126"/>
      <c r="L16" s="127"/>
      <c r="M16" s="48">
        <f>INDEX(Auswertung!$H:$H,MATCH(M$1,Auswertung!$B:$B,0)+MATCH(Auswertung!$D16,Auswertung!$D:$D,0)-3,0)</f>
        <v>0</v>
      </c>
      <c r="N16" s="126"/>
      <c r="O16" s="127"/>
      <c r="P16" s="48">
        <f>INDEX(Auswertung!$H:$H,MATCH(P$1,Auswertung!$B:$B,0)+MATCH(Auswertung!$D16,Auswertung!$D:$D,0)-3,0)</f>
        <v>0</v>
      </c>
      <c r="Q16" s="126"/>
      <c r="R16" s="127"/>
      <c r="S16" s="48">
        <f>INDEX(Auswertung!$H:$H,MATCH(S$1,Auswertung!$B:$B,0)+MATCH(Auswertung!$D16,Auswertung!$D:$D,0)-3,0)</f>
        <v>0</v>
      </c>
      <c r="T16" s="126"/>
      <c r="U16" s="127"/>
      <c r="V16" s="48">
        <f>INDEX(Auswertung!$H:$H,MATCH(V$1,Auswertung!$B:$B,0)+MATCH(Auswertung!$D16,Auswertung!$D:$D,0)-3,0)</f>
        <v>0</v>
      </c>
      <c r="W16" s="126"/>
      <c r="X16" s="127"/>
      <c r="Y16" s="48">
        <f>INDEX(Auswertung!$H:$H,MATCH(Y$1,Auswertung!$B:$B,0)+MATCH(Auswertung!$D16,Auswertung!$D:$D,0)-3,0)</f>
        <v>0</v>
      </c>
      <c r="Z16" s="126"/>
      <c r="AA16" s="127"/>
      <c r="AB16" s="48">
        <f>INDEX(Auswertung!$H:$H,MATCH(AB$1,Auswertung!$B:$B,0)+MATCH(Auswertung!$D16,Auswertung!$D:$D,0)-3,0)</f>
        <v>0</v>
      </c>
      <c r="AC16" s="126"/>
      <c r="AD16" s="127"/>
      <c r="AE16" s="48">
        <f>INDEX(Auswertung!$H:$H,MATCH(AE$1,Auswertung!$B:$B,0)+MATCH(Auswertung!$D16,Auswertung!$D:$D,0)-3,0)</f>
        <v>0</v>
      </c>
      <c r="AF16" s="126"/>
      <c r="AG16" s="127"/>
      <c r="AH16" s="48">
        <f>INDEX(Auswertung!$H:$H,MATCH(AH$1,Auswertung!$B:$B,0)+MATCH(Auswertung!$D16,Auswertung!$D:$D,0)-3,0)</f>
        <v>0</v>
      </c>
      <c r="AI16" s="126"/>
      <c r="AJ16" s="127"/>
      <c r="AK16" s="48">
        <f>INDEX(Auswertung!$H:$H,MATCH(AK$1,Auswertung!$B:$B,0)+MATCH(Auswertung!$D16,Auswertung!$D:$D,0)-3,0)</f>
        <v>0</v>
      </c>
      <c r="AL16" s="126"/>
      <c r="AM16" s="127"/>
      <c r="AN16" s="48">
        <f>INDEX(Auswertung!$H:$H,MATCH(AN$1,Auswertung!$B:$B,0)+MATCH(Auswertung!$D16,Auswertung!$D:$D,0)-3,0)</f>
        <v>0</v>
      </c>
      <c r="AO16" s="126"/>
      <c r="AP16" s="127"/>
      <c r="AQ16" s="48">
        <f>INDEX(Auswertung!$H:$H,MATCH(AQ$1,Auswertung!$B:$B,0)+MATCH(Auswertung!$D16,Auswertung!$D:$D,0)-3,0)</f>
        <v>0</v>
      </c>
      <c r="AR16" s="126"/>
      <c r="AS16" s="127"/>
      <c r="AT16" s="48">
        <f>INDEX(Auswertung!$H:$H,MATCH(AT$1,Auswertung!$B:$B,0)+MATCH(Auswertung!$D16,Auswertung!$D:$D,0)-3,0)</f>
        <v>0</v>
      </c>
      <c r="AU16" s="126"/>
      <c r="AV16" s="127"/>
      <c r="AW16" s="48">
        <f>INDEX(Auswertung!$H:$H,MATCH(AW$1,Auswertung!$B:$B,0)+MATCH(Auswertung!$D16,Auswertung!$D:$D,0)-3,0)</f>
        <v>1</v>
      </c>
      <c r="AX16" s="126"/>
      <c r="AY16" s="127"/>
      <c r="AZ16" s="48">
        <f>INDEX(Auswertung!$H:$H,MATCH(AZ$1,Auswertung!$B:$B,0)+MATCH(Auswertung!$D16,Auswertung!$D:$D,0)-3,0)</f>
        <v>1</v>
      </c>
      <c r="BA16" s="126"/>
      <c r="BB16" s="127"/>
    </row>
    <row r="17" spans="2:54" ht="24" customHeight="1" x14ac:dyDescent="0.35">
      <c r="B17" s="129" t="str">
        <f>Auswertung!C17</f>
        <v>Karenzzeit</v>
      </c>
      <c r="C17" s="47" t="str">
        <f>Auswertung!D17</f>
        <v xml:space="preserve">Wie lang ist der maximale Zeitraum einer Karenzzeit nach Ausscheiden aus einem öffentlichen Amt, während der eine Pflicht zur schriftlichen Anzeige der geplanten Aufnahme einer Erwerbstätigkeit außerhalb des öffentliches Dienstes erforderlich ist?
</v>
      </c>
      <c r="D17" s="48">
        <f>INDEX(Auswertung!$H:$H,MATCH(D$1,Auswertung!$B:$B,0)+MATCH(Auswertung!$D17,Auswertung!$D:$D,0)-3,0)</f>
        <v>0.5</v>
      </c>
      <c r="E17" s="126">
        <f>INDEX(Auswertung!$M:$M,MATCH(D$1,Auswertung!$B:$B,0)+MATCH(Auswertung!$C17,Auswertung!$C:$C,0)-3)</f>
        <v>0.56000000000000005</v>
      </c>
      <c r="F17" s="127"/>
      <c r="G17" s="48">
        <f>INDEX(Auswertung!$H:$H,MATCH(G$1,Auswertung!$B:$B,0)+MATCH(Auswertung!$D17,Auswertung!$D:$D,0)-3,0)</f>
        <v>0.75</v>
      </c>
      <c r="H17" s="126">
        <f>INDEX(Auswertung!$M:$M,MATCH(G$1,Auswertung!$B:$B,0)+MATCH(Auswertung!$C17,Auswertung!$C:$C,0)-3)</f>
        <v>0.42</v>
      </c>
      <c r="I17" s="127"/>
      <c r="J17" s="48">
        <f>INDEX(Auswertung!$H:$H,MATCH(J$1,Auswertung!$B:$B,0)+MATCH(Auswertung!$D17,Auswertung!$D:$D,0)-3,0)</f>
        <v>0</v>
      </c>
      <c r="K17" s="126">
        <f>INDEX(Auswertung!$M:$M,MATCH(J$1,Auswertung!$B:$B,0)+MATCH(Auswertung!$C17,Auswertung!$C:$C,0)-3)</f>
        <v>0</v>
      </c>
      <c r="L17" s="127"/>
      <c r="M17" s="48">
        <f>INDEX(Auswertung!$H:$H,MATCH(M$1,Auswertung!$B:$B,0)+MATCH(Auswertung!$D17,Auswertung!$D:$D,0)-3,0)</f>
        <v>0.75</v>
      </c>
      <c r="N17" s="126">
        <f>INDEX(Auswertung!$M:$M,MATCH(M$1,Auswertung!$B:$B,0)+MATCH(Auswertung!$C17,Auswertung!$C:$C,0)-3)</f>
        <v>0.66</v>
      </c>
      <c r="O17" s="127"/>
      <c r="P17" s="48">
        <f>INDEX(Auswertung!$H:$H,MATCH(P$1,Auswertung!$B:$B,0)+MATCH(Auswertung!$D17,Auswertung!$D:$D,0)-3,0)</f>
        <v>0</v>
      </c>
      <c r="Q17" s="126">
        <f>INDEX(Auswertung!$M:$M,MATCH(P$1,Auswertung!$B:$B,0)+MATCH(Auswertung!$C17,Auswertung!$C:$C,0)-3)</f>
        <v>0</v>
      </c>
      <c r="R17" s="127"/>
      <c r="S17" s="48">
        <f>INDEX(Auswertung!$H:$H,MATCH(S$1,Auswertung!$B:$B,0)+MATCH(Auswertung!$D17,Auswertung!$D:$D,0)-3,0)</f>
        <v>0.75</v>
      </c>
      <c r="T17" s="126">
        <f>INDEX(Auswertung!$M:$M,MATCH(S$1,Auswertung!$B:$B,0)+MATCH(Auswertung!$C17,Auswertung!$C:$C,0)-3)</f>
        <v>0.36</v>
      </c>
      <c r="U17" s="127"/>
      <c r="V17" s="48">
        <f>INDEX(Auswertung!$H:$H,MATCH(V$1,Auswertung!$B:$B,0)+MATCH(Auswertung!$D17,Auswertung!$D:$D,0)-3,0)</f>
        <v>0.5</v>
      </c>
      <c r="W17" s="126">
        <f>INDEX(Auswertung!$M:$M,MATCH(V$1,Auswertung!$B:$B,0)+MATCH(Auswertung!$C17,Auswertung!$C:$C,0)-3)</f>
        <v>0.26</v>
      </c>
      <c r="X17" s="127"/>
      <c r="Y17" s="48">
        <f>INDEX(Auswertung!$H:$H,MATCH(Y$1,Auswertung!$B:$B,0)+MATCH(Auswertung!$D17,Auswertung!$D:$D,0)-3,0)</f>
        <v>0.5</v>
      </c>
      <c r="Z17" s="126">
        <f>INDEX(Auswertung!$M:$M,MATCH(Y$1,Auswertung!$B:$B,0)+MATCH(Auswertung!$C17,Auswertung!$C:$C,0)-3)</f>
        <v>0.56000000000000005</v>
      </c>
      <c r="AA17" s="127"/>
      <c r="AB17" s="48">
        <f>INDEX(Auswertung!$H:$H,MATCH(AB$1,Auswertung!$B:$B,0)+MATCH(Auswertung!$D17,Auswertung!$D:$D,0)-3,0)</f>
        <v>0.5</v>
      </c>
      <c r="AC17" s="126">
        <f>INDEX(Auswertung!$M:$M,MATCH(AB$1,Auswertung!$B:$B,0)+MATCH(Auswertung!$C17,Auswertung!$C:$C,0)-3)</f>
        <v>0.32</v>
      </c>
      <c r="AD17" s="127"/>
      <c r="AE17" s="48">
        <f>INDEX(Auswertung!$H:$H,MATCH(AE$1,Auswertung!$B:$B,0)+MATCH(Auswertung!$D17,Auswertung!$D:$D,0)-3,0)</f>
        <v>0.5</v>
      </c>
      <c r="AF17" s="126">
        <f>INDEX(Auswertung!$M:$M,MATCH(AE$1,Auswertung!$B:$B,0)+MATCH(Auswertung!$C17,Auswertung!$C:$C,0)-3)</f>
        <v>0.56000000000000005</v>
      </c>
      <c r="AG17" s="127"/>
      <c r="AH17" s="48">
        <f>INDEX(Auswertung!$H:$H,MATCH(AH$1,Auswertung!$B:$B,0)+MATCH(Auswertung!$D17,Auswertung!$D:$D,0)-3,0)</f>
        <v>0</v>
      </c>
      <c r="AI17" s="126">
        <f>INDEX(Auswertung!$M:$M,MATCH(AH$1,Auswertung!$B:$B,0)+MATCH(Auswertung!$C17,Auswertung!$C:$C,0)-3)</f>
        <v>0</v>
      </c>
      <c r="AJ17" s="127"/>
      <c r="AK17" s="48">
        <f>INDEX(Auswertung!$H:$H,MATCH(AK$1,Auswertung!$B:$B,0)+MATCH(Auswertung!$D17,Auswertung!$D:$D,0)-3,0)</f>
        <v>0</v>
      </c>
      <c r="AL17" s="126">
        <f>INDEX(Auswertung!$M:$M,MATCH(AK$1,Auswertung!$B:$B,0)+MATCH(Auswertung!$C17,Auswertung!$C:$C,0)-3)</f>
        <v>0</v>
      </c>
      <c r="AM17" s="127"/>
      <c r="AN17" s="48">
        <f>INDEX(Auswertung!$H:$H,MATCH(AN$1,Auswertung!$B:$B,0)+MATCH(Auswertung!$D17,Auswertung!$D:$D,0)-3,0)</f>
        <v>0.5</v>
      </c>
      <c r="AO17" s="126">
        <f>INDEX(Auswertung!$M:$M,MATCH(AN$1,Auswertung!$B:$B,0)+MATCH(Auswertung!$C17,Auswertung!$C:$C,0)-3)</f>
        <v>0.56000000000000005</v>
      </c>
      <c r="AP17" s="127"/>
      <c r="AQ17" s="48">
        <f>INDEX(Auswertung!$H:$H,MATCH(AQ$1,Auswertung!$B:$B,0)+MATCH(Auswertung!$D17,Auswertung!$D:$D,0)-3,0)</f>
        <v>0</v>
      </c>
      <c r="AR17" s="126">
        <f>INDEX(Auswertung!$M:$M,MATCH(AQ$1,Auswertung!$B:$B,0)+MATCH(Auswertung!$C17,Auswertung!$C:$C,0)-3)</f>
        <v>0</v>
      </c>
      <c r="AS17" s="127"/>
      <c r="AT17" s="48">
        <f>INDEX(Auswertung!$H:$H,MATCH(AT$1,Auswertung!$B:$B,0)+MATCH(Auswertung!$D17,Auswertung!$D:$D,0)-3,0)</f>
        <v>0.75</v>
      </c>
      <c r="AU17" s="126">
        <f>INDEX(Auswertung!$M:$M,MATCH(AT$1,Auswertung!$B:$B,0)+MATCH(Auswertung!$C17,Auswertung!$C:$C,0)-3)</f>
        <v>0.6</v>
      </c>
      <c r="AV17" s="127"/>
      <c r="AW17" s="48">
        <f>INDEX(Auswertung!$H:$H,MATCH(AW$1,Auswertung!$B:$B,0)+MATCH(Auswertung!$D17,Auswertung!$D:$D,0)-3,0)</f>
        <v>0.75</v>
      </c>
      <c r="AX17" s="126">
        <f>INDEX(Auswertung!$M:$M,MATCH(AW$1,Auswertung!$B:$B,0)+MATCH(Auswertung!$C17,Auswertung!$C:$C,0)-3)</f>
        <v>0.9</v>
      </c>
      <c r="AY17" s="127"/>
      <c r="AZ17" s="48">
        <f>INDEX(Auswertung!$H:$H,MATCH(AZ$1,Auswertung!$B:$B,0)+MATCH(Auswertung!$D17,Auswertung!$D:$D,0)-3,0)</f>
        <v>0.5</v>
      </c>
      <c r="BA17" s="126">
        <f>INDEX(Auswertung!$M:$M,MATCH(AZ$1,Auswertung!$B:$B,0)+MATCH(Auswertung!$C17,Auswertung!$C:$C,0)-3)</f>
        <v>0.56000000000000005</v>
      </c>
      <c r="BB17" s="127"/>
    </row>
    <row r="18" spans="2:54" ht="24" customHeight="1" x14ac:dyDescent="0.35">
      <c r="B18" s="129"/>
      <c r="C18" s="47" t="str">
        <f>Auswertung!D18</f>
        <v>Gibt es ein beratendes Gremium oder eine Instanz, die über einen möglichen Interessenkonflikt berät und muss dessen Empfehlung veröffentlicht werden?</v>
      </c>
      <c r="D18" s="48">
        <f>INDEX(Auswertung!$H:$H,MATCH(D$1,Auswertung!$B:$B,0)+MATCH(Auswertung!$D18,Auswertung!$D:$D,0)-3,0)</f>
        <v>1</v>
      </c>
      <c r="E18" s="126"/>
      <c r="F18" s="126"/>
      <c r="G18" s="48">
        <f>INDEX(Auswertung!$H:$H,MATCH(G$1,Auswertung!$B:$B,0)+MATCH(Auswertung!$D18,Auswertung!$D:$D,0)-3,0)</f>
        <v>0</v>
      </c>
      <c r="H18" s="126"/>
      <c r="I18" s="126"/>
      <c r="J18" s="48">
        <f>INDEX(Auswertung!$H:$H,MATCH(J$1,Auswertung!$B:$B,0)+MATCH(Auswertung!$D18,Auswertung!$D:$D,0)-3,0)</f>
        <v>0</v>
      </c>
      <c r="K18" s="126"/>
      <c r="L18" s="126"/>
      <c r="M18" s="48">
        <f>INDEX(Auswertung!$H:$H,MATCH(M$1,Auswertung!$B:$B,0)+MATCH(Auswertung!$D18,Auswertung!$D:$D,0)-3,0)</f>
        <v>1</v>
      </c>
      <c r="N18" s="126"/>
      <c r="O18" s="126"/>
      <c r="P18" s="48">
        <f>INDEX(Auswertung!$H:$H,MATCH(P$1,Auswertung!$B:$B,0)+MATCH(Auswertung!$D18,Auswertung!$D:$D,0)-3,0)</f>
        <v>0</v>
      </c>
      <c r="Q18" s="126"/>
      <c r="R18" s="126"/>
      <c r="S18" s="48">
        <f>INDEX(Auswertung!$H:$H,MATCH(S$1,Auswertung!$B:$B,0)+MATCH(Auswertung!$D18,Auswertung!$D:$D,0)-3,0)</f>
        <v>0</v>
      </c>
      <c r="T18" s="126"/>
      <c r="U18" s="126"/>
      <c r="V18" s="48">
        <f>INDEX(Auswertung!$H:$H,MATCH(V$1,Auswertung!$B:$B,0)+MATCH(Auswertung!$D18,Auswertung!$D:$D,0)-3,0)</f>
        <v>0</v>
      </c>
      <c r="W18" s="126"/>
      <c r="X18" s="126"/>
      <c r="Y18" s="48">
        <f>INDEX(Auswertung!$H:$H,MATCH(Y$1,Auswertung!$B:$B,0)+MATCH(Auswertung!$D18,Auswertung!$D:$D,0)-3,0)</f>
        <v>1</v>
      </c>
      <c r="Z18" s="126"/>
      <c r="AA18" s="126"/>
      <c r="AB18" s="48">
        <f>INDEX(Auswertung!$H:$H,MATCH(AB$1,Auswertung!$B:$B,0)+MATCH(Auswertung!$D18,Auswertung!$D:$D,0)-3,0)</f>
        <v>0</v>
      </c>
      <c r="AC18" s="126"/>
      <c r="AD18" s="126"/>
      <c r="AE18" s="48">
        <f>INDEX(Auswertung!$H:$H,MATCH(AE$1,Auswertung!$B:$B,0)+MATCH(Auswertung!$D18,Auswertung!$D:$D,0)-3,0)</f>
        <v>1</v>
      </c>
      <c r="AF18" s="126"/>
      <c r="AG18" s="126"/>
      <c r="AH18" s="48">
        <f>INDEX(Auswertung!$H:$H,MATCH(AH$1,Auswertung!$B:$B,0)+MATCH(Auswertung!$D18,Auswertung!$D:$D,0)-3,0)</f>
        <v>0</v>
      </c>
      <c r="AI18" s="126"/>
      <c r="AJ18" s="126"/>
      <c r="AK18" s="48">
        <f>INDEX(Auswertung!$H:$H,MATCH(AK$1,Auswertung!$B:$B,0)+MATCH(Auswertung!$D18,Auswertung!$D:$D,0)-3,0)</f>
        <v>0</v>
      </c>
      <c r="AL18" s="126"/>
      <c r="AM18" s="126"/>
      <c r="AN18" s="48">
        <f>INDEX(Auswertung!$H:$H,MATCH(AN$1,Auswertung!$B:$B,0)+MATCH(Auswertung!$D18,Auswertung!$D:$D,0)-3,0)</f>
        <v>1</v>
      </c>
      <c r="AO18" s="126"/>
      <c r="AP18" s="126"/>
      <c r="AQ18" s="48">
        <f>INDEX(Auswertung!$H:$H,MATCH(AQ$1,Auswertung!$B:$B,0)+MATCH(Auswertung!$D18,Auswertung!$D:$D,0)-3,0)</f>
        <v>0</v>
      </c>
      <c r="AR18" s="126"/>
      <c r="AS18" s="126"/>
      <c r="AT18" s="48">
        <f>INDEX(Auswertung!$H:$H,MATCH(AT$1,Auswertung!$B:$B,0)+MATCH(Auswertung!$D18,Auswertung!$D:$D,0)-3,0)</f>
        <v>1</v>
      </c>
      <c r="AU18" s="126"/>
      <c r="AV18" s="126"/>
      <c r="AW18" s="48">
        <f>INDEX(Auswertung!$H:$H,MATCH(AW$1,Auswertung!$B:$B,0)+MATCH(Auswertung!$D18,Auswertung!$D:$D,0)-3,0)</f>
        <v>1</v>
      </c>
      <c r="AX18" s="126"/>
      <c r="AY18" s="126"/>
      <c r="AZ18" s="48">
        <f>INDEX(Auswertung!$H:$H,MATCH(AZ$1,Auswertung!$B:$B,0)+MATCH(Auswertung!$D18,Auswertung!$D:$D,0)-3,0)</f>
        <v>1</v>
      </c>
      <c r="BA18" s="126"/>
      <c r="BB18" s="126"/>
    </row>
    <row r="19" spans="2:54" x14ac:dyDescent="0.35">
      <c r="B19" s="129"/>
      <c r="C19" s="47" t="str">
        <f>Auswertung!D19</f>
        <v>Sind Sanktionen bei Verstößen gegen die Karenzzeitregelung vorgesehen?</v>
      </c>
      <c r="D19" s="48">
        <f>INDEX(Auswertung!$H:$H,MATCH(D$1,Auswertung!$B:$B,0)+MATCH(Auswertung!$D19,Auswertung!$D:$D,0)-3,0)</f>
        <v>0</v>
      </c>
      <c r="E19" s="126"/>
      <c r="F19" s="126"/>
      <c r="G19" s="48">
        <f>INDEX(Auswertung!$H:$H,MATCH(G$1,Auswertung!$B:$B,0)+MATCH(Auswertung!$D19,Auswertung!$D:$D,0)-3,0)</f>
        <v>0</v>
      </c>
      <c r="H19" s="126"/>
      <c r="I19" s="126"/>
      <c r="J19" s="48">
        <f>INDEX(Auswertung!$H:$H,MATCH(J$1,Auswertung!$B:$B,0)+MATCH(Auswertung!$D19,Auswertung!$D:$D,0)-3,0)</f>
        <v>0</v>
      </c>
      <c r="K19" s="126"/>
      <c r="L19" s="126"/>
      <c r="M19" s="48">
        <f>INDEX(Auswertung!$H:$H,MATCH(M$1,Auswertung!$B:$B,0)+MATCH(Auswertung!$D19,Auswertung!$D:$D,0)-3,0)</f>
        <v>0</v>
      </c>
      <c r="N19" s="126"/>
      <c r="O19" s="126"/>
      <c r="P19" s="48">
        <f>INDEX(Auswertung!$H:$H,MATCH(P$1,Auswertung!$B:$B,0)+MATCH(Auswertung!$D19,Auswertung!$D:$D,0)-3,0)</f>
        <v>0</v>
      </c>
      <c r="Q19" s="126"/>
      <c r="R19" s="126"/>
      <c r="S19" s="48">
        <f>INDEX(Auswertung!$H:$H,MATCH(S$1,Auswertung!$B:$B,0)+MATCH(Auswertung!$D19,Auswertung!$D:$D,0)-3,0)</f>
        <v>0</v>
      </c>
      <c r="T19" s="126"/>
      <c r="U19" s="126"/>
      <c r="V19" s="48">
        <f>INDEX(Auswertung!$H:$H,MATCH(V$1,Auswertung!$B:$B,0)+MATCH(Auswertung!$D19,Auswertung!$D:$D,0)-3,0)</f>
        <v>0</v>
      </c>
      <c r="W19" s="126"/>
      <c r="X19" s="126"/>
      <c r="Y19" s="48">
        <f>INDEX(Auswertung!$H:$H,MATCH(Y$1,Auswertung!$B:$B,0)+MATCH(Auswertung!$D19,Auswertung!$D:$D,0)-3,0)</f>
        <v>0</v>
      </c>
      <c r="Z19" s="126"/>
      <c r="AA19" s="126"/>
      <c r="AB19" s="48">
        <f>INDEX(Auswertung!$H:$H,MATCH(AB$1,Auswertung!$B:$B,0)+MATCH(Auswertung!$D19,Auswertung!$D:$D,0)-3,0)</f>
        <v>0</v>
      </c>
      <c r="AC19" s="126"/>
      <c r="AD19" s="126"/>
      <c r="AE19" s="48">
        <f>INDEX(Auswertung!$H:$H,MATCH(AE$1,Auswertung!$B:$B,0)+MATCH(Auswertung!$D19,Auswertung!$D:$D,0)-3,0)</f>
        <v>0</v>
      </c>
      <c r="AF19" s="126"/>
      <c r="AG19" s="126"/>
      <c r="AH19" s="48">
        <f>INDEX(Auswertung!$H:$H,MATCH(AH$1,Auswertung!$B:$B,0)+MATCH(Auswertung!$D19,Auswertung!$D:$D,0)-3,0)</f>
        <v>0</v>
      </c>
      <c r="AI19" s="126"/>
      <c r="AJ19" s="126"/>
      <c r="AK19" s="48">
        <f>INDEX(Auswertung!$H:$H,MATCH(AK$1,Auswertung!$B:$B,0)+MATCH(Auswertung!$D19,Auswertung!$D:$D,0)-3,0)</f>
        <v>0</v>
      </c>
      <c r="AL19" s="126"/>
      <c r="AM19" s="126"/>
      <c r="AN19" s="48">
        <f>INDEX(Auswertung!$H:$H,MATCH(AN$1,Auswertung!$B:$B,0)+MATCH(Auswertung!$D19,Auswertung!$D:$D,0)-3,0)</f>
        <v>0</v>
      </c>
      <c r="AO19" s="126"/>
      <c r="AP19" s="126"/>
      <c r="AQ19" s="48">
        <f>INDEX(Auswertung!$H:$H,MATCH(AQ$1,Auswertung!$B:$B,0)+MATCH(Auswertung!$D19,Auswertung!$D:$D,0)-3,0)</f>
        <v>0</v>
      </c>
      <c r="AR19" s="126"/>
      <c r="AS19" s="126"/>
      <c r="AT19" s="48">
        <f>INDEX(Auswertung!$H:$H,MATCH(AT$1,Auswertung!$B:$B,0)+MATCH(Auswertung!$D19,Auswertung!$D:$D,0)-3,0)</f>
        <v>0</v>
      </c>
      <c r="AU19" s="126"/>
      <c r="AV19" s="126"/>
      <c r="AW19" s="48">
        <f>INDEX(Auswertung!$H:$H,MATCH(AW$1,Auswertung!$B:$B,0)+MATCH(Auswertung!$D19,Auswertung!$D:$D,0)-3,0)</f>
        <v>1</v>
      </c>
      <c r="AX19" s="126"/>
      <c r="AY19" s="126"/>
      <c r="AZ19" s="48">
        <f>INDEX(Auswertung!$H:$H,MATCH(AZ$1,Auswertung!$B:$B,0)+MATCH(Auswertung!$D19,Auswertung!$D:$D,0)-3,0)</f>
        <v>0</v>
      </c>
      <c r="BA19" s="126"/>
      <c r="BB19" s="126"/>
    </row>
    <row r="20" spans="2:54" ht="24" x14ac:dyDescent="0.35">
      <c r="B20" s="129"/>
      <c r="C20" s="47" t="str">
        <f>Auswertung!D20</f>
        <v>Gibt es verbindliche Kriterien für einen Beschluss über die Zulässigkeit einer anzeigepflichtigen Beschäftigung während der Karenzzeit?  (Definition Interessenkonflikt, Gründe aus denen eine Erwerbstätigkeit untersagt werden kann etc.)</v>
      </c>
      <c r="D20" s="48">
        <f>INDEX(Auswertung!$H:$H,MATCH(D$1,Auswertung!$B:$B,0)+MATCH(Auswertung!$D20,Auswertung!$D:$D,0)-3,0)</f>
        <v>1</v>
      </c>
      <c r="E20" s="126"/>
      <c r="F20" s="127"/>
      <c r="G20" s="48">
        <f>INDEX(Auswertung!$H:$H,MATCH(G$1,Auswertung!$B:$B,0)+MATCH(Auswertung!$D20,Auswertung!$D:$D,0)-3,0)</f>
        <v>1</v>
      </c>
      <c r="H20" s="126"/>
      <c r="I20" s="127"/>
      <c r="J20" s="48">
        <f>INDEX(Auswertung!$H:$H,MATCH(J$1,Auswertung!$B:$B,0)+MATCH(Auswertung!$D20,Auswertung!$D:$D,0)-3,0)</f>
        <v>0</v>
      </c>
      <c r="K20" s="126"/>
      <c r="L20" s="127"/>
      <c r="M20" s="48">
        <f>INDEX(Auswertung!$H:$H,MATCH(M$1,Auswertung!$B:$B,0)+MATCH(Auswertung!$D20,Auswertung!$D:$D,0)-3,0)</f>
        <v>1</v>
      </c>
      <c r="N20" s="126"/>
      <c r="O20" s="127"/>
      <c r="P20" s="48">
        <f>INDEX(Auswertung!$H:$H,MATCH(P$1,Auswertung!$B:$B,0)+MATCH(Auswertung!$D20,Auswertung!$D:$D,0)-3,0)</f>
        <v>0</v>
      </c>
      <c r="Q20" s="126"/>
      <c r="R20" s="127"/>
      <c r="S20" s="48">
        <f>INDEX(Auswertung!$H:$H,MATCH(S$1,Auswertung!$B:$B,0)+MATCH(Auswertung!$D20,Auswertung!$D:$D,0)-3,0)</f>
        <v>0.5</v>
      </c>
      <c r="T20" s="126"/>
      <c r="U20" s="127"/>
      <c r="V20" s="48">
        <f>INDEX(Auswertung!$H:$H,MATCH(V$1,Auswertung!$B:$B,0)+MATCH(Auswertung!$D20,Auswertung!$D:$D,0)-3,0)</f>
        <v>0.5</v>
      </c>
      <c r="W20" s="126"/>
      <c r="X20" s="127"/>
      <c r="Y20" s="48">
        <f>INDEX(Auswertung!$H:$H,MATCH(Y$1,Auswertung!$B:$B,0)+MATCH(Auswertung!$D20,Auswertung!$D:$D,0)-3,0)</f>
        <v>1</v>
      </c>
      <c r="Z20" s="126"/>
      <c r="AA20" s="127"/>
      <c r="AB20" s="48">
        <f>INDEX(Auswertung!$H:$H,MATCH(AB$1,Auswertung!$B:$B,0)+MATCH(Auswertung!$D20,Auswertung!$D:$D,0)-3,0)</f>
        <v>1</v>
      </c>
      <c r="AC20" s="126"/>
      <c r="AD20" s="127"/>
      <c r="AE20" s="48">
        <f>INDEX(Auswertung!$H:$H,MATCH(AE$1,Auswertung!$B:$B,0)+MATCH(Auswertung!$D20,Auswertung!$D:$D,0)-3,0)</f>
        <v>1</v>
      </c>
      <c r="AF20" s="126"/>
      <c r="AG20" s="127"/>
      <c r="AH20" s="48">
        <f>INDEX(Auswertung!$H:$H,MATCH(AH$1,Auswertung!$B:$B,0)+MATCH(Auswertung!$D20,Auswertung!$D:$D,0)-3,0)</f>
        <v>0</v>
      </c>
      <c r="AI20" s="126"/>
      <c r="AJ20" s="127"/>
      <c r="AK20" s="48">
        <f>INDEX(Auswertung!$H:$H,MATCH(AK$1,Auswertung!$B:$B,0)+MATCH(Auswertung!$D20,Auswertung!$D:$D,0)-3,0)</f>
        <v>0</v>
      </c>
      <c r="AL20" s="126"/>
      <c r="AM20" s="127"/>
      <c r="AN20" s="48">
        <f>INDEX(Auswertung!$H:$H,MATCH(AN$1,Auswertung!$B:$B,0)+MATCH(Auswertung!$D20,Auswertung!$D:$D,0)-3,0)</f>
        <v>1</v>
      </c>
      <c r="AO20" s="126"/>
      <c r="AP20" s="127"/>
      <c r="AQ20" s="48">
        <f>INDEX(Auswertung!$H:$H,MATCH(AQ$1,Auswertung!$B:$B,0)+MATCH(Auswertung!$D20,Auswertung!$D:$D,0)-3,0)</f>
        <v>0</v>
      </c>
      <c r="AR20" s="126"/>
      <c r="AS20" s="127"/>
      <c r="AT20" s="48">
        <f>INDEX(Auswertung!$H:$H,MATCH(AT$1,Auswertung!$B:$B,0)+MATCH(Auswertung!$D20,Auswertung!$D:$D,0)-3,0)</f>
        <v>0.5</v>
      </c>
      <c r="AU20" s="126"/>
      <c r="AV20" s="127"/>
      <c r="AW20" s="48">
        <f>INDEX(Auswertung!$H:$H,MATCH(AW$1,Auswertung!$B:$B,0)+MATCH(Auswertung!$D20,Auswertung!$D:$D,0)-3,0)</f>
        <v>1</v>
      </c>
      <c r="AX20" s="126"/>
      <c r="AY20" s="127"/>
      <c r="AZ20" s="48">
        <f>INDEX(Auswertung!$H:$H,MATCH(AZ$1,Auswertung!$B:$B,0)+MATCH(Auswertung!$D20,Auswertung!$D:$D,0)-3,0)</f>
        <v>1</v>
      </c>
      <c r="BA20" s="126"/>
      <c r="BB20" s="127"/>
    </row>
    <row r="21" spans="2:54" x14ac:dyDescent="0.35">
      <c r="B21" s="130" t="str">
        <f>Auswertung!C21</f>
        <v>Verhaltensregeln</v>
      </c>
      <c r="C21" s="47" t="str">
        <f>Auswertung!D21</f>
        <v>Besteht eine Anzeigepflicht für vor Mandatsübernahme ausgeübte berufliche Tätigkeiten sowie Tätigkeiten als Vorstand/Aufsichtsrat/Beirat o.ä. ?</v>
      </c>
      <c r="D21" s="48">
        <f>INDEX(Auswertung!$H:$H,MATCH(D$1,Auswertung!$B:$B,0)+MATCH(Auswertung!$D21,Auswertung!$D:$D,0)-3,0)</f>
        <v>0.4</v>
      </c>
      <c r="E21" s="125">
        <f>INDEX(Auswertung!$M:$M,MATCH(D$1,Auswertung!$B:$B,0)+MATCH(Auswertung!$C21,Auswertung!$C:$C,0)-3)</f>
        <v>0.4</v>
      </c>
      <c r="F21" s="127"/>
      <c r="G21" s="48">
        <f>INDEX(Auswertung!$H:$H,MATCH(G$1,Auswertung!$B:$B,0)+MATCH(Auswertung!$D21,Auswertung!$D:$D,0)-3,0)</f>
        <v>1</v>
      </c>
      <c r="H21" s="125">
        <f>INDEX(Auswertung!$M:$M,MATCH(G$1,Auswertung!$B:$B,0)+MATCH(Auswertung!$C21,Auswertung!$C:$C,0)-3)</f>
        <v>0.82</v>
      </c>
      <c r="I21" s="127"/>
      <c r="J21" s="48">
        <f>INDEX(Auswertung!$H:$H,MATCH(J$1,Auswertung!$B:$B,0)+MATCH(Auswertung!$D21,Auswertung!$D:$D,0)-3,0)</f>
        <v>0.6</v>
      </c>
      <c r="K21" s="125">
        <f>INDEX(Auswertung!$M:$M,MATCH(J$1,Auswertung!$B:$B,0)+MATCH(Auswertung!$C21,Auswertung!$C:$C,0)-3)</f>
        <v>0.46</v>
      </c>
      <c r="L21" s="127"/>
      <c r="M21" s="48">
        <f>INDEX(Auswertung!$H:$H,MATCH(M$1,Auswertung!$B:$B,0)+MATCH(Auswertung!$D21,Auswertung!$D:$D,0)-3,0)</f>
        <v>0.4</v>
      </c>
      <c r="N21" s="125">
        <f>INDEX(Auswertung!$M:$M,MATCH(M$1,Auswertung!$B:$B,0)+MATCH(Auswertung!$C21,Auswertung!$C:$C,0)-3)</f>
        <v>0.5</v>
      </c>
      <c r="O21" s="127"/>
      <c r="P21" s="48">
        <f>INDEX(Auswertung!$H:$H,MATCH(P$1,Auswertung!$B:$B,0)+MATCH(Auswertung!$D21,Auswertung!$D:$D,0)-3,0)</f>
        <v>0</v>
      </c>
      <c r="Q21" s="125">
        <f>INDEX(Auswertung!$M:$M,MATCH(P$1,Auswertung!$B:$B,0)+MATCH(Auswertung!$C21,Auswertung!$C:$C,0)-3)</f>
        <v>0.36</v>
      </c>
      <c r="R21" s="127"/>
      <c r="S21" s="48">
        <f>INDEX(Auswertung!$H:$H,MATCH(S$1,Auswertung!$B:$B,0)+MATCH(Auswertung!$D21,Auswertung!$D:$D,0)-3,0)</f>
        <v>0.4</v>
      </c>
      <c r="T21" s="125">
        <f>INDEX(Auswertung!$M:$M,MATCH(S$1,Auswertung!$B:$B,0)+MATCH(Auswertung!$C21,Auswertung!$C:$C,0)-3)</f>
        <v>0.44</v>
      </c>
      <c r="U21" s="127"/>
      <c r="V21" s="48">
        <f>INDEX(Auswertung!$H:$H,MATCH(V$1,Auswertung!$B:$B,0)+MATCH(Auswertung!$D21,Auswertung!$D:$D,0)-3,0)</f>
        <v>1</v>
      </c>
      <c r="W21" s="125">
        <f>INDEX(Auswertung!$M:$M,MATCH(V$1,Auswertung!$B:$B,0)+MATCH(Auswertung!$C21,Auswertung!$C:$C,0)-3)</f>
        <v>0.5</v>
      </c>
      <c r="X21" s="127"/>
      <c r="Y21" s="48">
        <f>INDEX(Auswertung!$H:$H,MATCH(Y$1,Auswertung!$B:$B,0)+MATCH(Auswertung!$D21,Auswertung!$D:$D,0)-3,0)</f>
        <v>0.4</v>
      </c>
      <c r="Z21" s="125">
        <f>INDEX(Auswertung!$M:$M,MATCH(Y$1,Auswertung!$B:$B,0)+MATCH(Auswertung!$C21,Auswertung!$C:$C,0)-3)</f>
        <v>0.44</v>
      </c>
      <c r="AA21" s="127"/>
      <c r="AB21" s="48">
        <f>INDEX(Auswertung!$H:$H,MATCH(AB$1,Auswertung!$B:$B,0)+MATCH(Auswertung!$D21,Auswertung!$D:$D,0)-3,0)</f>
        <v>1</v>
      </c>
      <c r="AC21" s="125">
        <f>INDEX(Auswertung!$M:$M,MATCH(AB$1,Auswertung!$B:$B,0)+MATCH(Auswertung!$C21,Auswertung!$C:$C,0)-3)</f>
        <v>0.44</v>
      </c>
      <c r="AD21" s="127"/>
      <c r="AE21" s="48">
        <f>INDEX(Auswertung!$H:$H,MATCH(AE$1,Auswertung!$B:$B,0)+MATCH(Auswertung!$D21,Auswertung!$D:$D,0)-3,0)</f>
        <v>0.8</v>
      </c>
      <c r="AF21" s="125">
        <f>INDEX(Auswertung!$M:$M,MATCH(AE$1,Auswertung!$B:$B,0)+MATCH(Auswertung!$C21,Auswertung!$C:$C,0)-3)</f>
        <v>0.68</v>
      </c>
      <c r="AG21" s="127"/>
      <c r="AH21" s="48">
        <f>INDEX(Auswertung!$H:$H,MATCH(AH$1,Auswertung!$B:$B,0)+MATCH(Auswertung!$D21,Auswertung!$D:$D,0)-3,0)</f>
        <v>1</v>
      </c>
      <c r="AI21" s="125">
        <f>INDEX(Auswertung!$M:$M,MATCH(AH$1,Auswertung!$B:$B,0)+MATCH(Auswertung!$C21,Auswertung!$C:$C,0)-3)</f>
        <v>0.48</v>
      </c>
      <c r="AJ21" s="127"/>
      <c r="AK21" s="48">
        <f>INDEX(Auswertung!$H:$H,MATCH(AK$1,Auswertung!$B:$B,0)+MATCH(Auswertung!$D21,Auswertung!$D:$D,0)-3,0)</f>
        <v>0.8</v>
      </c>
      <c r="AL21" s="125">
        <f>INDEX(Auswertung!$M:$M,MATCH(AK$1,Auswertung!$B:$B,0)+MATCH(Auswertung!$C21,Auswertung!$C:$C,0)-3)</f>
        <v>0.6</v>
      </c>
      <c r="AM21" s="127"/>
      <c r="AN21" s="48">
        <f>INDEX(Auswertung!$H:$H,MATCH(AN$1,Auswertung!$B:$B,0)+MATCH(Auswertung!$D21,Auswertung!$D:$D,0)-3,0)</f>
        <v>0.2</v>
      </c>
      <c r="AO21" s="125">
        <f>INDEX(Auswertung!$M:$M,MATCH(AN$1,Auswertung!$B:$B,0)+MATCH(Auswertung!$C21,Auswertung!$C:$C,0)-3)</f>
        <v>0.38</v>
      </c>
      <c r="AP21" s="127"/>
      <c r="AQ21" s="48">
        <f>INDEX(Auswertung!$H:$H,MATCH(AQ$1,Auswertung!$B:$B,0)+MATCH(Auswertung!$D21,Auswertung!$D:$D,0)-3,0)</f>
        <v>0.6</v>
      </c>
      <c r="AR21" s="125">
        <f>INDEX(Auswertung!$M:$M,MATCH(AQ$1,Auswertung!$B:$B,0)+MATCH(Auswertung!$C21,Auswertung!$C:$C,0)-3)</f>
        <v>0.46</v>
      </c>
      <c r="AS21" s="127"/>
      <c r="AT21" s="48">
        <f>INDEX(Auswertung!$H:$H,MATCH(AT$1,Auswertung!$B:$B,0)+MATCH(Auswertung!$D21,Auswertung!$D:$D,0)-3,0)</f>
        <v>1</v>
      </c>
      <c r="AU21" s="125">
        <f>INDEX(Auswertung!$M:$M,MATCH(AT$1,Auswertung!$B:$B,0)+MATCH(Auswertung!$C21,Auswertung!$C:$C,0)-3)</f>
        <v>0.76</v>
      </c>
      <c r="AV21" s="127"/>
      <c r="AW21" s="48">
        <f>INDEX(Auswertung!$H:$H,MATCH(AW$1,Auswertung!$B:$B,0)+MATCH(Auswertung!$D21,Auswertung!$D:$D,0)-3,0)</f>
        <v>0.6</v>
      </c>
      <c r="AX21" s="125">
        <f>INDEX(Auswertung!$M:$M,MATCH(AW$1,Auswertung!$B:$B,0)+MATCH(Auswertung!$C21,Auswertung!$C:$C,0)-3)</f>
        <v>0.5</v>
      </c>
      <c r="AY21" s="127"/>
      <c r="AZ21" s="48">
        <f>INDEX(Auswertung!$H:$H,MATCH(AZ$1,Auswertung!$B:$B,0)+MATCH(Auswertung!$D21,Auswertung!$D:$D,0)-3,0)</f>
        <v>1</v>
      </c>
      <c r="BA21" s="125">
        <f>INDEX(Auswertung!$M:$M,MATCH(AZ$1,Auswertung!$B:$B,0)+MATCH(Auswertung!$C21,Auswertung!$C:$C,0)-3)</f>
        <v>0.9</v>
      </c>
      <c r="BB21" s="127"/>
    </row>
    <row r="22" spans="2:54" ht="24" customHeight="1" thickBot="1" x14ac:dyDescent="0.4">
      <c r="B22" s="130"/>
      <c r="C22" s="47" t="str">
        <f>Auswertung!D22</f>
        <v>Besteht eine Anzeigepflicht für während der Mandatsausübung ausgeübte Tätigkeiten (einschl. Beratung, Vorträge, Gutachten etc.); Unternehmensbeteiligungen? Aktienoptionen? Schwellenwerte beachten!</v>
      </c>
      <c r="D22" s="48">
        <f>INDEX(Auswertung!$H:$H,MATCH(D$1,Auswertung!$B:$B,0)+MATCH(Auswertung!$D22,Auswertung!$D:$D,0)-3,0)</f>
        <v>0.4</v>
      </c>
      <c r="E22" s="125"/>
      <c r="F22" s="125"/>
      <c r="G22" s="48">
        <f>INDEX(Auswertung!$H:$H,MATCH(G$1,Auswertung!$B:$B,0)+MATCH(Auswertung!$D22,Auswertung!$D:$D,0)-3,0)</f>
        <v>1</v>
      </c>
      <c r="H22" s="125"/>
      <c r="I22" s="125"/>
      <c r="J22" s="48">
        <f>INDEX(Auswertung!$H:$H,MATCH(J$1,Auswertung!$B:$B,0)+MATCH(Auswertung!$D22,Auswertung!$D:$D,0)-3,0)</f>
        <v>0.8</v>
      </c>
      <c r="K22" s="125"/>
      <c r="L22" s="125"/>
      <c r="M22" s="48">
        <f>INDEX(Auswertung!$H:$H,MATCH(M$1,Auswertung!$B:$B,0)+MATCH(Auswertung!$D22,Auswertung!$D:$D,0)-3,0)</f>
        <v>1</v>
      </c>
      <c r="N22" s="125"/>
      <c r="O22" s="125"/>
      <c r="P22" s="48">
        <f>INDEX(Auswertung!$H:$H,MATCH(P$1,Auswertung!$B:$B,0)+MATCH(Auswertung!$D22,Auswertung!$D:$D,0)-3,0)</f>
        <v>0.8</v>
      </c>
      <c r="Q22" s="125"/>
      <c r="R22" s="125"/>
      <c r="S22" s="48">
        <f>INDEX(Auswertung!$H:$H,MATCH(S$1,Auswertung!$B:$B,0)+MATCH(Auswertung!$D22,Auswertung!$D:$D,0)-3,0)</f>
        <v>1</v>
      </c>
      <c r="T22" s="125"/>
      <c r="U22" s="125"/>
      <c r="V22" s="48">
        <f>INDEX(Auswertung!$H:$H,MATCH(V$1,Auswertung!$B:$B,0)+MATCH(Auswertung!$D22,Auswertung!$D:$D,0)-3,0)</f>
        <v>0.6</v>
      </c>
      <c r="W22" s="125"/>
      <c r="X22" s="125"/>
      <c r="Y22" s="48">
        <f>INDEX(Auswertung!$H:$H,MATCH(Y$1,Auswertung!$B:$B,0)+MATCH(Auswertung!$D22,Auswertung!$D:$D,0)-3,0)</f>
        <v>0.8</v>
      </c>
      <c r="Z22" s="125"/>
      <c r="AA22" s="125"/>
      <c r="AB22" s="48">
        <f>INDEX(Auswertung!$H:$H,MATCH(AB$1,Auswertung!$B:$B,0)+MATCH(Auswertung!$D22,Auswertung!$D:$D,0)-3,0)</f>
        <v>0.6</v>
      </c>
      <c r="AC22" s="125"/>
      <c r="AD22" s="125"/>
      <c r="AE22" s="48">
        <f>INDEX(Auswertung!$H:$H,MATCH(AE$1,Auswertung!$B:$B,0)+MATCH(Auswertung!$D22,Auswertung!$D:$D,0)-3,0)</f>
        <v>0.8</v>
      </c>
      <c r="AF22" s="125"/>
      <c r="AG22" s="125"/>
      <c r="AH22" s="48">
        <f>INDEX(Auswertung!$H:$H,MATCH(AH$1,Auswertung!$B:$B,0)+MATCH(Auswertung!$D22,Auswertung!$D:$D,0)-3,0)</f>
        <v>0.8</v>
      </c>
      <c r="AI22" s="125"/>
      <c r="AJ22" s="125"/>
      <c r="AK22" s="48">
        <f>INDEX(Auswertung!$H:$H,MATCH(AK$1,Auswertung!$B:$B,0)+MATCH(Auswertung!$D22,Auswertung!$D:$D,0)-3,0)</f>
        <v>0.8</v>
      </c>
      <c r="AL22" s="125"/>
      <c r="AM22" s="125"/>
      <c r="AN22" s="48">
        <f>INDEX(Auswertung!$H:$H,MATCH(AN$1,Auswertung!$B:$B,0)+MATCH(Auswertung!$D22,Auswertung!$D:$D,0)-3,0)</f>
        <v>0.8</v>
      </c>
      <c r="AO22" s="125"/>
      <c r="AP22" s="125"/>
      <c r="AQ22" s="48">
        <f>INDEX(Auswertung!$H:$H,MATCH(AQ$1,Auswertung!$B:$B,0)+MATCH(Auswertung!$D22,Auswertung!$D:$D,0)-3,0)</f>
        <v>0.8</v>
      </c>
      <c r="AR22" s="125"/>
      <c r="AS22" s="125"/>
      <c r="AT22" s="48">
        <f>INDEX(Auswertung!$H:$H,MATCH(AT$1,Auswertung!$B:$B,0)+MATCH(Auswertung!$D22,Auswertung!$D:$D,0)-3,0)</f>
        <v>1</v>
      </c>
      <c r="AU22" s="125"/>
      <c r="AV22" s="125"/>
      <c r="AW22" s="48">
        <f>INDEX(Auswertung!$H:$H,MATCH(AW$1,Auswertung!$B:$B,0)+MATCH(Auswertung!$D22,Auswertung!$D:$D,0)-3,0)</f>
        <v>0.8</v>
      </c>
      <c r="AX22" s="125"/>
      <c r="AY22" s="125"/>
      <c r="AZ22" s="48">
        <f>INDEX(Auswertung!$H:$H,MATCH(AZ$1,Auswertung!$B:$B,0)+MATCH(Auswertung!$D22,Auswertung!$D:$D,0)-3,0)</f>
        <v>1</v>
      </c>
      <c r="BA22" s="125"/>
      <c r="BB22" s="125"/>
    </row>
    <row r="23" spans="2:54" ht="15" customHeight="1" thickBot="1" x14ac:dyDescent="0.4">
      <c r="B23" s="130"/>
      <c r="C23" s="47" t="str">
        <f>Auswertung!D23</f>
        <v>Werden die angezeigten Nebeneinkünfte veröffentlicht?
(nur in Stufen oder Euro-genau)</v>
      </c>
      <c r="D23" s="48">
        <f>INDEX(Auswertung!$H:$H,MATCH(D$1,Auswertung!$B:$B,0)+MATCH(Auswertung!$D23,Auswertung!$D:$D,0)-3,0)</f>
        <v>0</v>
      </c>
      <c r="E23" s="125"/>
      <c r="F23" s="125"/>
      <c r="G23" s="48">
        <f>INDEX(Auswertung!$H:$H,MATCH(G$1,Auswertung!$B:$B,0)+MATCH(Auswertung!$D23,Auswertung!$D:$D,0)-3,0)</f>
        <v>1</v>
      </c>
      <c r="H23" s="125"/>
      <c r="I23" s="125"/>
      <c r="J23" s="48">
        <f>INDEX(Auswertung!$H:$H,MATCH(J$1,Auswertung!$B:$B,0)+MATCH(Auswertung!$D23,Auswertung!$D:$D,0)-3,0)</f>
        <v>0.4</v>
      </c>
      <c r="K23" s="125"/>
      <c r="L23" s="125"/>
      <c r="M23" s="48">
        <f>INDEX(Auswertung!$H:$H,MATCH(M$1,Auswertung!$B:$B,0)+MATCH(Auswertung!$D23,Auswertung!$D:$D,0)-3,0)</f>
        <v>1</v>
      </c>
      <c r="N23" s="125"/>
      <c r="O23" s="125"/>
      <c r="P23" s="48">
        <f>INDEX(Auswertung!$H:$H,MATCH(P$1,Auswertung!$B:$B,0)+MATCH(Auswertung!$D23,Auswertung!$D:$D,0)-3,0)</f>
        <v>0.6</v>
      </c>
      <c r="Q23" s="125"/>
      <c r="R23" s="125"/>
      <c r="S23" s="48">
        <f>INDEX(Auswertung!$H:$H,MATCH(S$1,Auswertung!$B:$B,0)+MATCH(Auswertung!$D23,Auswertung!$D:$D,0)-3,0)</f>
        <v>0</v>
      </c>
      <c r="T23" s="125"/>
      <c r="U23" s="125"/>
      <c r="V23" s="48">
        <f>INDEX(Auswertung!$H:$H,MATCH(V$1,Auswertung!$B:$B,0)+MATCH(Auswertung!$D23,Auswertung!$D:$D,0)-3,0)</f>
        <v>0.6</v>
      </c>
      <c r="W23" s="125"/>
      <c r="X23" s="125"/>
      <c r="Y23" s="48">
        <f>INDEX(Auswertung!$H:$H,MATCH(Y$1,Auswertung!$B:$B,0)+MATCH(Auswertung!$D23,Auswertung!$D:$D,0)-3,0)</f>
        <v>0.6</v>
      </c>
      <c r="Z23" s="125"/>
      <c r="AA23" s="125"/>
      <c r="AB23" s="48">
        <f>INDEX(Auswertung!$H:$H,MATCH(AB$1,Auswertung!$B:$B,0)+MATCH(Auswertung!$D23,Auswertung!$D:$D,0)-3,0)</f>
        <v>0.6</v>
      </c>
      <c r="AC23" s="125"/>
      <c r="AD23" s="125"/>
      <c r="AE23" s="48">
        <f>INDEX(Auswertung!$H:$H,MATCH(AE$1,Auswertung!$B:$B,0)+MATCH(Auswertung!$D23,Auswertung!$D:$D,0)-3,0)</f>
        <v>0.8</v>
      </c>
      <c r="AF23" s="125"/>
      <c r="AG23" s="125"/>
      <c r="AH23" s="48">
        <f>INDEX(Auswertung!$H:$H,MATCH(AH$1,Auswertung!$B:$B,0)+MATCH(Auswertung!$D23,Auswertung!$D:$D,0)-3,0)</f>
        <v>0.6</v>
      </c>
      <c r="AI23" s="125"/>
      <c r="AJ23" s="125"/>
      <c r="AK23" s="48">
        <f>INDEX(Auswertung!$H:$H,MATCH(AK$1,Auswertung!$B:$B,0)+MATCH(Auswertung!$D23,Auswertung!$D:$D,0)-3,0)</f>
        <v>1</v>
      </c>
      <c r="AL23" s="125"/>
      <c r="AM23" s="125"/>
      <c r="AN23" s="48">
        <f>INDEX(Auswertung!$H:$H,MATCH(AN$1,Auswertung!$B:$B,0)+MATCH(Auswertung!$D23,Auswertung!$D:$D,0)-3,0)</f>
        <v>0.6</v>
      </c>
      <c r="AO23" s="125"/>
      <c r="AP23" s="125"/>
      <c r="AQ23" s="48">
        <f>INDEX(Auswertung!$H:$H,MATCH(AQ$1,Auswertung!$B:$B,0)+MATCH(Auswertung!$D23,Auswertung!$D:$D,0)-3,0)</f>
        <v>0.4</v>
      </c>
      <c r="AR23" s="125"/>
      <c r="AS23" s="125"/>
      <c r="AT23" s="48">
        <f>INDEX(Auswertung!$H:$H,MATCH(AT$1,Auswertung!$B:$B,0)+MATCH(Auswertung!$D23,Auswertung!$D:$D,0)-3,0)</f>
        <v>0.6</v>
      </c>
      <c r="AU23" s="125"/>
      <c r="AV23" s="125"/>
      <c r="AW23" s="48">
        <f>INDEX(Auswertung!$H:$H,MATCH(AW$1,Auswertung!$B:$B,0)+MATCH(Auswertung!$D23,Auswertung!$D:$D,0)-3,0)</f>
        <v>0.6</v>
      </c>
      <c r="AX23" s="125"/>
      <c r="AY23" s="125"/>
      <c r="AZ23" s="48">
        <f>INDEX(Auswertung!$H:$H,MATCH(AZ$1,Auswertung!$B:$B,0)+MATCH(Auswertung!$D23,Auswertung!$D:$D,0)-3,0)</f>
        <v>1</v>
      </c>
      <c r="BA23" s="125"/>
      <c r="BB23" s="125"/>
    </row>
    <row r="24" spans="2:54" ht="15" customHeight="1" thickBot="1" x14ac:dyDescent="0.4">
      <c r="B24" s="130"/>
      <c r="C24" s="47" t="str">
        <f>Auswertung!D24</f>
        <v xml:space="preserve">Gibt es eine Anzeigepflicht bei Spenden an Abgeordnete für politische Arbeit? Ab welcher Betragshöhe gilt diese? Veröffentlichung?
</v>
      </c>
      <c r="D24" s="48">
        <f>INDEX(Auswertung!$H:$H,MATCH(D$1,Auswertung!$B:$B,0)+MATCH(Auswertung!$D24,Auswertung!$D:$D,0)-3,0)</f>
        <v>1</v>
      </c>
      <c r="E24" s="125"/>
      <c r="F24" s="125"/>
      <c r="G24" s="48">
        <f>INDEX(Auswertung!$H:$H,MATCH(G$1,Auswertung!$B:$B,0)+MATCH(Auswertung!$D24,Auswertung!$D:$D,0)-3,0)</f>
        <v>0.6</v>
      </c>
      <c r="H24" s="125"/>
      <c r="I24" s="125"/>
      <c r="J24" s="48">
        <f>INDEX(Auswertung!$H:$H,MATCH(J$1,Auswertung!$B:$B,0)+MATCH(Auswertung!$D24,Auswertung!$D:$D,0)-3,0)</f>
        <v>1</v>
      </c>
      <c r="K24" s="125"/>
      <c r="L24" s="125"/>
      <c r="M24" s="48">
        <f>INDEX(Auswertung!$H:$H,MATCH(M$1,Auswertung!$B:$B,0)+MATCH(Auswertung!$D24,Auswertung!$D:$D,0)-3,0)</f>
        <v>1</v>
      </c>
      <c r="N24" s="125"/>
      <c r="O24" s="125"/>
      <c r="P24" s="48">
        <f>INDEX(Auswertung!$H:$H,MATCH(P$1,Auswertung!$B:$B,0)+MATCH(Auswertung!$D24,Auswertung!$D:$D,0)-3,0)</f>
        <v>1</v>
      </c>
      <c r="Q24" s="125"/>
      <c r="R24" s="125"/>
      <c r="S24" s="48">
        <f>INDEX(Auswertung!$H:$H,MATCH(S$1,Auswertung!$B:$B,0)+MATCH(Auswertung!$D24,Auswertung!$D:$D,0)-3,0)</f>
        <v>1</v>
      </c>
      <c r="T24" s="125"/>
      <c r="U24" s="125"/>
      <c r="V24" s="48">
        <f>INDEX(Auswertung!$H:$H,MATCH(V$1,Auswertung!$B:$B,0)+MATCH(Auswertung!$D24,Auswertung!$D:$D,0)-3,0)</f>
        <v>0.8</v>
      </c>
      <c r="W24" s="125"/>
      <c r="X24" s="125"/>
      <c r="Y24" s="48">
        <f>INDEX(Auswertung!$H:$H,MATCH(Y$1,Auswertung!$B:$B,0)+MATCH(Auswertung!$D24,Auswertung!$D:$D,0)-3,0)</f>
        <v>1</v>
      </c>
      <c r="Z24" s="125"/>
      <c r="AA24" s="125"/>
      <c r="AB24" s="48">
        <f>INDEX(Auswertung!$H:$H,MATCH(AB$1,Auswertung!$B:$B,0)+MATCH(Auswertung!$D24,Auswertung!$D:$D,0)-3,0)</f>
        <v>0</v>
      </c>
      <c r="AC24" s="125"/>
      <c r="AD24" s="125"/>
      <c r="AE24" s="48">
        <f>INDEX(Auswertung!$H:$H,MATCH(AE$1,Auswertung!$B:$B,0)+MATCH(Auswertung!$D24,Auswertung!$D:$D,0)-3,0)</f>
        <v>1</v>
      </c>
      <c r="AF24" s="125"/>
      <c r="AG24" s="125"/>
      <c r="AH24" s="48">
        <f>INDEX(Auswertung!$H:$H,MATCH(AH$1,Auswertung!$B:$B,0)+MATCH(Auswertung!$D24,Auswertung!$D:$D,0)-3,0)</f>
        <v>0.4</v>
      </c>
      <c r="AI24" s="125"/>
      <c r="AJ24" s="125"/>
      <c r="AK24" s="48">
        <f>INDEX(Auswertung!$H:$H,MATCH(AK$1,Auswertung!$B:$B,0)+MATCH(Auswertung!$D24,Auswertung!$D:$D,0)-3,0)</f>
        <v>1</v>
      </c>
      <c r="AL24" s="125"/>
      <c r="AM24" s="125"/>
      <c r="AN24" s="48">
        <f>INDEX(Auswertung!$H:$H,MATCH(AN$1,Auswertung!$B:$B,0)+MATCH(Auswertung!$D24,Auswertung!$D:$D,0)-3,0)</f>
        <v>0.8</v>
      </c>
      <c r="AO24" s="125"/>
      <c r="AP24" s="125"/>
      <c r="AQ24" s="48">
        <f>INDEX(Auswertung!$H:$H,MATCH(AQ$1,Auswertung!$B:$B,0)+MATCH(Auswertung!$D24,Auswertung!$D:$D,0)-3,0)</f>
        <v>0.4</v>
      </c>
      <c r="AR24" s="125"/>
      <c r="AS24" s="125"/>
      <c r="AT24" s="48">
        <f>INDEX(Auswertung!$H:$H,MATCH(AT$1,Auswertung!$B:$B,0)+MATCH(Auswertung!$D24,Auswertung!$D:$D,0)-3,0)</f>
        <v>0.8</v>
      </c>
      <c r="AU24" s="125"/>
      <c r="AV24" s="125"/>
      <c r="AW24" s="48">
        <f>INDEX(Auswertung!$H:$H,MATCH(AW$1,Auswertung!$B:$B,0)+MATCH(Auswertung!$D24,Auswertung!$D:$D,0)-3,0)</f>
        <v>0.8</v>
      </c>
      <c r="AX24" s="125"/>
      <c r="AY24" s="125"/>
      <c r="AZ24" s="48">
        <f>INDEX(Auswertung!$H:$H,MATCH(AZ$1,Auswertung!$B:$B,0)+MATCH(Auswertung!$D24,Auswertung!$D:$D,0)-3,0)</f>
        <v>1</v>
      </c>
      <c r="BA24" s="125"/>
      <c r="BB24" s="125"/>
    </row>
    <row r="25" spans="2:54" ht="15" customHeight="1" thickBot="1" x14ac:dyDescent="0.4">
      <c r="B25" s="130"/>
      <c r="C25" s="47" t="str">
        <f>Auswertung!D25</f>
        <v>Ist die Annahme von Spenden (Direktspenden) an Abgeordnete verboten?</v>
      </c>
      <c r="D25" s="48">
        <f>INDEX(Auswertung!$H:$H,MATCH(D$1,Auswertung!$B:$B,0)+MATCH(Auswertung!$D25,Auswertung!$D:$D,0)-3,0)</f>
        <v>0.8</v>
      </c>
      <c r="E25" s="125"/>
      <c r="F25" s="125"/>
      <c r="G25" s="48">
        <f>INDEX(Auswertung!$H:$H,MATCH(G$1,Auswertung!$B:$B,0)+MATCH(Auswertung!$D25,Auswertung!$D:$D,0)-3,0)</f>
        <v>1</v>
      </c>
      <c r="H25" s="125"/>
      <c r="I25" s="125"/>
      <c r="J25" s="48">
        <f>INDEX(Auswertung!$H:$H,MATCH(J$1,Auswertung!$B:$B,0)+MATCH(Auswertung!$D25,Auswertung!$D:$D,0)-3,0)</f>
        <v>0.2</v>
      </c>
      <c r="K25" s="125"/>
      <c r="L25" s="125"/>
      <c r="M25" s="48">
        <f>INDEX(Auswertung!$H:$H,MATCH(M$1,Auswertung!$B:$B,0)+MATCH(Auswertung!$D25,Auswertung!$D:$D,0)-3,0)</f>
        <v>0</v>
      </c>
      <c r="N25" s="125"/>
      <c r="O25" s="125"/>
      <c r="P25" s="48">
        <f>INDEX(Auswertung!$H:$H,MATCH(P$1,Auswertung!$B:$B,0)+MATCH(Auswertung!$D25,Auswertung!$D:$D,0)-3,0)</f>
        <v>0.2</v>
      </c>
      <c r="Q25" s="125"/>
      <c r="R25" s="125"/>
      <c r="S25" s="48">
        <f>INDEX(Auswertung!$H:$H,MATCH(S$1,Auswertung!$B:$B,0)+MATCH(Auswertung!$D25,Auswertung!$D:$D,0)-3,0)</f>
        <v>0.2</v>
      </c>
      <c r="T25" s="125"/>
      <c r="U25" s="125"/>
      <c r="V25" s="48">
        <f>INDEX(Auswertung!$H:$H,MATCH(V$1,Auswertung!$B:$B,0)+MATCH(Auswertung!$D25,Auswertung!$D:$D,0)-3,0)</f>
        <v>0</v>
      </c>
      <c r="W25" s="125"/>
      <c r="X25" s="125"/>
      <c r="Y25" s="48">
        <f>INDEX(Auswertung!$H:$H,MATCH(Y$1,Auswertung!$B:$B,0)+MATCH(Auswertung!$D25,Auswertung!$D:$D,0)-3,0)</f>
        <v>0</v>
      </c>
      <c r="Z25" s="125"/>
      <c r="AA25" s="125"/>
      <c r="AB25" s="48">
        <f>INDEX(Auswertung!$H:$H,MATCH(AB$1,Auswertung!$B:$B,0)+MATCH(Auswertung!$D25,Auswertung!$D:$D,0)-3,0)</f>
        <v>0</v>
      </c>
      <c r="AC25" s="125"/>
      <c r="AD25" s="125"/>
      <c r="AE25" s="48">
        <f>INDEX(Auswertung!$H:$H,MATCH(AE$1,Auswertung!$B:$B,0)+MATCH(Auswertung!$D25,Auswertung!$D:$D,0)-3,0)</f>
        <v>0</v>
      </c>
      <c r="AF25" s="125"/>
      <c r="AG25" s="125"/>
      <c r="AH25" s="48">
        <f>INDEX(Auswertung!$H:$H,MATCH(AH$1,Auswertung!$B:$B,0)+MATCH(Auswertung!$D25,Auswertung!$D:$D,0)-3,0)</f>
        <v>0</v>
      </c>
      <c r="AI25" s="125"/>
      <c r="AJ25" s="125"/>
      <c r="AK25" s="48">
        <f>INDEX(Auswertung!$H:$H,MATCH(AK$1,Auswertung!$B:$B,0)+MATCH(Auswertung!$D25,Auswertung!$D:$D,0)-3,0)</f>
        <v>0</v>
      </c>
      <c r="AL25" s="125"/>
      <c r="AM25" s="125"/>
      <c r="AN25" s="48">
        <f>INDEX(Auswertung!$H:$H,MATCH(AN$1,Auswertung!$B:$B,0)+MATCH(Auswertung!$D25,Auswertung!$D:$D,0)-3,0)</f>
        <v>0</v>
      </c>
      <c r="AO25" s="125"/>
      <c r="AP25" s="125"/>
      <c r="AQ25" s="48">
        <f>INDEX(Auswertung!$H:$H,MATCH(AQ$1,Auswertung!$B:$B,0)+MATCH(Auswertung!$D25,Auswertung!$D:$D,0)-3,0)</f>
        <v>0</v>
      </c>
      <c r="AR25" s="125"/>
      <c r="AS25" s="125"/>
      <c r="AT25" s="48">
        <f>INDEX(Auswertung!$H:$H,MATCH(AT$1,Auswertung!$B:$B,0)+MATCH(Auswertung!$D25,Auswertung!$D:$D,0)-3,0)</f>
        <v>0.6</v>
      </c>
      <c r="AU25" s="125"/>
      <c r="AV25" s="125"/>
      <c r="AW25" s="48">
        <f>INDEX(Auswertung!$H:$H,MATCH(AW$1,Auswertung!$B:$B,0)+MATCH(Auswertung!$D25,Auswertung!$D:$D,0)-3,0)</f>
        <v>0</v>
      </c>
      <c r="AX25" s="125"/>
      <c r="AY25" s="125"/>
      <c r="AZ25" s="48">
        <f>INDEX(Auswertung!$H:$H,MATCH(AZ$1,Auswertung!$B:$B,0)+MATCH(Auswertung!$D25,Auswertung!$D:$D,0)-3,0)</f>
        <v>1</v>
      </c>
      <c r="BA25" s="125"/>
      <c r="BB25" s="125"/>
    </row>
    <row r="26" spans="2:54" ht="15" customHeight="1" thickBot="1" x14ac:dyDescent="0.4">
      <c r="B26" s="130"/>
      <c r="C26" s="47" t="str">
        <f>Auswertung!D26</f>
        <v>Gibt es Sanktionen bei Verstößen gegen die in vorigen Kriterien aufgeführten Pflichten?   Veröffentlichung als LT-Drucksache?</v>
      </c>
      <c r="D26" s="48">
        <f>INDEX(Auswertung!$H:$H,MATCH(D$1,Auswertung!$B:$B,0)+MATCH(Auswertung!$D26,Auswertung!$D:$D,0)-3,0)</f>
        <v>0.2</v>
      </c>
      <c r="E26" s="125"/>
      <c r="F26" s="125"/>
      <c r="G26" s="48">
        <f>INDEX(Auswertung!$H:$H,MATCH(G$1,Auswertung!$B:$B,0)+MATCH(Auswertung!$D26,Auswertung!$D:$D,0)-3,0)</f>
        <v>1</v>
      </c>
      <c r="H26" s="125"/>
      <c r="I26" s="125"/>
      <c r="J26" s="48">
        <f>INDEX(Auswertung!$H:$H,MATCH(J$1,Auswertung!$B:$B,0)+MATCH(Auswertung!$D26,Auswertung!$D:$D,0)-3,0)</f>
        <v>1</v>
      </c>
      <c r="K26" s="125"/>
      <c r="L26" s="125"/>
      <c r="M26" s="48">
        <f>INDEX(Auswertung!$H:$H,MATCH(M$1,Auswertung!$B:$B,0)+MATCH(Auswertung!$D26,Auswertung!$D:$D,0)-3,0)</f>
        <v>0.4</v>
      </c>
      <c r="N26" s="125"/>
      <c r="O26" s="125"/>
      <c r="P26" s="48">
        <f>INDEX(Auswertung!$H:$H,MATCH(P$1,Auswertung!$B:$B,0)+MATCH(Auswertung!$D26,Auswertung!$D:$D,0)-3,0)</f>
        <v>1</v>
      </c>
      <c r="Q26" s="125"/>
      <c r="R26" s="125"/>
      <c r="S26" s="48">
        <f>INDEX(Auswertung!$H:$H,MATCH(S$1,Auswertung!$B:$B,0)+MATCH(Auswertung!$D26,Auswertung!$D:$D,0)-3,0)</f>
        <v>0.2</v>
      </c>
      <c r="T26" s="125"/>
      <c r="U26" s="125"/>
      <c r="V26" s="48">
        <f>INDEX(Auswertung!$H:$H,MATCH(V$1,Auswertung!$B:$B,0)+MATCH(Auswertung!$D26,Auswertung!$D:$D,0)-3,0)</f>
        <v>0.8</v>
      </c>
      <c r="W26" s="125"/>
      <c r="X26" s="125"/>
      <c r="Y26" s="48">
        <f>INDEX(Auswertung!$H:$H,MATCH(Y$1,Auswertung!$B:$B,0)+MATCH(Auswertung!$D26,Auswertung!$D:$D,0)-3,0)</f>
        <v>0</v>
      </c>
      <c r="Z26" s="125"/>
      <c r="AA26" s="125"/>
      <c r="AB26" s="48">
        <f>INDEX(Auswertung!$H:$H,MATCH(AB$1,Auswertung!$B:$B,0)+MATCH(Auswertung!$D26,Auswertung!$D:$D,0)-3,0)</f>
        <v>0.6</v>
      </c>
      <c r="AC26" s="125"/>
      <c r="AD26" s="125"/>
      <c r="AE26" s="48">
        <f>INDEX(Auswertung!$H:$H,MATCH(AE$1,Auswertung!$B:$B,0)+MATCH(Auswertung!$D26,Auswertung!$D:$D,0)-3,0)</f>
        <v>0.8</v>
      </c>
      <c r="AF26" s="125"/>
      <c r="AG26" s="125"/>
      <c r="AH26" s="48">
        <f>INDEX(Auswertung!$H:$H,MATCH(AH$1,Auswertung!$B:$B,0)+MATCH(Auswertung!$D26,Auswertung!$D:$D,0)-3,0)</f>
        <v>0.8</v>
      </c>
      <c r="AI26" s="125"/>
      <c r="AJ26" s="125"/>
      <c r="AK26" s="48">
        <f>INDEX(Auswertung!$H:$H,MATCH(AK$1,Auswertung!$B:$B,0)+MATCH(Auswertung!$D26,Auswertung!$D:$D,0)-3,0)</f>
        <v>0.8</v>
      </c>
      <c r="AL26" s="125"/>
      <c r="AM26" s="125"/>
      <c r="AN26" s="48">
        <f>INDEX(Auswertung!$H:$H,MATCH(AN$1,Auswertung!$B:$B,0)+MATCH(Auswertung!$D26,Auswertung!$D:$D,0)-3,0)</f>
        <v>0.4</v>
      </c>
      <c r="AO26" s="125"/>
      <c r="AP26" s="125"/>
      <c r="AQ26" s="48">
        <f>INDEX(Auswertung!$H:$H,MATCH(AQ$1,Auswertung!$B:$B,0)+MATCH(Auswertung!$D26,Auswertung!$D:$D,0)-3,0)</f>
        <v>0.8</v>
      </c>
      <c r="AR26" s="125"/>
      <c r="AS26" s="125"/>
      <c r="AT26" s="48">
        <f>INDEX(Auswertung!$H:$H,MATCH(AT$1,Auswertung!$B:$B,0)+MATCH(Auswertung!$D26,Auswertung!$D:$D,0)-3,0)</f>
        <v>1</v>
      </c>
      <c r="AU26" s="125"/>
      <c r="AV26" s="125"/>
      <c r="AW26" s="48">
        <f>INDEX(Auswertung!$H:$H,MATCH(AW$1,Auswertung!$B:$B,0)+MATCH(Auswertung!$D26,Auswertung!$D:$D,0)-3,0)</f>
        <v>1</v>
      </c>
      <c r="AX26" s="125"/>
      <c r="AY26" s="125"/>
      <c r="AZ26" s="48">
        <f>INDEX(Auswertung!$H:$H,MATCH(AZ$1,Auswertung!$B:$B,0)+MATCH(Auswertung!$D26,Auswertung!$D:$D,0)-3,0)</f>
        <v>1</v>
      </c>
      <c r="BA26" s="125"/>
      <c r="BB26" s="125"/>
    </row>
    <row r="27" spans="2:54" ht="15" customHeight="1" x14ac:dyDescent="0.35">
      <c r="B27" s="130"/>
      <c r="C27" s="47" t="str">
        <f>Auswertung!D27</f>
        <v>Werden die von den Abgeordneten gemachten Angaben im Internet oder Handbuch veröffentlicht?</v>
      </c>
      <c r="D27" s="48">
        <f>INDEX(Auswertung!$H:$H,MATCH(D$1,Auswertung!$B:$B,0)+MATCH(Auswertung!$D27,Auswertung!$D:$D,0)-3,0)</f>
        <v>1</v>
      </c>
      <c r="E27" s="125"/>
      <c r="F27" s="125"/>
      <c r="G27" s="48">
        <f>INDEX(Auswertung!$H:$H,MATCH(G$1,Auswertung!$B:$B,0)+MATCH(Auswertung!$D27,Auswertung!$D:$D,0)-3,0)</f>
        <v>0.6</v>
      </c>
      <c r="H27" s="125"/>
      <c r="I27" s="125"/>
      <c r="J27" s="48">
        <f>INDEX(Auswertung!$H:$H,MATCH(J$1,Auswertung!$B:$B,0)+MATCH(Auswertung!$D27,Auswertung!$D:$D,0)-3,0)</f>
        <v>0.6</v>
      </c>
      <c r="K27" s="125"/>
      <c r="L27" s="125"/>
      <c r="M27" s="48">
        <f>INDEX(Auswertung!$H:$H,MATCH(M$1,Auswertung!$B:$B,0)+MATCH(Auswertung!$D27,Auswertung!$D:$D,0)-3,0)</f>
        <v>1</v>
      </c>
      <c r="N27" s="125"/>
      <c r="O27" s="125"/>
      <c r="P27" s="48">
        <f>INDEX(Auswertung!$H:$H,MATCH(P$1,Auswertung!$B:$B,0)+MATCH(Auswertung!$D27,Auswertung!$D:$D,0)-3,0)</f>
        <v>0</v>
      </c>
      <c r="Q27" s="125"/>
      <c r="R27" s="125"/>
      <c r="S27" s="48">
        <f>INDEX(Auswertung!$H:$H,MATCH(S$1,Auswertung!$B:$B,0)+MATCH(Auswertung!$D27,Auswertung!$D:$D,0)-3,0)</f>
        <v>1</v>
      </c>
      <c r="T27" s="125"/>
      <c r="U27" s="125"/>
      <c r="V27" s="48">
        <f>INDEX(Auswertung!$H:$H,MATCH(V$1,Auswertung!$B:$B,0)+MATCH(Auswertung!$D27,Auswertung!$D:$D,0)-3,0)</f>
        <v>1</v>
      </c>
      <c r="W27" s="125"/>
      <c r="X27" s="125"/>
      <c r="Y27" s="48">
        <f>INDEX(Auswertung!$H:$H,MATCH(Y$1,Auswertung!$B:$B,0)+MATCH(Auswertung!$D27,Auswertung!$D:$D,0)-3,0)</f>
        <v>1</v>
      </c>
      <c r="Z27" s="125"/>
      <c r="AA27" s="125"/>
      <c r="AB27" s="48">
        <f>INDEX(Auswertung!$H:$H,MATCH(AB$1,Auswertung!$B:$B,0)+MATCH(Auswertung!$D27,Auswertung!$D:$D,0)-3,0)</f>
        <v>1</v>
      </c>
      <c r="AC27" s="125"/>
      <c r="AD27" s="125"/>
      <c r="AE27" s="48">
        <f>INDEX(Auswertung!$H:$H,MATCH(AE$1,Auswertung!$B:$B,0)+MATCH(Auswertung!$D27,Auswertung!$D:$D,0)-3,0)</f>
        <v>1</v>
      </c>
      <c r="AF27" s="125"/>
      <c r="AG27" s="125"/>
      <c r="AH27" s="48">
        <f>INDEX(Auswertung!$H:$H,MATCH(AH$1,Auswertung!$B:$B,0)+MATCH(Auswertung!$D27,Auswertung!$D:$D,0)-3,0)</f>
        <v>1</v>
      </c>
      <c r="AI27" s="125"/>
      <c r="AJ27" s="125"/>
      <c r="AK27" s="48">
        <f>INDEX(Auswertung!$H:$H,MATCH(AK$1,Auswertung!$B:$B,0)+MATCH(Auswertung!$D27,Auswertung!$D:$D,0)-3,0)</f>
        <v>1</v>
      </c>
      <c r="AL27" s="125"/>
      <c r="AM27" s="125"/>
      <c r="AN27" s="48">
        <f>INDEX(Auswertung!$H:$H,MATCH(AN$1,Auswertung!$B:$B,0)+MATCH(Auswertung!$D27,Auswertung!$D:$D,0)-3,0)</f>
        <v>0.6</v>
      </c>
      <c r="AO27" s="125"/>
      <c r="AP27" s="125"/>
      <c r="AQ27" s="48">
        <f>INDEX(Auswertung!$H:$H,MATCH(AQ$1,Auswertung!$B:$B,0)+MATCH(Auswertung!$D27,Auswertung!$D:$D,0)-3,0)</f>
        <v>1</v>
      </c>
      <c r="AR27" s="125"/>
      <c r="AS27" s="125"/>
      <c r="AT27" s="48">
        <f>INDEX(Auswertung!$H:$H,MATCH(AT$1,Auswertung!$B:$B,0)+MATCH(Auswertung!$D27,Auswertung!$D:$D,0)-3,0)</f>
        <v>1</v>
      </c>
      <c r="AU27" s="125"/>
      <c r="AV27" s="125"/>
      <c r="AW27" s="48">
        <f>INDEX(Auswertung!$H:$H,MATCH(AW$1,Auswertung!$B:$B,0)+MATCH(Auswertung!$D27,Auswertung!$D:$D,0)-3,0)</f>
        <v>1</v>
      </c>
      <c r="AX27" s="125"/>
      <c r="AY27" s="125"/>
      <c r="AZ27" s="48">
        <f>INDEX(Auswertung!$H:$H,MATCH(AZ$1,Auswertung!$B:$B,0)+MATCH(Auswertung!$D27,Auswertung!$D:$D,0)-3,0)</f>
        <v>1</v>
      </c>
      <c r="BA27" s="125"/>
      <c r="BB27" s="125"/>
    </row>
    <row r="28" spans="2:54" ht="15" customHeight="1" x14ac:dyDescent="0.35">
      <c r="B28" s="130"/>
      <c r="C28" s="47" t="str">
        <f>Auswertung!D28</f>
        <v xml:space="preserve">Muss eine Interessenverknüpfung bei Mitarbeit in einem Ausschuss oder auch bei sonstiger gesetzgeberischer Arbeit offengelegt werden? </v>
      </c>
      <c r="D28" s="48">
        <f>INDEX(Auswertung!$H:$H,MATCH(D$1,Auswertung!$B:$B,0)+MATCH(Auswertung!$D28,Auswertung!$D:$D,0)-3,0)</f>
        <v>0.2</v>
      </c>
      <c r="E28" s="125"/>
      <c r="F28" s="125"/>
      <c r="G28" s="48">
        <f>INDEX(Auswertung!$H:$H,MATCH(G$1,Auswertung!$B:$B,0)+MATCH(Auswertung!$D28,Auswertung!$D:$D,0)-3,0)</f>
        <v>1</v>
      </c>
      <c r="H28" s="125"/>
      <c r="I28" s="125"/>
      <c r="J28" s="48">
        <f>INDEX(Auswertung!$H:$H,MATCH(J$1,Auswertung!$B:$B,0)+MATCH(Auswertung!$D28,Auswertung!$D:$D,0)-3,0)</f>
        <v>0</v>
      </c>
      <c r="K28" s="125"/>
      <c r="L28" s="125"/>
      <c r="M28" s="48">
        <f>INDEX(Auswertung!$H:$H,MATCH(M$1,Auswertung!$B:$B,0)+MATCH(Auswertung!$D28,Auswertung!$D:$D,0)-3,0)</f>
        <v>0.2</v>
      </c>
      <c r="N28" s="125"/>
      <c r="O28" s="125"/>
      <c r="P28" s="48">
        <f>INDEX(Auswertung!$H:$H,MATCH(P$1,Auswertung!$B:$B,0)+MATCH(Auswertung!$D28,Auswertung!$D:$D,0)-3,0)</f>
        <v>0</v>
      </c>
      <c r="Q28" s="125"/>
      <c r="R28" s="125"/>
      <c r="S28" s="48">
        <f>INDEX(Auswertung!$H:$H,MATCH(S$1,Auswertung!$B:$B,0)+MATCH(Auswertung!$D28,Auswertung!$D:$D,0)-3,0)</f>
        <v>0.6</v>
      </c>
      <c r="T28" s="125"/>
      <c r="U28" s="125"/>
      <c r="V28" s="48">
        <f>INDEX(Auswertung!$H:$H,MATCH(V$1,Auswertung!$B:$B,0)+MATCH(Auswertung!$D28,Auswertung!$D:$D,0)-3,0)</f>
        <v>0.2</v>
      </c>
      <c r="W28" s="125"/>
      <c r="X28" s="125"/>
      <c r="Y28" s="48">
        <f>INDEX(Auswertung!$H:$H,MATCH(Y$1,Auswertung!$B:$B,0)+MATCH(Auswertung!$D28,Auswertung!$D:$D,0)-3,0)</f>
        <v>0.6</v>
      </c>
      <c r="Z28" s="125"/>
      <c r="AA28" s="125"/>
      <c r="AB28" s="48">
        <f>INDEX(Auswertung!$H:$H,MATCH(AB$1,Auswertung!$B:$B,0)+MATCH(Auswertung!$D28,Auswertung!$D:$D,0)-3,0)</f>
        <v>0.6</v>
      </c>
      <c r="AC28" s="125"/>
      <c r="AD28" s="125"/>
      <c r="AE28" s="48">
        <f>INDEX(Auswertung!$H:$H,MATCH(AE$1,Auswertung!$B:$B,0)+MATCH(Auswertung!$D28,Auswertung!$D:$D,0)-3,0)</f>
        <v>0.6</v>
      </c>
      <c r="AF28" s="125"/>
      <c r="AG28" s="125"/>
      <c r="AH28" s="48">
        <f>INDEX(Auswertung!$H:$H,MATCH(AH$1,Auswertung!$B:$B,0)+MATCH(Auswertung!$D28,Auswertung!$D:$D,0)-3,0)</f>
        <v>0.2</v>
      </c>
      <c r="AI28" s="125"/>
      <c r="AJ28" s="125"/>
      <c r="AK28" s="48">
        <f>INDEX(Auswertung!$H:$H,MATCH(AK$1,Auswertung!$B:$B,0)+MATCH(Auswertung!$D28,Auswertung!$D:$D,0)-3,0)</f>
        <v>0.6</v>
      </c>
      <c r="AL28" s="125"/>
      <c r="AM28" s="125"/>
      <c r="AN28" s="48">
        <f>INDEX(Auswertung!$H:$H,MATCH(AN$1,Auswertung!$B:$B,0)+MATCH(Auswertung!$D28,Auswertung!$D:$D,0)-3,0)</f>
        <v>0.4</v>
      </c>
      <c r="AO28" s="125"/>
      <c r="AP28" s="125"/>
      <c r="AQ28" s="48">
        <f>INDEX(Auswertung!$H:$H,MATCH(AQ$1,Auswertung!$B:$B,0)+MATCH(Auswertung!$D28,Auswertung!$D:$D,0)-3,0)</f>
        <v>0.6</v>
      </c>
      <c r="AR28" s="125"/>
      <c r="AS28" s="125"/>
      <c r="AT28" s="48">
        <f>INDEX(Auswertung!$H:$H,MATCH(AT$1,Auswertung!$B:$B,0)+MATCH(Auswertung!$D28,Auswertung!$D:$D,0)-3,0)</f>
        <v>0.6</v>
      </c>
      <c r="AU28" s="125"/>
      <c r="AV28" s="125"/>
      <c r="AW28" s="48">
        <f>INDEX(Auswertung!$H:$H,MATCH(AW$1,Auswertung!$B:$B,0)+MATCH(Auswertung!$D28,Auswertung!$D:$D,0)-3,0)</f>
        <v>0.2</v>
      </c>
      <c r="AX28" s="125"/>
      <c r="AY28" s="125"/>
      <c r="AZ28" s="48">
        <f>INDEX(Auswertung!$H:$H,MATCH(AZ$1,Auswertung!$B:$B,0)+MATCH(Auswertung!$D28,Auswertung!$D:$D,0)-3,0)</f>
        <v>1</v>
      </c>
      <c r="BA28" s="125"/>
      <c r="BB28" s="125"/>
    </row>
    <row r="29" spans="2:54" ht="15" customHeight="1" thickBot="1" x14ac:dyDescent="0.4">
      <c r="B29" s="130"/>
      <c r="C29" s="47" t="str">
        <f>Auswertung!D29</f>
        <v xml:space="preserve">Ist die Ausübung bezahlter Tätigkeiten (Lobbyarbeit, Beratung, Vorträge, Gutachten etc.)  während der Mandatsausübung verboten? </v>
      </c>
      <c r="D29" s="48">
        <f>INDEX(Auswertung!$H:$H,MATCH(D$1,Auswertung!$B:$B,0)+MATCH(Auswertung!$D29,Auswertung!$D:$D,0)-3,0)</f>
        <v>0</v>
      </c>
      <c r="E29" s="125"/>
      <c r="F29" s="125"/>
      <c r="G29" s="48">
        <f>INDEX(Auswertung!$H:$H,MATCH(G$1,Auswertung!$B:$B,0)+MATCH(Auswertung!$D29,Auswertung!$D:$D,0)-3,0)</f>
        <v>1</v>
      </c>
      <c r="H29" s="125"/>
      <c r="I29" s="125"/>
      <c r="J29" s="48">
        <f>INDEX(Auswertung!$H:$H,MATCH(J$1,Auswertung!$B:$B,0)+MATCH(Auswertung!$D29,Auswertung!$D:$D,0)-3,0)</f>
        <v>0</v>
      </c>
      <c r="K29" s="125"/>
      <c r="L29" s="125"/>
      <c r="M29" s="48">
        <f>INDEX(Auswertung!$H:$H,MATCH(M$1,Auswertung!$B:$B,0)+MATCH(Auswertung!$D29,Auswertung!$D:$D,0)-3,0)</f>
        <v>0</v>
      </c>
      <c r="N29" s="125"/>
      <c r="O29" s="125"/>
      <c r="P29" s="48">
        <f>INDEX(Auswertung!$H:$H,MATCH(P$1,Auswertung!$B:$B,0)+MATCH(Auswertung!$D29,Auswertung!$D:$D,0)-3,0)</f>
        <v>0</v>
      </c>
      <c r="Q29" s="125"/>
      <c r="R29" s="125"/>
      <c r="S29" s="48">
        <f>INDEX(Auswertung!$H:$H,MATCH(S$1,Auswertung!$B:$B,0)+MATCH(Auswertung!$D29,Auswertung!$D:$D,0)-3,0)</f>
        <v>0</v>
      </c>
      <c r="T29" s="125"/>
      <c r="U29" s="125"/>
      <c r="V29" s="48">
        <f>INDEX(Auswertung!$H:$H,MATCH(V$1,Auswertung!$B:$B,0)+MATCH(Auswertung!$D29,Auswertung!$D:$D,0)-3,0)</f>
        <v>0</v>
      </c>
      <c r="W29" s="125"/>
      <c r="X29" s="125"/>
      <c r="Y29" s="48">
        <f>INDEX(Auswertung!$H:$H,MATCH(Y$1,Auswertung!$B:$B,0)+MATCH(Auswertung!$D29,Auswertung!$D:$D,0)-3,0)</f>
        <v>0</v>
      </c>
      <c r="Z29" s="125"/>
      <c r="AA29" s="125"/>
      <c r="AB29" s="48">
        <f>INDEX(Auswertung!$H:$H,MATCH(AB$1,Auswertung!$B:$B,0)+MATCH(Auswertung!$D29,Auswertung!$D:$D,0)-3,0)</f>
        <v>0</v>
      </c>
      <c r="AC29" s="125"/>
      <c r="AD29" s="125"/>
      <c r="AE29" s="48">
        <f>INDEX(Auswertung!$H:$H,MATCH(AE$1,Auswertung!$B:$B,0)+MATCH(Auswertung!$D29,Auswertung!$D:$D,0)-3,0)</f>
        <v>0</v>
      </c>
      <c r="AF29" s="125"/>
      <c r="AG29" s="125"/>
      <c r="AH29" s="48">
        <f>INDEX(Auswertung!$H:$H,MATCH(AH$1,Auswertung!$B:$B,0)+MATCH(Auswertung!$D29,Auswertung!$D:$D,0)-3,0)</f>
        <v>0</v>
      </c>
      <c r="AI29" s="125"/>
      <c r="AJ29" s="125"/>
      <c r="AK29" s="48">
        <f>INDEX(Auswertung!$H:$H,MATCH(AK$1,Auswertung!$B:$B,0)+MATCH(Auswertung!$D29,Auswertung!$D:$D,0)-3,0)</f>
        <v>0</v>
      </c>
      <c r="AL29" s="125"/>
      <c r="AM29" s="125"/>
      <c r="AN29" s="48">
        <f>INDEX(Auswertung!$H:$H,MATCH(AN$1,Auswertung!$B:$B,0)+MATCH(Auswertung!$D29,Auswertung!$D:$D,0)-3,0)</f>
        <v>0</v>
      </c>
      <c r="AO29" s="125"/>
      <c r="AP29" s="125"/>
      <c r="AQ29" s="48">
        <f>INDEX(Auswertung!$H:$H,MATCH(AQ$1,Auswertung!$B:$B,0)+MATCH(Auswertung!$D29,Auswertung!$D:$D,0)-3,0)</f>
        <v>0</v>
      </c>
      <c r="AR29" s="125"/>
      <c r="AS29" s="125"/>
      <c r="AT29" s="48">
        <f>INDEX(Auswertung!$H:$H,MATCH(AT$1,Auswertung!$B:$B,0)+MATCH(Auswertung!$D29,Auswertung!$D:$D,0)-3,0)</f>
        <v>1</v>
      </c>
      <c r="AU29" s="125"/>
      <c r="AV29" s="125"/>
      <c r="AW29" s="48">
        <f>INDEX(Auswertung!$H:$H,MATCH(AW$1,Auswertung!$B:$B,0)+MATCH(Auswertung!$D29,Auswertung!$D:$D,0)-3,0)</f>
        <v>0</v>
      </c>
      <c r="AX29" s="125"/>
      <c r="AY29" s="125"/>
      <c r="AZ29" s="48">
        <f>INDEX(Auswertung!$H:$H,MATCH(AZ$1,Auswertung!$B:$B,0)+MATCH(Auswertung!$D29,Auswertung!$D:$D,0)-3,0)</f>
        <v>1</v>
      </c>
      <c r="BA29" s="125"/>
      <c r="BB29" s="125"/>
    </row>
    <row r="30" spans="2:54" ht="15" customHeight="1" thickBot="1" x14ac:dyDescent="0.4">
      <c r="B30" s="130"/>
      <c r="C30" s="49" t="str">
        <f>Auswertung!D30</f>
        <v>Gibt es eine Pflicht zur Angabe des zeitlichen Umfangs ausgeübter Nebentätigkeiten?</v>
      </c>
      <c r="D30" s="50">
        <f>INDEX(Auswertung!$H:$H,MATCH(D$1,Auswertung!$B:$B,0)+MATCH(Auswertung!$D30,Auswertung!$D:$D,0)-3,0)</f>
        <v>0</v>
      </c>
      <c r="E30" s="125"/>
      <c r="F30" s="125"/>
      <c r="G30" s="50">
        <f>INDEX(Auswertung!$H:$H,MATCH(G$1,Auswertung!$B:$B,0)+MATCH(Auswertung!$D30,Auswertung!$D:$D,0)-3,0)</f>
        <v>0</v>
      </c>
      <c r="H30" s="125"/>
      <c r="I30" s="125"/>
      <c r="J30" s="50">
        <f>INDEX(Auswertung!$H:$H,MATCH(J$1,Auswertung!$B:$B,0)+MATCH(Auswertung!$D30,Auswertung!$D:$D,0)-3,0)</f>
        <v>0</v>
      </c>
      <c r="K30" s="125"/>
      <c r="L30" s="125"/>
      <c r="M30" s="50">
        <f>INDEX(Auswertung!$H:$H,MATCH(M$1,Auswertung!$B:$B,0)+MATCH(Auswertung!$D30,Auswertung!$D:$D,0)-3,0)</f>
        <v>0</v>
      </c>
      <c r="N30" s="125"/>
      <c r="O30" s="125"/>
      <c r="P30" s="50">
        <f>INDEX(Auswertung!$H:$H,MATCH(P$1,Auswertung!$B:$B,0)+MATCH(Auswertung!$D30,Auswertung!$D:$D,0)-3,0)</f>
        <v>0</v>
      </c>
      <c r="Q30" s="125"/>
      <c r="R30" s="125"/>
      <c r="S30" s="50">
        <f>INDEX(Auswertung!$H:$H,MATCH(S$1,Auswertung!$B:$B,0)+MATCH(Auswertung!$D30,Auswertung!$D:$D,0)-3,0)</f>
        <v>0</v>
      </c>
      <c r="T30" s="125"/>
      <c r="U30" s="125"/>
      <c r="V30" s="50">
        <f>INDEX(Auswertung!$H:$H,MATCH(V$1,Auswertung!$B:$B,0)+MATCH(Auswertung!$D30,Auswertung!$D:$D,0)-3,0)</f>
        <v>0</v>
      </c>
      <c r="W30" s="125"/>
      <c r="X30" s="125"/>
      <c r="Y30" s="50">
        <f>INDEX(Auswertung!$H:$H,MATCH(Y$1,Auswertung!$B:$B,0)+MATCH(Auswertung!$D30,Auswertung!$D:$D,0)-3,0)</f>
        <v>0</v>
      </c>
      <c r="Z30" s="125"/>
      <c r="AA30" s="125"/>
      <c r="AB30" s="50">
        <f>INDEX(Auswertung!$H:$H,MATCH(AB$1,Auswertung!$B:$B,0)+MATCH(Auswertung!$D30,Auswertung!$D:$D,0)-3,0)</f>
        <v>0</v>
      </c>
      <c r="AC30" s="125"/>
      <c r="AD30" s="125"/>
      <c r="AE30" s="50">
        <f>INDEX(Auswertung!$H:$H,MATCH(AE$1,Auswertung!$B:$B,0)+MATCH(Auswertung!$D30,Auswertung!$D:$D,0)-3,0)</f>
        <v>1</v>
      </c>
      <c r="AF30" s="125"/>
      <c r="AG30" s="125"/>
      <c r="AH30" s="50">
        <f>INDEX(Auswertung!$H:$H,MATCH(AH$1,Auswertung!$B:$B,0)+MATCH(Auswertung!$D30,Auswertung!$D:$D,0)-3,0)</f>
        <v>0</v>
      </c>
      <c r="AI30" s="125"/>
      <c r="AJ30" s="125"/>
      <c r="AK30" s="50">
        <f>INDEX(Auswertung!$H:$H,MATCH(AK$1,Auswertung!$B:$B,0)+MATCH(Auswertung!$D30,Auswertung!$D:$D,0)-3,0)</f>
        <v>0</v>
      </c>
      <c r="AL30" s="125"/>
      <c r="AM30" s="125"/>
      <c r="AN30" s="50">
        <f>INDEX(Auswertung!$H:$H,MATCH(AN$1,Auswertung!$B:$B,0)+MATCH(Auswertung!$D30,Auswertung!$D:$D,0)-3,0)</f>
        <v>0</v>
      </c>
      <c r="AO30" s="125"/>
      <c r="AP30" s="125"/>
      <c r="AQ30" s="50">
        <f>INDEX(Auswertung!$H:$H,MATCH(AQ$1,Auswertung!$B:$B,0)+MATCH(Auswertung!$D30,Auswertung!$D:$D,0)-3,0)</f>
        <v>0</v>
      </c>
      <c r="AR30" s="125"/>
      <c r="AS30" s="125"/>
      <c r="AT30" s="50">
        <f>INDEX(Auswertung!$H:$H,MATCH(AT$1,Auswertung!$B:$B,0)+MATCH(Auswertung!$D30,Auswertung!$D:$D,0)-3,0)</f>
        <v>0</v>
      </c>
      <c r="AU30" s="125"/>
      <c r="AV30" s="125"/>
      <c r="AW30" s="50">
        <f>INDEX(Auswertung!$H:$H,MATCH(AW$1,Auswertung!$B:$B,0)+MATCH(Auswertung!$D30,Auswertung!$D:$D,0)-3,0)</f>
        <v>0</v>
      </c>
      <c r="AX30" s="125"/>
      <c r="AY30" s="125"/>
      <c r="AZ30" s="50">
        <f>INDEX(Auswertung!$H:$H,MATCH(AZ$1,Auswertung!$B:$B,0)+MATCH(Auswertung!$D30,Auswertung!$D:$D,0)-3,0)</f>
        <v>0</v>
      </c>
      <c r="BA30" s="125"/>
      <c r="BB30" s="125"/>
    </row>
  </sheetData>
  <autoFilter ref="B2:B30"/>
  <mergeCells count="123">
    <mergeCell ref="D1:F1"/>
    <mergeCell ref="G1:I1"/>
    <mergeCell ref="J1:L1"/>
    <mergeCell ref="M1:O1"/>
    <mergeCell ref="P1:R1"/>
    <mergeCell ref="S1:U1"/>
    <mergeCell ref="V1:X1"/>
    <mergeCell ref="Y1:AA1"/>
    <mergeCell ref="AB1:AD1"/>
    <mergeCell ref="AE1:AG1"/>
    <mergeCell ref="AH1:AJ1"/>
    <mergeCell ref="AK1:AM1"/>
    <mergeCell ref="AN1:AP1"/>
    <mergeCell ref="AQ1:AS1"/>
    <mergeCell ref="AT1:AV1"/>
    <mergeCell ref="AW1:AY1"/>
    <mergeCell ref="AZ1:BB1"/>
    <mergeCell ref="D2:F2"/>
    <mergeCell ref="G2:I2"/>
    <mergeCell ref="J2:L2"/>
    <mergeCell ref="M2:O2"/>
    <mergeCell ref="P2:R2"/>
    <mergeCell ref="S2:U2"/>
    <mergeCell ref="V2:X2"/>
    <mergeCell ref="Y2:AA2"/>
    <mergeCell ref="AB2:AD2"/>
    <mergeCell ref="AE2:AG2"/>
    <mergeCell ref="AH2:AJ2"/>
    <mergeCell ref="AK2:AM2"/>
    <mergeCell ref="AN2:AP2"/>
    <mergeCell ref="AQ2:AS2"/>
    <mergeCell ref="AT2:AV2"/>
    <mergeCell ref="AW2:AY2"/>
    <mergeCell ref="AZ2:BB2"/>
    <mergeCell ref="B3:B11"/>
    <mergeCell ref="E3:E11"/>
    <mergeCell ref="F3:F30"/>
    <mergeCell ref="H3:H11"/>
    <mergeCell ref="I3:I30"/>
    <mergeCell ref="K3:K11"/>
    <mergeCell ref="L3:L30"/>
    <mergeCell ref="N3:N11"/>
    <mergeCell ref="O3:O30"/>
    <mergeCell ref="Q3:Q11"/>
    <mergeCell ref="R3:R30"/>
    <mergeCell ref="T3:T11"/>
    <mergeCell ref="U3:U30"/>
    <mergeCell ref="W3:W11"/>
    <mergeCell ref="X3:X30"/>
    <mergeCell ref="Z3:Z11"/>
    <mergeCell ref="AA3:AA30"/>
    <mergeCell ref="AC3:AC11"/>
    <mergeCell ref="AD3:AD30"/>
    <mergeCell ref="AF3:AF11"/>
    <mergeCell ref="AG3:AG30"/>
    <mergeCell ref="AI3:AI11"/>
    <mergeCell ref="AJ3:AJ30"/>
    <mergeCell ref="BA12:BA16"/>
    <mergeCell ref="B17:B20"/>
    <mergeCell ref="E17:E20"/>
    <mergeCell ref="H17:H20"/>
    <mergeCell ref="AL3:AL11"/>
    <mergeCell ref="AM3:AM30"/>
    <mergeCell ref="AO3:AO11"/>
    <mergeCell ref="AP3:AP30"/>
    <mergeCell ref="AR3:AR11"/>
    <mergeCell ref="AS3:AS30"/>
    <mergeCell ref="AU3:AU11"/>
    <mergeCell ref="AV3:AV30"/>
    <mergeCell ref="AX3:AX11"/>
    <mergeCell ref="AL17:AL20"/>
    <mergeCell ref="AO17:AO20"/>
    <mergeCell ref="AR17:AR20"/>
    <mergeCell ref="AU17:AU20"/>
    <mergeCell ref="AX17:AX20"/>
    <mergeCell ref="Z17:Z20"/>
    <mergeCell ref="AC17:AC20"/>
    <mergeCell ref="AF17:AF20"/>
    <mergeCell ref="AI17:AI20"/>
    <mergeCell ref="AY3:AY30"/>
    <mergeCell ref="BA3:BA11"/>
    <mergeCell ref="BB3:BB30"/>
    <mergeCell ref="B12:B16"/>
    <mergeCell ref="E12:E16"/>
    <mergeCell ref="H12:H16"/>
    <mergeCell ref="K12:K16"/>
    <mergeCell ref="N12:N16"/>
    <mergeCell ref="Q12:Q16"/>
    <mergeCell ref="T12:T16"/>
    <mergeCell ref="W12:W16"/>
    <mergeCell ref="Z12:Z16"/>
    <mergeCell ref="AC12:AC16"/>
    <mergeCell ref="AF12:AF16"/>
    <mergeCell ref="AI12:AI16"/>
    <mergeCell ref="AL12:AL16"/>
    <mergeCell ref="AO12:AO16"/>
    <mergeCell ref="AR12:AR16"/>
    <mergeCell ref="AU12:AU16"/>
    <mergeCell ref="AX12:AX16"/>
    <mergeCell ref="BA17:BA20"/>
    <mergeCell ref="B21:B30"/>
    <mergeCell ref="E21:E30"/>
    <mergeCell ref="H21:H30"/>
    <mergeCell ref="K21:K30"/>
    <mergeCell ref="N21:N30"/>
    <mergeCell ref="AR21:AR30"/>
    <mergeCell ref="AU21:AU30"/>
    <mergeCell ref="AX21:AX30"/>
    <mergeCell ref="BA21:BA30"/>
    <mergeCell ref="K17:K20"/>
    <mergeCell ref="N17:N20"/>
    <mergeCell ref="Q17:Q20"/>
    <mergeCell ref="T17:T20"/>
    <mergeCell ref="W17:W20"/>
    <mergeCell ref="Q21:Q30"/>
    <mergeCell ref="T21:T30"/>
    <mergeCell ref="W21:W30"/>
    <mergeCell ref="Z21:Z30"/>
    <mergeCell ref="AC21:AC30"/>
    <mergeCell ref="AF21:AF30"/>
    <mergeCell ref="AI21:AI30"/>
    <mergeCell ref="AL21:AL30"/>
    <mergeCell ref="AO21:AO30"/>
  </mergeCells>
  <pageMargins left="0.196527777777778" right="0.196527777777778" top="1.1076388888888899" bottom="0.55138888888888904" header="0.31527777777777799" footer="0.31527777777777799"/>
  <pageSetup paperSize="9" orientation="landscape" horizontalDpi="300" verticalDpi="300"/>
  <headerFooter>
    <oddFooter>&amp;L&amp;Kffffff      Lobbyranking.de: Zusammenfassung&amp;C&amp;Kffffff&amp;P /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view="pageLayout" zoomScale="70" zoomScaleNormal="100" zoomScalePageLayoutView="70" workbookViewId="0">
      <selection activeCell="B10" sqref="B10"/>
    </sheetView>
  </sheetViews>
  <sheetFormatPr baseColWidth="10" defaultColWidth="11.453125" defaultRowHeight="14.5" x14ac:dyDescent="0.35"/>
  <cols>
    <col min="1" max="1" width="5.36328125" style="101" customWidth="1"/>
    <col min="2" max="2" width="75" style="98" customWidth="1"/>
    <col min="3" max="16384" width="11.453125" style="95"/>
  </cols>
  <sheetData>
    <row r="1" spans="2:2" ht="21" x14ac:dyDescent="0.5">
      <c r="B1" s="94" t="s">
        <v>340</v>
      </c>
    </row>
    <row r="2" spans="2:2" x14ac:dyDescent="0.35">
      <c r="B2" s="96"/>
    </row>
    <row r="3" spans="2:2" x14ac:dyDescent="0.35">
      <c r="B3" s="97" t="s">
        <v>341</v>
      </c>
    </row>
    <row r="4" spans="2:2" ht="43.5" x14ac:dyDescent="0.35">
      <c r="B4" s="98" t="s">
        <v>347</v>
      </c>
    </row>
    <row r="5" spans="2:2" x14ac:dyDescent="0.35">
      <c r="B5" s="96"/>
    </row>
    <row r="6" spans="2:2" x14ac:dyDescent="0.35">
      <c r="B6" s="99" t="s">
        <v>342</v>
      </c>
    </row>
    <row r="7" spans="2:2" x14ac:dyDescent="0.35">
      <c r="B7" s="98" t="s">
        <v>343</v>
      </c>
    </row>
    <row r="8" spans="2:2" x14ac:dyDescent="0.35">
      <c r="B8" s="96"/>
    </row>
    <row r="9" spans="2:2" x14ac:dyDescent="0.35">
      <c r="B9" s="97" t="s">
        <v>344</v>
      </c>
    </row>
    <row r="10" spans="2:2" ht="226.5" customHeight="1" x14ac:dyDescent="0.35">
      <c r="B10" s="100" t="s">
        <v>348</v>
      </c>
    </row>
    <row r="11" spans="2:2" x14ac:dyDescent="0.35">
      <c r="B11" s="96"/>
    </row>
    <row r="12" spans="2:2" x14ac:dyDescent="0.35">
      <c r="B12" s="97" t="s">
        <v>345</v>
      </c>
    </row>
    <row r="13" spans="2:2" ht="167.5" x14ac:dyDescent="0.45">
      <c r="B13" s="98" t="s">
        <v>349</v>
      </c>
    </row>
    <row r="14" spans="2:2" x14ac:dyDescent="0.35">
      <c r="B14" s="96"/>
    </row>
    <row r="15" spans="2:2" x14ac:dyDescent="0.35">
      <c r="B15" s="97" t="s">
        <v>346</v>
      </c>
    </row>
    <row r="16" spans="2:2" ht="43.5" x14ac:dyDescent="0.35">
      <c r="B16" s="98" t="s">
        <v>350</v>
      </c>
    </row>
    <row r="17" spans="2:2" x14ac:dyDescent="0.35">
      <c r="B17" s="96"/>
    </row>
    <row r="18" spans="2:2" x14ac:dyDescent="0.35">
      <c r="B18" s="96"/>
    </row>
    <row r="19" spans="2:2" x14ac:dyDescent="0.35">
      <c r="B19" s="96"/>
    </row>
    <row r="20" spans="2:2" x14ac:dyDescent="0.35">
      <c r="B20" s="96"/>
    </row>
    <row r="21" spans="2:2" x14ac:dyDescent="0.35">
      <c r="B21" s="96"/>
    </row>
    <row r="22" spans="2:2" x14ac:dyDescent="0.35">
      <c r="B22" s="96"/>
    </row>
    <row r="23" spans="2:2" x14ac:dyDescent="0.35">
      <c r="B23" s="96"/>
    </row>
    <row r="24" spans="2:2" x14ac:dyDescent="0.35">
      <c r="B24" s="96"/>
    </row>
    <row r="25" spans="2:2" x14ac:dyDescent="0.35">
      <c r="B25" s="96"/>
    </row>
    <row r="26" spans="2:2" x14ac:dyDescent="0.35">
      <c r="B26" s="96"/>
    </row>
    <row r="27" spans="2:2" x14ac:dyDescent="0.35">
      <c r="B27" s="96"/>
    </row>
    <row r="28" spans="2:2" x14ac:dyDescent="0.35">
      <c r="B28" s="96"/>
    </row>
    <row r="29" spans="2:2" x14ac:dyDescent="0.35">
      <c r="B29" s="96"/>
    </row>
  </sheetData>
  <pageMargins left="0.82677165354330717" right="0.70866141732283472" top="1.6535433070866143" bottom="0.78740157480314965" header="0.31496062992125984" footer="0.31496062992125984"/>
  <pageSetup paperSize="9" orientation="portrait" r:id="rId1"/>
  <headerFooter>
    <oddHeader>&amp;L&amp;G</oddHead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8E1914F39FC554AA155F3367CA92195" ma:contentTypeVersion="20" ma:contentTypeDescription="Ein neues Dokument erstellen." ma:contentTypeScope="" ma:versionID="ce7387c7fedd4112bc223336967808d5">
  <xsd:schema xmlns:xsd="http://www.w3.org/2001/XMLSchema" xmlns:xs="http://www.w3.org/2001/XMLSchema" xmlns:p="http://schemas.microsoft.com/office/2006/metadata/properties" xmlns:ns1="http://schemas.microsoft.com/sharepoint/v3" xmlns:ns2="9f89ca08-190d-4dfd-a7ea-c83dedfef72a" xmlns:ns3="965a5741-ba4b-4d9f-804a-546affdbefb7" targetNamespace="http://schemas.microsoft.com/office/2006/metadata/properties" ma:root="true" ma:fieldsID="28d5c744e927c37714c29b23ba1e07a7" ns1:_="" ns2:_="" ns3:_="">
    <xsd:import namespace="http://schemas.microsoft.com/sharepoint/v3"/>
    <xsd:import namespace="9f89ca08-190d-4dfd-a7ea-c83dedfef72a"/>
    <xsd:import namespace="965a5741-ba4b-4d9f-804a-546affdbefb7"/>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3:MediaLengthInSeconds" minOccurs="0"/>
                <xsd:element ref="ns3:MediaServiceLocation" minOccurs="0"/>
                <xsd:element ref="ns1:_ip_UnifiedCompliancePolicyProperties" minOccurs="0"/>
                <xsd:element ref="ns1:_ip_UnifiedCompliancePolicyUIAction"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Eigenschaften der einheitlichen Compliancerichtlinie" ma:hidden="true" ma:internalName="_ip_UnifiedCompliancePolicyProperties">
      <xsd:simpleType>
        <xsd:restriction base="dms:Note"/>
      </xsd:simpleType>
    </xsd:element>
    <xsd:element name="_ip_UnifiedCompliancePolicyUIAction" ma:index="22" nillable="true" ma:displayName="UI-Aktion der einheitlichen Compliancerichtlini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f89ca08-190d-4dfd-a7ea-c83dedfef72a" elementFormDefault="qualified">
    <xsd:import namespace="http://schemas.microsoft.com/office/2006/documentManagement/types"/>
    <xsd:import namespace="http://schemas.microsoft.com/office/infopath/2007/PartnerControls"/>
    <xsd:element name="SharedWithUsers" ma:index="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internalName="SharedWithDetails" ma:readOnly="true">
      <xsd:simpleType>
        <xsd:restriction base="dms:Note">
          <xsd:maxLength value="255"/>
        </xsd:restriction>
      </xsd:simpleType>
    </xsd:element>
    <xsd:element name="TaxCatchAll" ma:index="25" nillable="true" ma:displayName="Taxonomy Catch All Column" ma:hidden="true" ma:list="{cbf39b1c-4bf0-40cb-95c1-dc56e4406648}" ma:internalName="TaxCatchAll" ma:showField="CatchAllData" ma:web="9f89ca08-190d-4dfd-a7ea-c83dedfef72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65a5741-ba4b-4d9f-804a-546affdbefb7"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4" nillable="true" ma:taxonomy="true" ma:internalName="lcf76f155ced4ddcb4097134ff3c332f" ma:taxonomyFieldName="MediaServiceImageTags" ma:displayName="Bildmarkierungen" ma:readOnly="false" ma:fieldId="{5cf76f15-5ced-4ddc-b409-7134ff3c332f}" ma:taxonomyMulti="true" ma:sspId="edd85dcc-d5fa-408e-a42f-cb98906050e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9f89ca08-190d-4dfd-a7ea-c83dedfef72a">
      <UserInfo>
        <DisplayName>Wolfgang Jäckle (TI DE)</DisplayName>
        <AccountId>22</AccountId>
        <AccountType/>
      </UserInfo>
    </SharedWithUsers>
    <_ip_UnifiedCompliancePolicyUIAction xmlns="http://schemas.microsoft.com/sharepoint/v3" xsi:nil="true"/>
    <_ip_UnifiedCompliancePolicyProperties xmlns="http://schemas.microsoft.com/sharepoint/v3" xsi:nil="true"/>
    <lcf76f155ced4ddcb4097134ff3c332f xmlns="965a5741-ba4b-4d9f-804a-546affdbefb7">
      <Terms xmlns="http://schemas.microsoft.com/office/infopath/2007/PartnerControls"/>
    </lcf76f155ced4ddcb4097134ff3c332f>
    <TaxCatchAll xmlns="9f89ca08-190d-4dfd-a7ea-c83dedfef72a"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6B26600-3E88-4C80-BA3E-61AD3EC95B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f89ca08-190d-4dfd-a7ea-c83dedfef72a"/>
    <ds:schemaRef ds:uri="965a5741-ba4b-4d9f-804a-546affdbef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39CA691-AE5F-48A1-BF3B-91188B54005A}">
  <ds:schemaRefs>
    <ds:schemaRef ds:uri="http://schemas.microsoft.com/sharepoint/v3"/>
    <ds:schemaRef ds:uri="http://schemas.microsoft.com/office/2006/documentManagement/types"/>
    <ds:schemaRef ds:uri="965a5741-ba4b-4d9f-804a-546affdbefb7"/>
    <ds:schemaRef ds:uri="http://schemas.openxmlformats.org/package/2006/metadata/core-properties"/>
    <ds:schemaRef ds:uri="http://purl.org/dc/elements/1.1/"/>
    <ds:schemaRef ds:uri="http://schemas.microsoft.com/office/infopath/2007/PartnerControls"/>
    <ds:schemaRef ds:uri="http://schemas.microsoft.com/office/2006/metadata/properties"/>
    <ds:schemaRef ds:uri="http://purl.org/dc/terms/"/>
    <ds:schemaRef ds:uri="9f89ca08-190d-4dfd-a7ea-c83dedfef72a"/>
    <ds:schemaRef ds:uri="http://www.w3.org/XML/1998/namespace"/>
    <ds:schemaRef ds:uri="http://purl.org/dc/dcmitype/"/>
  </ds:schemaRefs>
</ds:datastoreItem>
</file>

<file path=customXml/itemProps3.xml><?xml version="1.0" encoding="utf-8"?>
<ds:datastoreItem xmlns:ds="http://schemas.openxmlformats.org/officeDocument/2006/customXml" ds:itemID="{5108DD63-4ED5-437F-95C7-E1A908FD02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3</vt:i4>
      </vt:variant>
    </vt:vector>
  </HeadingPairs>
  <TitlesOfParts>
    <vt:vector size="8" baseType="lpstr">
      <vt:lpstr>Deckblatt</vt:lpstr>
      <vt:lpstr>Analysen</vt:lpstr>
      <vt:lpstr>Auswertung</vt:lpstr>
      <vt:lpstr>Zusammenfassung</vt:lpstr>
      <vt:lpstr>Nutzungsanleitung</vt:lpstr>
      <vt:lpstr>Analysen!Drucktitel</vt:lpstr>
      <vt:lpstr>Auswertung!Drucktitel</vt:lpstr>
      <vt:lpstr>Zusammenfassung!Drucktitel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Der Datensatz (Lobbyranking.de)</dc:title>
  <dc:subject/>
  <dc:creator>H-J</dc:creator>
  <cp:keywords/>
  <dc:description/>
  <cp:lastModifiedBy>Dominik Rühlmann</cp:lastModifiedBy>
  <cp:revision>1</cp:revision>
  <dcterms:created xsi:type="dcterms:W3CDTF">2021-03-18T09:15:38Z</dcterms:created>
  <dcterms:modified xsi:type="dcterms:W3CDTF">2024-08-11T21:23:51Z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0x01010038E1914F39FC554AA155F3367CA92195</vt:lpwstr>
  </property>
</Properties>
</file>