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ili\git\ba\Umfrage\"/>
    </mc:Choice>
  </mc:AlternateContent>
  <bookViews>
    <workbookView xWindow="0" yWindow="0" windowWidth="28725" windowHeight="16065" tabRatio="500"/>
  </bookViews>
  <sheets>
    <sheet name="Blatt1" sheetId="1" r:id="rId1"/>
  </sheets>
  <definedNames>
    <definedName name="_xlnm._FilterDatabase" localSheetId="0" hidden="1">Blatt1!$D$3:$D$518</definedName>
    <definedName name="_xlnm.Extract" localSheetId="0">Blatt1!$M$40:$M$70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5" i="1" l="1"/>
  <c r="U44" i="1"/>
  <c r="U45" i="1"/>
  <c r="U46" i="1"/>
  <c r="U47" i="1"/>
  <c r="U48" i="1"/>
  <c r="U49" i="1"/>
  <c r="U43" i="1"/>
  <c r="T44" i="1"/>
  <c r="T45" i="1"/>
  <c r="T46" i="1"/>
  <c r="T47" i="1"/>
  <c r="T48" i="1"/>
  <c r="T49" i="1"/>
  <c r="T50" i="1"/>
  <c r="T51" i="1"/>
  <c r="T43" i="1"/>
  <c r="S44" i="1"/>
  <c r="S45" i="1"/>
  <c r="S46" i="1"/>
  <c r="S47" i="1"/>
  <c r="S48" i="1"/>
  <c r="S49" i="1"/>
  <c r="S50" i="1"/>
  <c r="S51" i="1"/>
  <c r="S43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51" i="1"/>
  <c r="N46" i="1"/>
  <c r="N47" i="1"/>
  <c r="N48" i="1"/>
  <c r="N49" i="1"/>
  <c r="N50" i="1"/>
  <c r="N44" i="1"/>
  <c r="N45" i="1"/>
  <c r="N43" i="1"/>
  <c r="AB33" i="1"/>
  <c r="Y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N26" i="1"/>
  <c r="AN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N25" i="1"/>
  <c r="AN25" i="1"/>
  <c r="M32" i="1"/>
  <c r="O26" i="1"/>
  <c r="Q26" i="1"/>
  <c r="R26" i="1"/>
  <c r="S26" i="1"/>
  <c r="N3" i="1"/>
  <c r="O3" i="1"/>
  <c r="Q3" i="1"/>
  <c r="R3" i="1"/>
  <c r="S3" i="1"/>
  <c r="X3" i="1"/>
  <c r="Y3" i="1"/>
  <c r="N4" i="1"/>
  <c r="O4" i="1"/>
  <c r="Q4" i="1"/>
  <c r="R4" i="1"/>
  <c r="S4" i="1"/>
  <c r="X4" i="1"/>
  <c r="Y4" i="1"/>
  <c r="N5" i="1"/>
  <c r="O5" i="1"/>
  <c r="Q5" i="1"/>
  <c r="R5" i="1"/>
  <c r="S5" i="1"/>
  <c r="X5" i="1"/>
  <c r="Y5" i="1"/>
  <c r="N6" i="1"/>
  <c r="O6" i="1"/>
  <c r="Q6" i="1"/>
  <c r="R6" i="1"/>
  <c r="S6" i="1"/>
  <c r="X6" i="1"/>
  <c r="Y6" i="1"/>
  <c r="N7" i="1"/>
  <c r="O7" i="1"/>
  <c r="Q7" i="1"/>
  <c r="R7" i="1"/>
  <c r="S7" i="1"/>
  <c r="X7" i="1"/>
  <c r="Y7" i="1"/>
  <c r="N8" i="1"/>
  <c r="O8" i="1"/>
  <c r="Q8" i="1"/>
  <c r="R8" i="1"/>
  <c r="S8" i="1"/>
  <c r="X8" i="1"/>
  <c r="Y8" i="1"/>
  <c r="N9" i="1"/>
  <c r="O9" i="1"/>
  <c r="Q9" i="1"/>
  <c r="R9" i="1"/>
  <c r="S9" i="1"/>
  <c r="X9" i="1"/>
  <c r="Y9" i="1"/>
  <c r="N10" i="1"/>
  <c r="O10" i="1"/>
  <c r="Q10" i="1"/>
  <c r="R10" i="1"/>
  <c r="S10" i="1"/>
  <c r="X10" i="1"/>
  <c r="Y10" i="1"/>
  <c r="N11" i="1"/>
  <c r="O11" i="1"/>
  <c r="Q11" i="1"/>
  <c r="R11" i="1"/>
  <c r="S11" i="1"/>
  <c r="X11" i="1"/>
  <c r="Y11" i="1"/>
  <c r="N12" i="1"/>
  <c r="O12" i="1"/>
  <c r="Q12" i="1"/>
  <c r="R12" i="1"/>
  <c r="S12" i="1"/>
  <c r="X12" i="1"/>
  <c r="Y12" i="1"/>
  <c r="N13" i="1"/>
  <c r="O13" i="1"/>
  <c r="Q13" i="1"/>
  <c r="R13" i="1"/>
  <c r="S13" i="1"/>
  <c r="X13" i="1"/>
  <c r="Y13" i="1"/>
  <c r="N14" i="1"/>
  <c r="O14" i="1"/>
  <c r="Q14" i="1"/>
  <c r="R14" i="1"/>
  <c r="S14" i="1"/>
  <c r="X14" i="1"/>
  <c r="Y14" i="1"/>
  <c r="N15" i="1"/>
  <c r="O15" i="1"/>
  <c r="Q15" i="1"/>
  <c r="R15" i="1"/>
  <c r="S15" i="1"/>
  <c r="X15" i="1"/>
  <c r="Y15" i="1"/>
  <c r="N16" i="1"/>
  <c r="O16" i="1"/>
  <c r="Q16" i="1"/>
  <c r="R16" i="1"/>
  <c r="S16" i="1"/>
  <c r="X16" i="1"/>
  <c r="Y16" i="1"/>
  <c r="N17" i="1"/>
  <c r="O17" i="1"/>
  <c r="Q17" i="1"/>
  <c r="R17" i="1"/>
  <c r="S17" i="1"/>
  <c r="X17" i="1"/>
  <c r="Y17" i="1"/>
  <c r="N18" i="1"/>
  <c r="O18" i="1"/>
  <c r="Q18" i="1"/>
  <c r="R18" i="1"/>
  <c r="S18" i="1"/>
  <c r="X18" i="1"/>
  <c r="Y18" i="1"/>
  <c r="N19" i="1"/>
  <c r="O19" i="1"/>
  <c r="Q19" i="1"/>
  <c r="R19" i="1"/>
  <c r="S19" i="1"/>
  <c r="X19" i="1"/>
  <c r="Y19" i="1"/>
  <c r="N20" i="1"/>
  <c r="O20" i="1"/>
  <c r="Q20" i="1"/>
  <c r="R20" i="1"/>
  <c r="S20" i="1"/>
  <c r="X20" i="1"/>
  <c r="Y20" i="1"/>
  <c r="N21" i="1"/>
  <c r="O21" i="1"/>
  <c r="Q21" i="1"/>
  <c r="R21" i="1"/>
  <c r="S21" i="1"/>
  <c r="X21" i="1"/>
  <c r="Y21" i="1"/>
  <c r="N22" i="1"/>
  <c r="O22" i="1"/>
  <c r="Q22" i="1"/>
  <c r="R22" i="1"/>
  <c r="S22" i="1"/>
  <c r="X22" i="1"/>
  <c r="Y22" i="1"/>
  <c r="N23" i="1"/>
  <c r="O23" i="1"/>
  <c r="Q23" i="1"/>
  <c r="R23" i="1"/>
  <c r="S23" i="1"/>
  <c r="X23" i="1"/>
  <c r="Y23" i="1"/>
  <c r="N24" i="1"/>
  <c r="O24" i="1"/>
  <c r="Q24" i="1"/>
  <c r="R24" i="1"/>
  <c r="S24" i="1"/>
  <c r="X24" i="1"/>
  <c r="Y24" i="1"/>
  <c r="O25" i="1"/>
  <c r="Q25" i="1"/>
  <c r="R25" i="1"/>
  <c r="S25" i="1"/>
  <c r="X25" i="1"/>
  <c r="Y25" i="1"/>
  <c r="U6" i="1"/>
  <c r="V6" i="1"/>
  <c r="W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U14" i="1"/>
  <c r="V14" i="1"/>
  <c r="W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U10" i="1"/>
  <c r="V10" i="1"/>
  <c r="W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U8" i="1"/>
  <c r="V8" i="1"/>
  <c r="W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U9" i="1"/>
  <c r="V9" i="1"/>
  <c r="W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U19" i="1"/>
  <c r="V19" i="1"/>
  <c r="W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U7" i="1"/>
  <c r="V7" i="1"/>
  <c r="W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U16" i="1"/>
  <c r="V16" i="1"/>
  <c r="W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U17" i="1"/>
  <c r="V17" i="1"/>
  <c r="W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U13" i="1"/>
  <c r="V13" i="1"/>
  <c r="W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U20" i="1"/>
  <c r="V20" i="1"/>
  <c r="W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U12" i="1"/>
  <c r="V12" i="1"/>
  <c r="W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U18" i="1"/>
  <c r="V18" i="1"/>
  <c r="W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U15" i="1"/>
  <c r="V15" i="1"/>
  <c r="W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U11" i="1"/>
  <c r="V11" i="1"/>
  <c r="W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U21" i="1"/>
  <c r="V21" i="1"/>
  <c r="W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U22" i="1"/>
  <c r="V22" i="1"/>
  <c r="W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U23" i="1"/>
  <c r="V23" i="1"/>
  <c r="W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U24" i="1"/>
  <c r="V24" i="1"/>
  <c r="W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U25" i="1"/>
  <c r="V25" i="1"/>
  <c r="W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K3" i="1"/>
  <c r="AL3" i="1"/>
  <c r="AM3" i="1"/>
  <c r="AN3" i="1"/>
  <c r="AK5" i="1"/>
  <c r="AL5" i="1"/>
  <c r="AM5" i="1"/>
  <c r="AN5" i="1"/>
  <c r="AN4" i="1"/>
  <c r="AM4" i="1"/>
  <c r="AL4" i="1"/>
  <c r="AK4" i="1"/>
  <c r="AH3" i="1"/>
  <c r="AI3" i="1"/>
  <c r="AJ3" i="1"/>
  <c r="AH5" i="1"/>
  <c r="AI5" i="1"/>
  <c r="AJ5" i="1"/>
  <c r="AJ4" i="1"/>
  <c r="AI4" i="1"/>
  <c r="AH4" i="1"/>
  <c r="AE3" i="1"/>
  <c r="AF3" i="1"/>
  <c r="AG3" i="1"/>
  <c r="AE5" i="1"/>
  <c r="AF5" i="1"/>
  <c r="AG5" i="1"/>
  <c r="AG4" i="1"/>
  <c r="AF4" i="1"/>
  <c r="AE4" i="1"/>
  <c r="AD3" i="1"/>
  <c r="AD5" i="1"/>
  <c r="AC3" i="1"/>
  <c r="AC5" i="1"/>
  <c r="AC4" i="1"/>
  <c r="AD4" i="1"/>
  <c r="AB3" i="1"/>
  <c r="AB5" i="1"/>
  <c r="AA3" i="1"/>
  <c r="AA5" i="1"/>
  <c r="Z3" i="1"/>
  <c r="Z5" i="1"/>
  <c r="AB4" i="1"/>
  <c r="AA4" i="1"/>
  <c r="Z4" i="1"/>
  <c r="W3" i="1"/>
  <c r="W5" i="1"/>
  <c r="V3" i="1"/>
  <c r="V5" i="1"/>
  <c r="W4" i="1"/>
  <c r="V4" i="1"/>
  <c r="U3" i="1"/>
  <c r="U5" i="1"/>
  <c r="U4" i="1"/>
</calcChain>
</file>

<file path=xl/sharedStrings.xml><?xml version="1.0" encoding="utf-8"?>
<sst xmlns="http://schemas.openxmlformats.org/spreadsheetml/2006/main" count="1370" uniqueCount="87">
  <si>
    <t>ZettelId</t>
  </si>
  <si>
    <t>Studiengang</t>
  </si>
  <si>
    <t>Fachsemester</t>
  </si>
  <si>
    <t>Webdienst</t>
  </si>
  <si>
    <t>Zufrieden
1 - 5</t>
  </si>
  <si>
    <t>Antrieb</t>
  </si>
  <si>
    <t>Gerät</t>
  </si>
  <si>
    <t>Wie benutzen
Sie den Dienst?</t>
  </si>
  <si>
    <t>Umfeld bei
der Nutzung</t>
  </si>
  <si>
    <t>Zugriffsrechte</t>
  </si>
  <si>
    <t>TI</t>
  </si>
  <si>
    <t>OwnCloud</t>
  </si>
  <si>
    <t>EMIL</t>
  </si>
  <si>
    <t>Häufigkeit</t>
  </si>
  <si>
    <t>Dropbox</t>
  </si>
  <si>
    <t>WhatsApp</t>
  </si>
  <si>
    <t>OneDrive</t>
  </si>
  <si>
    <t>Doodle</t>
  </si>
  <si>
    <t>Github</t>
  </si>
  <si>
    <t>Google Docs</t>
  </si>
  <si>
    <t>Facebook</t>
  </si>
  <si>
    <t>1,2,3</t>
  </si>
  <si>
    <t>Bitbucket</t>
  </si>
  <si>
    <t>Office Online</t>
  </si>
  <si>
    <t>BitTorrent Sync</t>
  </si>
  <si>
    <t>Telegram</t>
  </si>
  <si>
    <t>Threema</t>
  </si>
  <si>
    <t>Google Drive</t>
  </si>
  <si>
    <t>Google Hangouts</t>
  </si>
  <si>
    <t>Skype</t>
  </si>
  <si>
    <t>AI</t>
  </si>
  <si>
    <t>Slack</t>
  </si>
  <si>
    <t>Trello</t>
  </si>
  <si>
    <t>Anzahl Stimmen</t>
  </si>
  <si>
    <t>Anzahl Probanden</t>
  </si>
  <si>
    <t>Dienst</t>
  </si>
  <si>
    <t>HipChat</t>
  </si>
  <si>
    <t>Semantic Wiki</t>
  </si>
  <si>
    <t>Google Maps</t>
  </si>
  <si>
    <t>Confluence</t>
  </si>
  <si>
    <t>Summe Zufrieden</t>
  </si>
  <si>
    <t>Avg Zufriedenheit</t>
  </si>
  <si>
    <t>Anzahl TI</t>
  </si>
  <si>
    <t>Häufigkeit der Nutzung</t>
  </si>
  <si>
    <t>Täglich</t>
  </si>
  <si>
    <t>Wöchentlich</t>
  </si>
  <si>
    <t>Seltener</t>
  </si>
  <si>
    <t>Antried für die Nutzung</t>
  </si>
  <si>
    <t>Lehrende</t>
  </si>
  <si>
    <t>Kommilitone</t>
  </si>
  <si>
    <t>Eigener</t>
  </si>
  <si>
    <t>PC</t>
  </si>
  <si>
    <t>Smartphone/Tablet</t>
  </si>
  <si>
    <t>Wie benutzen sie den Dienst</t>
  </si>
  <si>
    <t>Applikation</t>
  </si>
  <si>
    <t>Browser</t>
  </si>
  <si>
    <t>App(mobil)</t>
  </si>
  <si>
    <t>Wo benutzen Sie den Dienst</t>
  </si>
  <si>
    <t>Hochschule</t>
  </si>
  <si>
    <t>Beruf</t>
  </si>
  <si>
    <t>Privat</t>
  </si>
  <si>
    <t xml:space="preserve">                    Welche Zugriffsrechte würden Sie freigeben</t>
  </si>
  <si>
    <t>Keine</t>
  </si>
  <si>
    <t>innerhalb des Drittanbieters</t>
  </si>
  <si>
    <t>Vollständig</t>
  </si>
  <si>
    <t>Weiß nicht</t>
  </si>
  <si>
    <t>Anzahl AI</t>
  </si>
  <si>
    <t>Zufriedenheit 1(zufrieden) - 5(unzufrieden)</t>
  </si>
  <si>
    <t xml:space="preserve">                          Gerät für die Nutzung</t>
  </si>
  <si>
    <t>Prozent Nutzer</t>
  </si>
  <si>
    <t>A&gt;70% B&gt;10% C&lt;10%                ABC Kategorie</t>
  </si>
  <si>
    <t>d</t>
  </si>
  <si>
    <t>Avg</t>
  </si>
  <si>
    <t>Prozent Zufriedenheit</t>
  </si>
  <si>
    <t>Relevanz Nutzer,Zufriedenheit,Häufigkeit</t>
  </si>
  <si>
    <t>WI</t>
  </si>
  <si>
    <t>Snapchat</t>
  </si>
  <si>
    <t>Anzahl WI</t>
  </si>
  <si>
    <t>Prozent Häufigkeit</t>
  </si>
  <si>
    <t>Korrel Häufigkeit - Zufriedenheit</t>
  </si>
  <si>
    <t>Korrel Nutzer - Zufriedenheit</t>
  </si>
  <si>
    <t>ZettelID</t>
  </si>
  <si>
    <t>Anzahl Dienste</t>
  </si>
  <si>
    <t>Semester</t>
  </si>
  <si>
    <t>Anzahl Studies</t>
  </si>
  <si>
    <t>Avg Dienste</t>
  </si>
  <si>
    <t>Korrelation Semester Anzahl Dienste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</si>
</sst>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2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75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1" xfId="175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175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 applyAlignment="1">
      <alignment horizontal="center"/>
    </xf>
  </cellXfs>
  <cellStyles count="250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7" builtinId="9" hidden="1"/>
    <cellStyle name="Besuchter Hyperlink" xfId="179" builtinId="9" hidden="1"/>
    <cellStyle name="Besuchter Hyperlink" xfId="181" builtinId="9" hidden="1"/>
    <cellStyle name="Besuchter Hyperlink" xfId="183" builtinId="9" hidden="1"/>
    <cellStyle name="Besuchter Hyperlink" xfId="185" builtinId="9" hidden="1"/>
    <cellStyle name="Besuchter Hyperlink" xfId="187" builtinId="9" hidden="1"/>
    <cellStyle name="Besuchter Hyperlink" xfId="189" builtinId="9" hidden="1"/>
    <cellStyle name="Besuchter Hyperlink" xfId="191" builtinId="9" hidden="1"/>
    <cellStyle name="Besuchter Hyperlink" xfId="193" builtinId="9" hidden="1"/>
    <cellStyle name="Besuchter Hyperlink" xfId="195" builtinId="9" hidden="1"/>
    <cellStyle name="Besuchter Hyperlink" xfId="197" builtinId="9" hidden="1"/>
    <cellStyle name="Besuchter Hyperlink" xfId="199" builtinId="9" hidden="1"/>
    <cellStyle name="Besuchter Hyperlink" xfId="201" builtinId="9" hidden="1"/>
    <cellStyle name="Besuchter Hyperlink" xfId="203" builtinId="9" hidden="1"/>
    <cellStyle name="Besuchter Hyperlink" xfId="205" builtinId="9" hidden="1"/>
    <cellStyle name="Besuchter Hyperlink" xfId="207" builtinId="9" hidden="1"/>
    <cellStyle name="Besuchter Hyperlink" xfId="209" builtinId="9" hidden="1"/>
    <cellStyle name="Besuchter Hyperlink" xfId="211" builtinId="9" hidden="1"/>
    <cellStyle name="Besuchter Hyperlink" xfId="213" builtinId="9" hidden="1"/>
    <cellStyle name="Besuchter Hyperlink" xfId="215" builtinId="9" hidden="1"/>
    <cellStyle name="Besuchter Hyperlink" xfId="217" builtinId="9" hidden="1"/>
    <cellStyle name="Besuchter Hyperlink" xfId="219" builtinId="9" hidden="1"/>
    <cellStyle name="Besuchter Hyperlink" xfId="221" builtinId="9" hidden="1"/>
    <cellStyle name="Besuchter Hyperlink" xfId="223" builtinId="9" hidden="1"/>
    <cellStyle name="Besuchter Hyperlink" xfId="225" builtinId="9" hidden="1"/>
    <cellStyle name="Besuchter Hyperlink" xfId="227" builtinId="9" hidden="1"/>
    <cellStyle name="Besuchter Hyperlink" xfId="229" builtinId="9" hidden="1"/>
    <cellStyle name="Besuchter Hyperlink" xfId="231" builtinId="9" hidden="1"/>
    <cellStyle name="Besuchter Hyperlink" xfId="233" builtinId="9" hidden="1"/>
    <cellStyle name="Besuchter Hyperlink" xfId="235" builtinId="9" hidden="1"/>
    <cellStyle name="Besuchter Hyperlink" xfId="237" builtinId="9" hidden="1"/>
    <cellStyle name="Besuchter Hyperlink" xfId="239" builtinId="9" hidden="1"/>
    <cellStyle name="Besuchter Hyperlink" xfId="241" builtinId="9" hidden="1"/>
    <cellStyle name="Besuchter Hyperlink" xfId="243" builtinId="9" hidden="1"/>
    <cellStyle name="Besuchter Hyperlink" xfId="245" builtinId="9" hidden="1"/>
    <cellStyle name="Besuchter Hyperlink" xfId="247" builtinId="9" hidden="1"/>
    <cellStyle name="Besuchter Hyperlink" xfId="249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6" builtinId="8" hidden="1"/>
    <cellStyle name="Link" xfId="178" builtinId="8" hidden="1"/>
    <cellStyle name="Link" xfId="180" builtinId="8" hidden="1"/>
    <cellStyle name="Link" xfId="182" builtinId="8" hidden="1"/>
    <cellStyle name="Link" xfId="184" builtinId="8" hidden="1"/>
    <cellStyle name="Link" xfId="186" builtinId="8" hidden="1"/>
    <cellStyle name="Link" xfId="188" builtinId="8" hidden="1"/>
    <cellStyle name="Link" xfId="190" builtinId="8" hidden="1"/>
    <cellStyle name="Link" xfId="192" builtinId="8" hidden="1"/>
    <cellStyle name="Link" xfId="194" builtinId="8" hidden="1"/>
    <cellStyle name="Link" xfId="196" builtinId="8" hidden="1"/>
    <cellStyle name="Link" xfId="198" builtinId="8" hidden="1"/>
    <cellStyle name="Link" xfId="200" builtinId="8" hidden="1"/>
    <cellStyle name="Link" xfId="202" builtinId="8" hidden="1"/>
    <cellStyle name="Link" xfId="204" builtinId="8" hidden="1"/>
    <cellStyle name="Link" xfId="206" builtinId="8" hidden="1"/>
    <cellStyle name="Link" xfId="208" builtinId="8" hidden="1"/>
    <cellStyle name="Link" xfId="210" builtinId="8" hidden="1"/>
    <cellStyle name="Link" xfId="212" builtinId="8" hidden="1"/>
    <cellStyle name="Link" xfId="214" builtinId="8" hidden="1"/>
    <cellStyle name="Link" xfId="216" builtinId="8" hidden="1"/>
    <cellStyle name="Link" xfId="218" builtinId="8" hidden="1"/>
    <cellStyle name="Link" xfId="220" builtinId="8" hidden="1"/>
    <cellStyle name="Link" xfId="222" builtinId="8" hidden="1"/>
    <cellStyle name="Link" xfId="224" builtinId="8" hidden="1"/>
    <cellStyle name="Link" xfId="226" builtinId="8" hidden="1"/>
    <cellStyle name="Link" xfId="228" builtinId="8" hidden="1"/>
    <cellStyle name="Link" xfId="230" builtinId="8" hidden="1"/>
    <cellStyle name="Link" xfId="232" builtinId="8" hidden="1"/>
    <cellStyle name="Link" xfId="234" builtinId="8" hidden="1"/>
    <cellStyle name="Link" xfId="236" builtinId="8" hidden="1"/>
    <cellStyle name="Link" xfId="238" builtinId="8" hidden="1"/>
    <cellStyle name="Link" xfId="240" builtinId="8" hidden="1"/>
    <cellStyle name="Link" xfId="242" builtinId="8" hidden="1"/>
    <cellStyle name="Link" xfId="244" builtinId="8" hidden="1"/>
    <cellStyle name="Link" xfId="246" builtinId="8" hidden="1"/>
    <cellStyle name="Link" xfId="248" builtinId="8" hidden="1"/>
    <cellStyle name="Prozent" xfId="175" builtinId="5"/>
    <cellStyle name="Standard" xfId="0" builtinId="0"/>
  </cellStyles>
  <dxfs count="0"/>
  <tableStyles count="0" defaultTableStyle="TableStyleMedium9" defaultPivotStyle="PivotStyleMedium4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9523184601899"/>
          <c:y val="3.7734397783610402E-2"/>
          <c:w val="0.74742432195975494"/>
          <c:h val="0.86806831437736898"/>
        </c:manualLayout>
      </c:layout>
      <c:barChart>
        <c:barDir val="bar"/>
        <c:grouping val="stacked"/>
        <c:varyColors val="0"/>
        <c:ser>
          <c:idx val="0"/>
          <c:order val="0"/>
          <c:invertIfNegative val="0"/>
          <c:cat>
            <c:strRef>
              <c:f>Blatt1!$M$3:$M$25</c:f>
              <c:strCache>
                <c:ptCount val="23"/>
                <c:pt idx="0">
                  <c:v>EMIL</c:v>
                </c:pt>
                <c:pt idx="1">
                  <c:v>OwnCloud</c:v>
                </c:pt>
                <c:pt idx="2">
                  <c:v>WhatsApp</c:v>
                </c:pt>
                <c:pt idx="3">
                  <c:v>Dropbox</c:v>
                </c:pt>
                <c:pt idx="4">
                  <c:v>Bitbucket</c:v>
                </c:pt>
                <c:pt idx="5">
                  <c:v>Github</c:v>
                </c:pt>
                <c:pt idx="6">
                  <c:v>Google Docs</c:v>
                </c:pt>
                <c:pt idx="7">
                  <c:v>Doodle</c:v>
                </c:pt>
                <c:pt idx="8">
                  <c:v>Slack</c:v>
                </c:pt>
                <c:pt idx="9">
                  <c:v>Google Drive</c:v>
                </c:pt>
                <c:pt idx="10">
                  <c:v>Telegram</c:v>
                </c:pt>
                <c:pt idx="11">
                  <c:v>OneDrive</c:v>
                </c:pt>
                <c:pt idx="12">
                  <c:v>Skype</c:v>
                </c:pt>
                <c:pt idx="13">
                  <c:v>Office Online</c:v>
                </c:pt>
                <c:pt idx="14">
                  <c:v>BitTorrent Sync</c:v>
                </c:pt>
                <c:pt idx="15">
                  <c:v>Google Hangouts</c:v>
                </c:pt>
                <c:pt idx="16">
                  <c:v>Facebook</c:v>
                </c:pt>
                <c:pt idx="17">
                  <c:v>Threema</c:v>
                </c:pt>
                <c:pt idx="18">
                  <c:v>Trello</c:v>
                </c:pt>
                <c:pt idx="19">
                  <c:v>HipChat</c:v>
                </c:pt>
                <c:pt idx="20">
                  <c:v>Semantic Wiki</c:v>
                </c:pt>
                <c:pt idx="21">
                  <c:v>Google Maps</c:v>
                </c:pt>
                <c:pt idx="22">
                  <c:v>Confluence</c:v>
                </c:pt>
              </c:strCache>
            </c:strRef>
          </c:cat>
          <c:val>
            <c:numRef>
              <c:f>Blatt1!$N$3:$N$25</c:f>
              <c:numCache>
                <c:formatCode>General</c:formatCode>
                <c:ptCount val="23"/>
                <c:pt idx="0">
                  <c:v>97</c:v>
                </c:pt>
                <c:pt idx="1">
                  <c:v>92</c:v>
                </c:pt>
                <c:pt idx="2">
                  <c:v>79</c:v>
                </c:pt>
                <c:pt idx="3">
                  <c:v>57</c:v>
                </c:pt>
                <c:pt idx="4">
                  <c:v>28</c:v>
                </c:pt>
                <c:pt idx="5">
                  <c:v>39</c:v>
                </c:pt>
                <c:pt idx="6">
                  <c:v>29</c:v>
                </c:pt>
                <c:pt idx="7">
                  <c:v>26</c:v>
                </c:pt>
                <c:pt idx="8">
                  <c:v>27</c:v>
                </c:pt>
                <c:pt idx="9">
                  <c:v>17</c:v>
                </c:pt>
                <c:pt idx="10">
                  <c:v>9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7029344"/>
        <c:axId val="317030912"/>
      </c:barChart>
      <c:catAx>
        <c:axId val="317029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Web-Dienst</a:t>
                </a:r>
              </a:p>
            </c:rich>
          </c:tx>
          <c:layout>
            <c:manualLayout>
              <c:xMode val="edge"/>
              <c:yMode val="edge"/>
              <c:x val="3.8380237516826503E-2"/>
              <c:y val="0.4044503768245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17030912"/>
        <c:crosses val="autoZero"/>
        <c:auto val="1"/>
        <c:lblAlgn val="ctr"/>
        <c:lblOffset val="100"/>
        <c:noMultiLvlLbl val="0"/>
      </c:catAx>
      <c:valAx>
        <c:axId val="317030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600"/>
                  <a:t>Anzahl Nutzer</a:t>
                </a:r>
              </a:p>
            </c:rich>
          </c:tx>
          <c:layout>
            <c:manualLayout>
              <c:xMode val="edge"/>
              <c:yMode val="edge"/>
              <c:x val="0.43139359578728598"/>
              <c:y val="0.938922005739640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17029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Blatt1!$O$2</c:f>
              <c:strCache>
                <c:ptCount val="1"/>
                <c:pt idx="0">
                  <c:v>Prozent Nutzer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Blatt1!$M$3:$M$25</c:f>
              <c:strCache>
                <c:ptCount val="23"/>
                <c:pt idx="0">
                  <c:v>EMIL</c:v>
                </c:pt>
                <c:pt idx="1">
                  <c:v>OwnCloud</c:v>
                </c:pt>
                <c:pt idx="2">
                  <c:v>WhatsApp</c:v>
                </c:pt>
                <c:pt idx="3">
                  <c:v>Dropbox</c:v>
                </c:pt>
                <c:pt idx="4">
                  <c:v>Bitbucket</c:v>
                </c:pt>
                <c:pt idx="5">
                  <c:v>Github</c:v>
                </c:pt>
                <c:pt idx="6">
                  <c:v>Google Docs</c:v>
                </c:pt>
                <c:pt idx="7">
                  <c:v>Doodle</c:v>
                </c:pt>
                <c:pt idx="8">
                  <c:v>Slack</c:v>
                </c:pt>
                <c:pt idx="9">
                  <c:v>Google Drive</c:v>
                </c:pt>
                <c:pt idx="10">
                  <c:v>Telegram</c:v>
                </c:pt>
                <c:pt idx="11">
                  <c:v>OneDrive</c:v>
                </c:pt>
                <c:pt idx="12">
                  <c:v>Skype</c:v>
                </c:pt>
                <c:pt idx="13">
                  <c:v>Office Online</c:v>
                </c:pt>
                <c:pt idx="14">
                  <c:v>BitTorrent Sync</c:v>
                </c:pt>
                <c:pt idx="15">
                  <c:v>Google Hangouts</c:v>
                </c:pt>
                <c:pt idx="16">
                  <c:v>Facebook</c:v>
                </c:pt>
                <c:pt idx="17">
                  <c:v>Threema</c:v>
                </c:pt>
                <c:pt idx="18">
                  <c:v>Trello</c:v>
                </c:pt>
                <c:pt idx="19">
                  <c:v>HipChat</c:v>
                </c:pt>
                <c:pt idx="20">
                  <c:v>Semantic Wiki</c:v>
                </c:pt>
                <c:pt idx="21">
                  <c:v>Google Maps</c:v>
                </c:pt>
                <c:pt idx="22">
                  <c:v>Confluence</c:v>
                </c:pt>
              </c:strCache>
            </c:strRef>
          </c:cat>
          <c:val>
            <c:numRef>
              <c:f>Blatt1!$O$3:$O$25</c:f>
              <c:numCache>
                <c:formatCode>0%</c:formatCode>
                <c:ptCount val="23"/>
                <c:pt idx="0">
                  <c:v>0.97</c:v>
                </c:pt>
                <c:pt idx="1">
                  <c:v>0.92</c:v>
                </c:pt>
                <c:pt idx="2">
                  <c:v>0.79</c:v>
                </c:pt>
                <c:pt idx="3">
                  <c:v>0.56999999999999995</c:v>
                </c:pt>
                <c:pt idx="4">
                  <c:v>0.28000000000000003</c:v>
                </c:pt>
                <c:pt idx="5">
                  <c:v>0.39</c:v>
                </c:pt>
                <c:pt idx="6">
                  <c:v>0.28999999999999998</c:v>
                </c:pt>
                <c:pt idx="7">
                  <c:v>0.26</c:v>
                </c:pt>
                <c:pt idx="8">
                  <c:v>0.27</c:v>
                </c:pt>
                <c:pt idx="9">
                  <c:v>0.17</c:v>
                </c:pt>
                <c:pt idx="10">
                  <c:v>0.09</c:v>
                </c:pt>
                <c:pt idx="11">
                  <c:v>0.06</c:v>
                </c:pt>
                <c:pt idx="12">
                  <c:v>0.05</c:v>
                </c:pt>
                <c:pt idx="13">
                  <c:v>0.04</c:v>
                </c:pt>
                <c:pt idx="14">
                  <c:v>0.03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0.04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030520"/>
        <c:axId val="317031696"/>
      </c:barChart>
      <c:catAx>
        <c:axId val="31703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031696"/>
        <c:crosses val="autoZero"/>
        <c:auto val="1"/>
        <c:lblAlgn val="ctr"/>
        <c:lblOffset val="10"/>
        <c:noMultiLvlLbl val="0"/>
      </c:catAx>
      <c:valAx>
        <c:axId val="317031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0305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Korrelationsdiagramm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Blatt1!$O$2</c:f>
              <c:strCache>
                <c:ptCount val="1"/>
                <c:pt idx="0">
                  <c:v>Prozent Nutzer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2400">
                <a:solidFill>
                  <a:schemeClr val="accent1"/>
                </a:solidFill>
              </a:ln>
              <a:effectLst/>
            </c:spPr>
          </c:marker>
          <c:cat>
            <c:strRef>
              <c:f>Blatt1!$M$3:$M$25</c:f>
              <c:strCache>
                <c:ptCount val="23"/>
                <c:pt idx="0">
                  <c:v>EMIL</c:v>
                </c:pt>
                <c:pt idx="1">
                  <c:v>OwnCloud</c:v>
                </c:pt>
                <c:pt idx="2">
                  <c:v>WhatsApp</c:v>
                </c:pt>
                <c:pt idx="3">
                  <c:v>Dropbox</c:v>
                </c:pt>
                <c:pt idx="4">
                  <c:v>Bitbucket</c:v>
                </c:pt>
                <c:pt idx="5">
                  <c:v>Github</c:v>
                </c:pt>
                <c:pt idx="6">
                  <c:v>Google Docs</c:v>
                </c:pt>
                <c:pt idx="7">
                  <c:v>Doodle</c:v>
                </c:pt>
                <c:pt idx="8">
                  <c:v>Slack</c:v>
                </c:pt>
                <c:pt idx="9">
                  <c:v>Google Drive</c:v>
                </c:pt>
                <c:pt idx="10">
                  <c:v>Telegram</c:v>
                </c:pt>
                <c:pt idx="11">
                  <c:v>OneDrive</c:v>
                </c:pt>
                <c:pt idx="12">
                  <c:v>Skype</c:v>
                </c:pt>
                <c:pt idx="13">
                  <c:v>Office Online</c:v>
                </c:pt>
                <c:pt idx="14">
                  <c:v>BitTorrent Sync</c:v>
                </c:pt>
                <c:pt idx="15">
                  <c:v>Google Hangouts</c:v>
                </c:pt>
                <c:pt idx="16">
                  <c:v>Facebook</c:v>
                </c:pt>
                <c:pt idx="17">
                  <c:v>Threema</c:v>
                </c:pt>
                <c:pt idx="18">
                  <c:v>Trello</c:v>
                </c:pt>
                <c:pt idx="19">
                  <c:v>HipChat</c:v>
                </c:pt>
                <c:pt idx="20">
                  <c:v>Semantic Wiki</c:v>
                </c:pt>
                <c:pt idx="21">
                  <c:v>Google Maps</c:v>
                </c:pt>
                <c:pt idx="22">
                  <c:v>Confluence</c:v>
                </c:pt>
              </c:strCache>
            </c:strRef>
          </c:cat>
          <c:val>
            <c:numRef>
              <c:f>Blatt1!$O$3:$O$25</c:f>
              <c:numCache>
                <c:formatCode>0%</c:formatCode>
                <c:ptCount val="23"/>
                <c:pt idx="0">
                  <c:v>0.97</c:v>
                </c:pt>
                <c:pt idx="1">
                  <c:v>0.92</c:v>
                </c:pt>
                <c:pt idx="2">
                  <c:v>0.79</c:v>
                </c:pt>
                <c:pt idx="3">
                  <c:v>0.56999999999999995</c:v>
                </c:pt>
                <c:pt idx="4">
                  <c:v>0.28000000000000003</c:v>
                </c:pt>
                <c:pt idx="5">
                  <c:v>0.39</c:v>
                </c:pt>
                <c:pt idx="6">
                  <c:v>0.28999999999999998</c:v>
                </c:pt>
                <c:pt idx="7">
                  <c:v>0.26</c:v>
                </c:pt>
                <c:pt idx="8">
                  <c:v>0.27</c:v>
                </c:pt>
                <c:pt idx="9">
                  <c:v>0.17</c:v>
                </c:pt>
                <c:pt idx="10">
                  <c:v>0.09</c:v>
                </c:pt>
                <c:pt idx="11">
                  <c:v>0.06</c:v>
                </c:pt>
                <c:pt idx="12">
                  <c:v>0.05</c:v>
                </c:pt>
                <c:pt idx="13">
                  <c:v>0.04</c:v>
                </c:pt>
                <c:pt idx="14">
                  <c:v>0.03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0.04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Blatt1!$S$2</c:f>
              <c:strCache>
                <c:ptCount val="1"/>
                <c:pt idx="0">
                  <c:v>Prozent Zufriedenheit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52400">
                <a:solidFill>
                  <a:schemeClr val="accent2"/>
                </a:solidFill>
              </a:ln>
              <a:effectLst/>
            </c:spPr>
          </c:marker>
          <c:cat>
            <c:strRef>
              <c:f>Blatt1!$M$3:$M$25</c:f>
              <c:strCache>
                <c:ptCount val="23"/>
                <c:pt idx="0">
                  <c:v>EMIL</c:v>
                </c:pt>
                <c:pt idx="1">
                  <c:v>OwnCloud</c:v>
                </c:pt>
                <c:pt idx="2">
                  <c:v>WhatsApp</c:v>
                </c:pt>
                <c:pt idx="3">
                  <c:v>Dropbox</c:v>
                </c:pt>
                <c:pt idx="4">
                  <c:v>Bitbucket</c:v>
                </c:pt>
                <c:pt idx="5">
                  <c:v>Github</c:v>
                </c:pt>
                <c:pt idx="6">
                  <c:v>Google Docs</c:v>
                </c:pt>
                <c:pt idx="7">
                  <c:v>Doodle</c:v>
                </c:pt>
                <c:pt idx="8">
                  <c:v>Slack</c:v>
                </c:pt>
                <c:pt idx="9">
                  <c:v>Google Drive</c:v>
                </c:pt>
                <c:pt idx="10">
                  <c:v>Telegram</c:v>
                </c:pt>
                <c:pt idx="11">
                  <c:v>OneDrive</c:v>
                </c:pt>
                <c:pt idx="12">
                  <c:v>Skype</c:v>
                </c:pt>
                <c:pt idx="13">
                  <c:v>Office Online</c:v>
                </c:pt>
                <c:pt idx="14">
                  <c:v>BitTorrent Sync</c:v>
                </c:pt>
                <c:pt idx="15">
                  <c:v>Google Hangouts</c:v>
                </c:pt>
                <c:pt idx="16">
                  <c:v>Facebook</c:v>
                </c:pt>
                <c:pt idx="17">
                  <c:v>Threema</c:v>
                </c:pt>
                <c:pt idx="18">
                  <c:v>Trello</c:v>
                </c:pt>
                <c:pt idx="19">
                  <c:v>HipChat</c:v>
                </c:pt>
                <c:pt idx="20">
                  <c:v>Semantic Wiki</c:v>
                </c:pt>
                <c:pt idx="21">
                  <c:v>Google Maps</c:v>
                </c:pt>
                <c:pt idx="22">
                  <c:v>Confluence</c:v>
                </c:pt>
              </c:strCache>
            </c:strRef>
          </c:cat>
          <c:val>
            <c:numRef>
              <c:f>Blatt1!$S$3:$S$25</c:f>
              <c:numCache>
                <c:formatCode>0%</c:formatCode>
                <c:ptCount val="23"/>
                <c:pt idx="0">
                  <c:v>0.62628865979381443</c:v>
                </c:pt>
                <c:pt idx="1">
                  <c:v>0.65217391304347827</c:v>
                </c:pt>
                <c:pt idx="2">
                  <c:v>0.76582278481012656</c:v>
                </c:pt>
                <c:pt idx="3">
                  <c:v>0.81140350877192979</c:v>
                </c:pt>
                <c:pt idx="4">
                  <c:v>0.75</c:v>
                </c:pt>
                <c:pt idx="5">
                  <c:v>0.72435897435897434</c:v>
                </c:pt>
                <c:pt idx="6">
                  <c:v>0.71551724137931039</c:v>
                </c:pt>
                <c:pt idx="7">
                  <c:v>0.68269230769230771</c:v>
                </c:pt>
                <c:pt idx="8">
                  <c:v>0.75</c:v>
                </c:pt>
                <c:pt idx="9">
                  <c:v>0.83823529411764708</c:v>
                </c:pt>
                <c:pt idx="10">
                  <c:v>0.80555555555555558</c:v>
                </c:pt>
                <c:pt idx="11">
                  <c:v>0.66666666666666663</c:v>
                </c:pt>
                <c:pt idx="12">
                  <c:v>0.75</c:v>
                </c:pt>
                <c:pt idx="13">
                  <c:v>0.5625</c:v>
                </c:pt>
                <c:pt idx="14">
                  <c:v>0.83333333333333326</c:v>
                </c:pt>
                <c:pt idx="15">
                  <c:v>0.66666666666666663</c:v>
                </c:pt>
                <c:pt idx="16">
                  <c:v>0.75</c:v>
                </c:pt>
                <c:pt idx="17">
                  <c:v>1</c:v>
                </c:pt>
                <c:pt idx="18">
                  <c:v>0.875</c:v>
                </c:pt>
                <c:pt idx="19">
                  <c:v>0</c:v>
                </c:pt>
                <c:pt idx="20">
                  <c:v>0.75</c:v>
                </c:pt>
                <c:pt idx="21">
                  <c:v>0.75</c:v>
                </c:pt>
                <c:pt idx="2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34832"/>
        <c:axId val="317034048"/>
      </c:lineChart>
      <c:catAx>
        <c:axId val="317034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034048"/>
        <c:crosses val="autoZero"/>
        <c:auto val="1"/>
        <c:lblAlgn val="ctr"/>
        <c:lblOffset val="100"/>
        <c:noMultiLvlLbl val="0"/>
      </c:catAx>
      <c:valAx>
        <c:axId val="317034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0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669525974014586"/>
                  <c:y val="-0.28892415880136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35375611077827"/>
                  <c:y val="-0.28892426685155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Blatt1!$S$3:$S$26</c:f>
              <c:numCache>
                <c:formatCode>0%</c:formatCode>
                <c:ptCount val="24"/>
                <c:pt idx="0">
                  <c:v>0.62628865979381443</c:v>
                </c:pt>
                <c:pt idx="1">
                  <c:v>0.65217391304347827</c:v>
                </c:pt>
                <c:pt idx="2">
                  <c:v>0.76582278481012656</c:v>
                </c:pt>
                <c:pt idx="3">
                  <c:v>0.81140350877192979</c:v>
                </c:pt>
                <c:pt idx="4">
                  <c:v>0.75</c:v>
                </c:pt>
                <c:pt idx="5">
                  <c:v>0.72435897435897434</c:v>
                </c:pt>
                <c:pt idx="6">
                  <c:v>0.71551724137931039</c:v>
                </c:pt>
                <c:pt idx="7">
                  <c:v>0.68269230769230771</c:v>
                </c:pt>
                <c:pt idx="8">
                  <c:v>0.75</c:v>
                </c:pt>
                <c:pt idx="9">
                  <c:v>0.83823529411764708</c:v>
                </c:pt>
                <c:pt idx="10">
                  <c:v>0.80555555555555558</c:v>
                </c:pt>
                <c:pt idx="11">
                  <c:v>0.66666666666666663</c:v>
                </c:pt>
                <c:pt idx="12">
                  <c:v>0.75</c:v>
                </c:pt>
                <c:pt idx="13">
                  <c:v>0.5625</c:v>
                </c:pt>
                <c:pt idx="14">
                  <c:v>0.83333333333333326</c:v>
                </c:pt>
                <c:pt idx="15">
                  <c:v>0.66666666666666663</c:v>
                </c:pt>
                <c:pt idx="16">
                  <c:v>0.75</c:v>
                </c:pt>
                <c:pt idx="17">
                  <c:v>1</c:v>
                </c:pt>
                <c:pt idx="18">
                  <c:v>0.875</c:v>
                </c:pt>
                <c:pt idx="19">
                  <c:v>0</c:v>
                </c:pt>
                <c:pt idx="20">
                  <c:v>0.75</c:v>
                </c:pt>
                <c:pt idx="21">
                  <c:v>0.75</c:v>
                </c:pt>
                <c:pt idx="22">
                  <c:v>1</c:v>
                </c:pt>
                <c:pt idx="23">
                  <c:v>0.75</c:v>
                </c:pt>
              </c:numCache>
            </c:numRef>
          </c:xVal>
          <c:yVal>
            <c:numRef>
              <c:f>Blatt1!$Y$3:$Y$26</c:f>
              <c:numCache>
                <c:formatCode>0%</c:formatCode>
                <c:ptCount val="24"/>
                <c:pt idx="0">
                  <c:v>0.52061855670103097</c:v>
                </c:pt>
                <c:pt idx="1">
                  <c:v>0.45652173913043481</c:v>
                </c:pt>
                <c:pt idx="2">
                  <c:v>0.98101265822784811</c:v>
                </c:pt>
                <c:pt idx="3">
                  <c:v>0.6228070175438597</c:v>
                </c:pt>
                <c:pt idx="4">
                  <c:v>0.6607142857142857</c:v>
                </c:pt>
                <c:pt idx="5">
                  <c:v>0.46153846153846145</c:v>
                </c:pt>
                <c:pt idx="6">
                  <c:v>0.36206896551724133</c:v>
                </c:pt>
                <c:pt idx="7">
                  <c:v>3.8461538461538547E-2</c:v>
                </c:pt>
                <c:pt idx="8">
                  <c:v>0.55555555555555558</c:v>
                </c:pt>
                <c:pt idx="9">
                  <c:v>0.55882352941176472</c:v>
                </c:pt>
                <c:pt idx="10">
                  <c:v>0.88888888888888884</c:v>
                </c:pt>
                <c:pt idx="11">
                  <c:v>0.66666666666666663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  <c:pt idx="15">
                  <c:v>0.83333333333333337</c:v>
                </c:pt>
                <c:pt idx="16">
                  <c:v>0.25</c:v>
                </c:pt>
                <c:pt idx="17">
                  <c:v>1</c:v>
                </c:pt>
                <c:pt idx="18">
                  <c:v>0.125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00576"/>
        <c:axId val="413908024"/>
      </c:scatterChart>
      <c:valAx>
        <c:axId val="41390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Zufriedenheit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908024"/>
        <c:crosses val="autoZero"/>
        <c:crossBetween val="midCat"/>
      </c:valAx>
      <c:valAx>
        <c:axId val="41390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90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Korrelation</a:t>
            </a:r>
            <a:r>
              <a:rPr lang="de-DE" baseline="0"/>
              <a:t> zwischen Semester</a:t>
            </a:r>
          </a:p>
          <a:p>
            <a:pPr>
              <a:defRPr/>
            </a:pPr>
            <a:r>
              <a:rPr lang="de-DE" baseline="0"/>
              <a:t>und Anzahl der Dienste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41589381945721"/>
                  <c:y val="-0.19961062360777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Blatt1!$R$43:$R$49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Blatt1!$U$43:$U$49</c:f>
              <c:numCache>
                <c:formatCode>General</c:formatCode>
                <c:ptCount val="7"/>
                <c:pt idx="0">
                  <c:v>3.8076923076923075</c:v>
                </c:pt>
                <c:pt idx="1">
                  <c:v>4.5714285714285712</c:v>
                </c:pt>
                <c:pt idx="2">
                  <c:v>6.117647058823529</c:v>
                </c:pt>
                <c:pt idx="3">
                  <c:v>5.6363636363636367</c:v>
                </c:pt>
                <c:pt idx="4">
                  <c:v>7.4666666666666668</c:v>
                </c:pt>
                <c:pt idx="5">
                  <c:v>5.4</c:v>
                </c:pt>
                <c:pt idx="6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08504"/>
        <c:axId val="412519872"/>
      </c:scatterChart>
      <c:valAx>
        <c:axId val="41250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Semster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519872"/>
        <c:crosses val="autoZero"/>
        <c:crossBetween val="midCat"/>
      </c:valAx>
      <c:valAx>
        <c:axId val="4125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Dienste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50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625930</xdr:colOff>
      <xdr:row>37</xdr:row>
      <xdr:rowOff>92531</xdr:rowOff>
    </xdr:from>
    <xdr:to>
      <xdr:col>41</xdr:col>
      <xdr:colOff>107754</xdr:colOff>
      <xdr:row>62</xdr:row>
      <xdr:rowOff>154027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863401</xdr:colOff>
      <xdr:row>69</xdr:row>
      <xdr:rowOff>206706</xdr:rowOff>
    </xdr:from>
    <xdr:to>
      <xdr:col>37</xdr:col>
      <xdr:colOff>628402</xdr:colOff>
      <xdr:row>99</xdr:row>
      <xdr:rowOff>191738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768185</xdr:colOff>
      <xdr:row>72</xdr:row>
      <xdr:rowOff>96487</xdr:rowOff>
    </xdr:from>
    <xdr:to>
      <xdr:col>21</xdr:col>
      <xdr:colOff>809007</xdr:colOff>
      <xdr:row>97</xdr:row>
      <xdr:rowOff>178130</xdr:rowOff>
    </xdr:to>
    <xdr:cxnSp macro="">
      <xdr:nvCxnSpPr>
        <xdr:cNvPr id="7" name="Gerader Verbinder 6"/>
        <xdr:cNvCxnSpPr/>
      </xdr:nvCxnSpPr>
      <xdr:spPr>
        <a:xfrm flipH="1">
          <a:off x="22242730" y="15648214"/>
          <a:ext cx="40822" cy="527709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649431</xdr:colOff>
      <xdr:row>71</xdr:row>
      <xdr:rowOff>205345</xdr:rowOff>
    </xdr:from>
    <xdr:to>
      <xdr:col>21</xdr:col>
      <xdr:colOff>129886</xdr:colOff>
      <xdr:row>74</xdr:row>
      <xdr:rowOff>137309</xdr:rowOff>
    </xdr:to>
    <xdr:sp macro="" textlink="">
      <xdr:nvSpPr>
        <xdr:cNvPr id="14" name="Textfeld 13"/>
        <xdr:cNvSpPr txBox="1"/>
      </xdr:nvSpPr>
      <xdr:spPr>
        <a:xfrm>
          <a:off x="21032931" y="15549254"/>
          <a:ext cx="571500" cy="55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2800"/>
            <a:t>A</a:t>
          </a:r>
        </a:p>
      </xdr:txBody>
    </xdr:sp>
    <xdr:clientData/>
  </xdr:twoCellAnchor>
  <xdr:twoCellAnchor>
    <xdr:from>
      <xdr:col>17</xdr:col>
      <xdr:colOff>980952</xdr:colOff>
      <xdr:row>90</xdr:row>
      <xdr:rowOff>203735</xdr:rowOff>
    </xdr:from>
    <xdr:to>
      <xdr:col>38</xdr:col>
      <xdr:colOff>367393</xdr:colOff>
      <xdr:row>144</xdr:row>
      <xdr:rowOff>126176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587581</xdr:colOff>
      <xdr:row>34</xdr:row>
      <xdr:rowOff>42923</xdr:rowOff>
    </xdr:from>
    <xdr:to>
      <xdr:col>28</xdr:col>
      <xdr:colOff>554183</xdr:colOff>
      <xdr:row>47</xdr:row>
      <xdr:rowOff>132730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467591</xdr:colOff>
      <xdr:row>51</xdr:row>
      <xdr:rowOff>161058</xdr:rowOff>
    </xdr:from>
    <xdr:to>
      <xdr:col>20</xdr:col>
      <xdr:colOff>779318</xdr:colOff>
      <xdr:row>64</xdr:row>
      <xdr:rowOff>202621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0.49158</cdr:x>
      <cdr:y>0.07775</cdr:y>
    </cdr:from>
    <cdr:to>
      <cdr:x>0.49244</cdr:x>
      <cdr:y>0.93317</cdr:y>
    </cdr:to>
    <cdr:cxnSp macro="">
      <cdr:nvCxnSpPr>
        <cdr:cNvPr id="3" name="Gerader Verbinder 2"/>
        <cdr:cNvCxnSpPr/>
      </cdr:nvCxnSpPr>
      <cdr:spPr>
        <a:xfrm xmlns:a="http://schemas.openxmlformats.org/drawingml/2006/main" flipH="1">
          <a:off x="7722706" y="474889"/>
          <a:ext cx="13607" cy="522514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0.21171</cdr:x>
      <cdr:y>0.17058</cdr:y>
    </cdr:from>
    <cdr:to>
      <cdr:x>0.28799</cdr:x>
      <cdr:y>0.38047</cdr:y>
    </cdr:to>
    <cdr:sp macro="" textlink="">
      <cdr:nvSpPr>
        <cdr:cNvPr id="4" name="Rechteck 3"/>
        <cdr:cNvSpPr/>
      </cdr:nvSpPr>
      <cdr:spPr>
        <a:xfrm xmlns:a="http://schemas.openxmlformats.org/drawingml/2006/main">
          <a:off x="1998380" y="762000"/>
          <a:ext cx="720000" cy="9376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endParaRPr lang="de-DE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0.111</cdr:x>
      <cdr:y>0.14286</cdr:y>
    </cdr:from>
    <cdr:to>
      <cdr:x>0.15843</cdr:x>
      <cdr:y>0.23241</cdr:y>
    </cdr:to>
    <cdr:sp macro="" textlink="">
      <cdr:nvSpPr>
        <cdr:cNvPr id="5" name="Textfeld 4"/>
        <cdr:cNvSpPr txBox="1"/>
      </cdr:nvSpPr>
      <cdr:spPr>
        <a:xfrm xmlns:a="http://schemas.openxmlformats.org/drawingml/2006/main">
          <a:off x="1047751" y="638175"/>
          <a:ext cx="4476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3200" b="0"/>
        </a:p>
      </cdr:txBody>
    </cdr:sp>
  </cdr:relSizeAnchor>
  <cdr:relSizeAnchor xmlns:cdr="http://schemas.openxmlformats.org/drawingml/2006/chartDrawing">
    <cdr:from>
      <cdr:x>0.09889</cdr:x>
      <cdr:y>0.13646</cdr:y>
    </cdr:from>
    <cdr:to>
      <cdr:x>0.19576</cdr:x>
      <cdr:y>0.34115</cdr:y>
    </cdr:to>
    <cdr:sp macro="" textlink="">
      <cdr:nvSpPr>
        <cdr:cNvPr id="6" name="Textfeld 5"/>
        <cdr:cNvSpPr txBox="1"/>
      </cdr:nvSpPr>
      <cdr:spPr>
        <a:xfrm xmlns:a="http://schemas.openxmlformats.org/drawingml/2006/main">
          <a:off x="933451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0.28557</cdr:x>
      <cdr:y>0.17484</cdr:y>
    </cdr:from>
    <cdr:to>
      <cdr:x>0.38244</cdr:x>
      <cdr:y>0.37953</cdr:y>
    </cdr:to>
    <cdr:sp macro="" textlink="">
      <cdr:nvSpPr>
        <cdr:cNvPr id="11" name="Textfeld 10"/>
        <cdr:cNvSpPr txBox="1"/>
      </cdr:nvSpPr>
      <cdr:spPr>
        <a:xfrm xmlns:a="http://schemas.openxmlformats.org/drawingml/2006/main">
          <a:off x="2695576" y="781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3200"/>
        </a:p>
      </cdr:txBody>
    </cdr:sp>
  </cdr:relSizeAnchor>
  <cdr:relSizeAnchor xmlns:cdr="http://schemas.openxmlformats.org/drawingml/2006/chartDrawing">
    <cdr:from>
      <cdr:x>0.28557</cdr:x>
      <cdr:y>0.27505</cdr:y>
    </cdr:from>
    <cdr:to>
      <cdr:x>0.38244</cdr:x>
      <cdr:y>0.47974</cdr:y>
    </cdr:to>
    <cdr:sp macro="" textlink="">
      <cdr:nvSpPr>
        <cdr:cNvPr id="12" name="Textfeld 11"/>
        <cdr:cNvSpPr txBox="1"/>
      </cdr:nvSpPr>
      <cdr:spPr>
        <a:xfrm xmlns:a="http://schemas.openxmlformats.org/drawingml/2006/main">
          <a:off x="2695576" y="12287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2800"/>
            <a:t>B</a:t>
          </a:r>
        </a:p>
      </cdr:txBody>
    </cdr:sp>
  </cdr:relSizeAnchor>
  <cdr:relSizeAnchor xmlns:cdr="http://schemas.openxmlformats.org/drawingml/2006/chartDrawing">
    <cdr:from>
      <cdr:x>0.63068</cdr:x>
      <cdr:y>0.53305</cdr:y>
    </cdr:from>
    <cdr:to>
      <cdr:x>0.72755</cdr:x>
      <cdr:y>0.73774</cdr:y>
    </cdr:to>
    <cdr:sp macro="" textlink="">
      <cdr:nvSpPr>
        <cdr:cNvPr id="13" name="Textfeld 12"/>
        <cdr:cNvSpPr txBox="1"/>
      </cdr:nvSpPr>
      <cdr:spPr>
        <a:xfrm xmlns:a="http://schemas.openxmlformats.org/drawingml/2006/main">
          <a:off x="5953126" y="2381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2800"/>
            <a:t>C</a:t>
          </a:r>
        </a:p>
      </cdr:txBody>
    </cdr:sp>
  </cdr:relSizeAnchor>
</c:userShape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8"/>
  <sheetViews>
    <sheetView tabSelected="1" topLeftCell="T29" zoomScale="115" zoomScaleNormal="115" workbookViewId="0">
      <selection activeCell="AE43" sqref="AE43"/>
    </sheetView>
  </sheetViews>
  <sheetFormatPr baseColWidth="10" defaultColWidth="10.875" defaultRowHeight="15.75" x14ac:dyDescent="0.25"/>
  <cols>
    <col min="1" max="1" width="8.375" style="1" customWidth="1"/>
    <col min="2" max="2" width="10.125" style="1" customWidth="1"/>
    <col min="3" max="4" width="15.375" style="1" customWidth="1"/>
    <col min="5" max="5" width="9.125" style="1" customWidth="1"/>
    <col min="6" max="6" width="9.5" style="1" customWidth="1"/>
    <col min="7" max="7" width="9.875" style="1" customWidth="1"/>
    <col min="8" max="8" width="7.125" style="1" customWidth="1"/>
    <col min="9" max="9" width="15.375" style="1" customWidth="1"/>
    <col min="10" max="10" width="10.125" style="1" customWidth="1"/>
    <col min="11" max="11" width="9.5" style="1" customWidth="1"/>
    <col min="12" max="12" width="14.625" style="1" customWidth="1"/>
    <col min="13" max="13" width="17.375" style="1" customWidth="1"/>
    <col min="14" max="16" width="14.375" style="1" customWidth="1"/>
    <col min="17" max="17" width="16.625" style="1" customWidth="1"/>
    <col min="18" max="18" width="16.875" style="1" customWidth="1"/>
    <col min="19" max="20" width="19.625" style="1" customWidth="1"/>
    <col min="21" max="21" width="14.375" style="1" customWidth="1"/>
    <col min="22" max="24" width="10.875" style="1"/>
    <col min="25" max="25" width="16.625" style="1" customWidth="1"/>
    <col min="26" max="16384" width="10.875" style="1"/>
  </cols>
  <sheetData>
    <row r="1" spans="1:40" x14ac:dyDescent="0.25">
      <c r="N1" s="4"/>
      <c r="O1" s="4"/>
      <c r="P1" s="4"/>
      <c r="Q1" s="4" t="s">
        <v>67</v>
      </c>
      <c r="R1" s="4"/>
      <c r="S1" s="4"/>
      <c r="T1" s="4"/>
      <c r="U1" s="11"/>
      <c r="V1" s="4" t="s">
        <v>43</v>
      </c>
      <c r="W1" s="4"/>
      <c r="X1" s="4"/>
      <c r="Y1" s="4"/>
      <c r="Z1" s="11"/>
      <c r="AA1" s="4" t="s">
        <v>47</v>
      </c>
      <c r="AB1" s="4"/>
      <c r="AC1" s="7" t="s">
        <v>68</v>
      </c>
      <c r="AD1" s="4"/>
      <c r="AE1" s="11"/>
      <c r="AF1" s="4" t="s">
        <v>53</v>
      </c>
      <c r="AG1" s="4"/>
      <c r="AH1" s="11"/>
      <c r="AI1" s="4" t="s">
        <v>57</v>
      </c>
      <c r="AJ1" s="4"/>
      <c r="AK1" s="7"/>
      <c r="AL1" s="4" t="s">
        <v>61</v>
      </c>
      <c r="AM1" s="4"/>
      <c r="AN1" s="4"/>
    </row>
    <row r="2" spans="1:40" ht="6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13</v>
      </c>
      <c r="F2" s="2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  <c r="L2" s="2"/>
      <c r="M2" s="1" t="s">
        <v>35</v>
      </c>
      <c r="N2" s="5" t="s">
        <v>33</v>
      </c>
      <c r="O2" s="5" t="s">
        <v>69</v>
      </c>
      <c r="P2" s="6" t="s">
        <v>70</v>
      </c>
      <c r="Q2" s="5" t="s">
        <v>40</v>
      </c>
      <c r="R2" s="5" t="s">
        <v>41</v>
      </c>
      <c r="S2" s="5" t="s">
        <v>73</v>
      </c>
      <c r="T2" s="6" t="s">
        <v>74</v>
      </c>
      <c r="U2" s="8" t="s">
        <v>44</v>
      </c>
      <c r="V2" s="5" t="s">
        <v>45</v>
      </c>
      <c r="W2" s="5" t="s">
        <v>46</v>
      </c>
      <c r="X2" s="5" t="s">
        <v>72</v>
      </c>
      <c r="Y2" s="5" t="s">
        <v>78</v>
      </c>
      <c r="Z2" s="8" t="s">
        <v>48</v>
      </c>
      <c r="AA2" s="5" t="s">
        <v>49</v>
      </c>
      <c r="AB2" s="5" t="s">
        <v>50</v>
      </c>
      <c r="AC2" s="8" t="s">
        <v>51</v>
      </c>
      <c r="AD2" s="6" t="s">
        <v>52</v>
      </c>
      <c r="AE2" s="8" t="s">
        <v>54</v>
      </c>
      <c r="AF2" s="5" t="s">
        <v>55</v>
      </c>
      <c r="AG2" s="5" t="s">
        <v>56</v>
      </c>
      <c r="AH2" s="8" t="s">
        <v>58</v>
      </c>
      <c r="AI2" s="5" t="s">
        <v>59</v>
      </c>
      <c r="AJ2" s="5" t="s">
        <v>60</v>
      </c>
      <c r="AK2" s="8" t="s">
        <v>62</v>
      </c>
      <c r="AL2" s="6" t="s">
        <v>63</v>
      </c>
      <c r="AM2" s="5" t="s">
        <v>64</v>
      </c>
      <c r="AN2" s="5" t="s">
        <v>65</v>
      </c>
    </row>
    <row r="3" spans="1:40" x14ac:dyDescent="0.25">
      <c r="A3" s="1">
        <v>1</v>
      </c>
      <c r="B3" s="1" t="s">
        <v>10</v>
      </c>
      <c r="C3" s="1">
        <v>1</v>
      </c>
      <c r="D3" s="1" t="s">
        <v>11</v>
      </c>
      <c r="E3" s="1">
        <v>2</v>
      </c>
      <c r="F3" s="1">
        <v>2</v>
      </c>
      <c r="G3" s="1">
        <v>2</v>
      </c>
      <c r="H3" s="1">
        <v>1</v>
      </c>
      <c r="I3" s="1">
        <v>1</v>
      </c>
      <c r="J3" s="1">
        <v>1</v>
      </c>
      <c r="K3" s="1">
        <v>1</v>
      </c>
      <c r="M3" s="1" t="s">
        <v>12</v>
      </c>
      <c r="N3" s="1">
        <f>COUNTIF(D3:D1001,M3)</f>
        <v>97</v>
      </c>
      <c r="O3" s="3">
        <f>N3/M32</f>
        <v>0.97</v>
      </c>
      <c r="P3" s="3" t="str">
        <f>IF(O3&gt;0.7,"A",IF(O3&gt;0.1,"B","C"))</f>
        <v>A</v>
      </c>
      <c r="Q3" s="1">
        <f>SUMIFS(F3:F1001,D3:D1001,M3)</f>
        <v>242</v>
      </c>
      <c r="R3" s="1">
        <f t="shared" ref="R3:R25" si="0">Q3/N3</f>
        <v>2.4948453608247423</v>
      </c>
      <c r="S3" s="3">
        <f>1-((R3-1)/4)</f>
        <v>0.62628865979381443</v>
      </c>
      <c r="T3" s="3">
        <f>(O3+S3+Y3)/3</f>
        <v>0.70563573883161512</v>
      </c>
      <c r="U3" s="9">
        <f>COUNTIFS(D2:D1000,M3,E2:E1000,"1")/N3</f>
        <v>0.20618556701030927</v>
      </c>
      <c r="V3" s="3">
        <f>COUNTIFS(D2:D1000,M3,E2:E1000,"2")/N3</f>
        <v>0.62886597938144329</v>
      </c>
      <c r="W3" s="3">
        <f>COUNTIFS(D2:D1000,M3,E2:E1000,"3")/N3</f>
        <v>0.16494845360824742</v>
      </c>
      <c r="X3" s="12">
        <f>SUMIFS(E3:E1001,D3:D1001,M3)/N3</f>
        <v>1.9587628865979381</v>
      </c>
      <c r="Y3" s="3">
        <f>1-((X3-1)/2)</f>
        <v>0.52061855670103097</v>
      </c>
      <c r="Z3" s="9">
        <f>COUNTIFS(D2:D1000,M3,G2:G1000,"1")/N3</f>
        <v>0.80412371134020622</v>
      </c>
      <c r="AA3" s="3">
        <f>COUNTIFS(D2:D1000,M3,G2:G1000,"2")/N3</f>
        <v>3.0927835051546393E-2</v>
      </c>
      <c r="AB3" s="3">
        <f>COUNTIFS(D2:D1000,M3,G2:G1000,"3")/N3</f>
        <v>0.12371134020618557</v>
      </c>
      <c r="AC3" s="9">
        <f>(COUNTIFS(D3:D1000,M3,H3:H1000,"1")+COUNTIFS(D3:D1000,M3,H3:H1000,"1,2"))/N3</f>
        <v>0.96907216494845361</v>
      </c>
      <c r="AD3" s="3">
        <f>(COUNTIFS(D3:D1000,M3,H3:H1000,"2")+COUNTIFS(D3:D1000,M3,H3:H1000,"1,2"))/N3</f>
        <v>0.31958762886597936</v>
      </c>
      <c r="AE3" s="9">
        <f>(COUNTIFS(D3:D1000,M3,I3:I1000,"1")+COUNTIFS(D3:D1000,M3,I3:I1000,"1,2")+COUNTIFS(D3:D1000,M3,I3:I1000,"1,3")+COUNTIFS(D3:D1000,M3,I3:I1000,"1,2,3"))/N3</f>
        <v>4.1237113402061855E-2</v>
      </c>
      <c r="AF3" s="3">
        <f>(COUNTIFS(D3:D1000,M3,I3:I1000,"2")+COUNTIFS(D3:D1000,M3,I3:I1000,"1,2")+COUNTIFS(D3:D1000,M3,I3:I1000,"2,3")+COUNTIFS(D3:D1000,M3,I3:I1000,"1,2,3"))/N3</f>
        <v>0.97938144329896903</v>
      </c>
      <c r="AG3" s="3">
        <f>(COUNTIFS(D3:D1000,M3,I3:I1000,"3")+COUNTIFS(D3:D1000,M3,I3:I1000,"1,3")+COUNTIFS(D3:D1000,M3,I3:I1000,"2,3")+COUNTIFS(D3:D1000,M3,I3:I1000,"1,2,3"))/N3</f>
        <v>6.1855670103092786E-2</v>
      </c>
      <c r="AH3" s="9">
        <f>(COUNTIFS(D3:D1000,M3,J3:J1000,"1")+COUNTIFS(D3:D1000,M3,J3:J1000,"1,2")+COUNTIFS(D3:D1000,M3,J3:J1000,"1,3")+COUNTIFS(D3:D1000,M3,J3:J1000,"1,2,3"))/N3</f>
        <v>0.98969072164948457</v>
      </c>
      <c r="AI3" s="3">
        <f>(COUNTIFS(D3:D1000,M3,J3:J1000,"2")+COUNTIFS(D3:D1000,M3,J3:J1000,"1,2")+COUNTIFS(D3:D1000,M3,J3:J1000,"2,3")+COUNTIFS(D3:D1000,M3,J3:J1000,"1,2,3"))/N3</f>
        <v>0</v>
      </c>
      <c r="AJ3" s="3">
        <f>(COUNTIFS(D3:D1000,M3,J3:J1000,"3+X3")+COUNTIFS(D3:D1000,M3,J3:J1000,"1,3")+COUNTIFS(D3:D1000,M3,J3:J1000,"2,3")+COUNTIFS(D3:D1000,M3,J3:J1000,"1,2,3"))/N3</f>
        <v>5.1546391752577317E-2</v>
      </c>
      <c r="AK3" s="9">
        <f>COUNTIFS(D2:D1000,M3,K2:K1000,"1")/N3</f>
        <v>0.62886597938144329</v>
      </c>
      <c r="AL3" s="3">
        <f>COUNTIFS(D2:D1000,M3,K2:K1000,"2")/N3</f>
        <v>0.12371134020618557</v>
      </c>
      <c r="AM3" s="3">
        <f>COUNTIFS(D2:D1000,M3,K2:K1000,"3")/N3</f>
        <v>4.1237113402061855E-2</v>
      </c>
      <c r="AN3" s="3">
        <f>COUNTIFS(D2:D1000,M3,K2:K1000,"4")/N3</f>
        <v>0.20618556701030927</v>
      </c>
    </row>
    <row r="4" spans="1:40" x14ac:dyDescent="0.25">
      <c r="A4" s="1">
        <v>1</v>
      </c>
      <c r="B4" s="1" t="s">
        <v>10</v>
      </c>
      <c r="C4" s="1">
        <v>1</v>
      </c>
      <c r="D4" s="1" t="s">
        <v>12</v>
      </c>
      <c r="E4" s="1">
        <v>1</v>
      </c>
      <c r="F4" s="1">
        <v>2</v>
      </c>
      <c r="G4" s="1">
        <v>3</v>
      </c>
      <c r="H4" s="1">
        <v>1</v>
      </c>
      <c r="I4" s="1">
        <v>2</v>
      </c>
      <c r="J4" s="1">
        <v>1</v>
      </c>
      <c r="K4" s="1">
        <v>1</v>
      </c>
      <c r="M4" s="1" t="s">
        <v>11</v>
      </c>
      <c r="N4" s="1">
        <f>COUNTIF(D4:D1002,M4)</f>
        <v>92</v>
      </c>
      <c r="O4" s="3">
        <f>N4/M32</f>
        <v>0.92</v>
      </c>
      <c r="P4" s="3" t="str">
        <f>IF(O4&gt;0.7,"A",IF(O4&gt;0.1,"B","C"))</f>
        <v>A</v>
      </c>
      <c r="Q4" s="1">
        <f>SUMIFS(F4:F1002,D4:D1002,M4)</f>
        <v>220</v>
      </c>
      <c r="R4" s="1">
        <f t="shared" si="0"/>
        <v>2.3913043478260869</v>
      </c>
      <c r="S4" s="3">
        <f t="shared" ref="S4:S25" si="1">1-((R4-1)/4)</f>
        <v>0.65217391304347827</v>
      </c>
      <c r="T4" s="3">
        <f t="shared" ref="T4:T25" si="2">(O4+S4+Y4)/3</f>
        <v>0.67623188405797097</v>
      </c>
      <c r="U4" s="9">
        <f>COUNTIFS(D3:D1001,M4,E3:E1001,"1")/N4</f>
        <v>0.25</v>
      </c>
      <c r="V4" s="3">
        <f>COUNTIFS(D3:D1001,M4,E3:E1001,"2")/N4</f>
        <v>0.42391304347826086</v>
      </c>
      <c r="W4" s="3">
        <f>COUNTIFS(D3:D1001,M4,E3:E1001,"3")/N4</f>
        <v>0.33695652173913043</v>
      </c>
      <c r="X4" s="12">
        <f t="shared" ref="X4:X25" si="3">SUMIFS(E4:E1002,D4:D1002,M4)/N4</f>
        <v>2.0869565217391304</v>
      </c>
      <c r="Y4" s="3">
        <f t="shared" ref="Y4:Y25" si="4">1-((X4-1)/2)</f>
        <v>0.45652173913043481</v>
      </c>
      <c r="Z4" s="9">
        <f>COUNTIFS(D3:D1001,M4,G3:G1001,"1")/N4</f>
        <v>0.45652173913043476</v>
      </c>
      <c r="AA4" s="3">
        <f>COUNTIFS(D3:D1001,M4,G3:G1001,"2")/N4</f>
        <v>0.32608695652173914</v>
      </c>
      <c r="AB4" s="3">
        <f>COUNTIFS(D3:D1001,M4,G3:G1001,"3")/N4</f>
        <v>0.14130434782608695</v>
      </c>
      <c r="AC4" s="9">
        <f>(COUNTIFS(D4:D1001,M4,H4:H1001,"1")+COUNTIFS(D4:D1001,M4,H4:H1001,"1,2"))/N4</f>
        <v>0.97826086956521741</v>
      </c>
      <c r="AD4" s="3">
        <f>(COUNTIFS(D4:D1001,M4,H4:H1001,"2")+COUNTIFS(D4:D1001,M4,H4:H1001,"1,2"))/N4</f>
        <v>0.15217391304347827</v>
      </c>
      <c r="AE4" s="9">
        <f>(COUNTIFS(D4:D1001,M4,I4:I1001,"1")+COUNTIFS(D4:D1001,M4,I4:I1001,"1,2")+COUNTIFS(D4:D1001,M4,I4:I1001,"1,3")+COUNTIFS(D4:D1001,M4,I4:I1001,"1,2,3"))/N4</f>
        <v>0.22826086956521738</v>
      </c>
      <c r="AF4" s="3">
        <f>(COUNTIFS(D4:D1001,M4,I4:I1001,"2")+COUNTIFS(D4:D1001,M4,I4:I1001,"1,2")+COUNTIFS(D4:D1001,M4,I4:I1001,"2,3")+COUNTIFS(D4:D1001,M4,I4:I1001,"1,2,3"))/N4</f>
        <v>0.91304347826086951</v>
      </c>
      <c r="AG4" s="3">
        <f>(COUNTIFS(D4:D1001,M4,I4:I1001,"3")+COUNTIFS(D4:D1001,M4,I4:I1001,"1,3")+COUNTIFS(D4:D1001,M4,I4:I1001,"2,3")+COUNTIFS(D4:D1001,M4,I4:I1001,"1,2,3"))/N4</f>
        <v>0.11956521739130435</v>
      </c>
      <c r="AH4" s="9">
        <f>(COUNTIFS(D4:D1001,M4,J4:J1001,"1")+COUNTIFS(D4:D1001,M4,J4:J1001,"1,2")+COUNTIFS(D4:D1001,M4,J4:J1001,"1,3")+COUNTIFS(D4:D1001,M4,J4:J1001,"1,2,3"))/N4</f>
        <v>0.96739130434782605</v>
      </c>
      <c r="AI4" s="3">
        <f>(COUNTIFS(D4:D1001,M4,J4:J1001,"2")+COUNTIFS(D4:D1001,M4,J4:J1001,"1,2")+COUNTIFS(D4:D1001,M4,J4:J1001,"2,3")+COUNTIFS(D4:D1001,M4,J4:J1001,"1,2,3"))/N4</f>
        <v>3.2608695652173912E-2</v>
      </c>
      <c r="AJ4" s="3">
        <f>(COUNTIFS(D4:D1001,M4,J4:J1001,"3+X3")+COUNTIFS(D4:D1001,M4,J4:J1001,"1,3")+COUNTIFS(D4:D1001,M4,J4:J1001,"2,3")+COUNTIFS(D4:D1001,M4,J4:J1001,"1,2,3"))/N4</f>
        <v>0.16304347826086957</v>
      </c>
      <c r="AK4" s="9">
        <f>COUNTIFS(D3:D1001,M4,K3:K1001,"1")/N4</f>
        <v>0.54347826086956519</v>
      </c>
      <c r="AL4" s="3">
        <f>COUNTIFS(D3:D1001,M4,K3:K1001,"2")/N4</f>
        <v>0.18478260869565216</v>
      </c>
      <c r="AM4" s="3">
        <f>COUNTIFS(D3:D1001,M4,K3:K1001,"3")/N4</f>
        <v>3.2608695652173912E-2</v>
      </c>
      <c r="AN4" s="3">
        <f>COUNTIFS(D3:D1001,M4,K3:K1001,"4")/N4</f>
        <v>0.2391304347826087</v>
      </c>
    </row>
    <row r="5" spans="1:40" x14ac:dyDescent="0.25">
      <c r="A5" s="1">
        <v>2</v>
      </c>
      <c r="B5" s="1" t="s">
        <v>10</v>
      </c>
      <c r="C5" s="1">
        <v>1</v>
      </c>
      <c r="D5" s="1" t="s">
        <v>11</v>
      </c>
      <c r="E5" s="1">
        <v>1</v>
      </c>
      <c r="F5" s="1">
        <v>4</v>
      </c>
      <c r="G5" s="1">
        <v>2</v>
      </c>
      <c r="H5" s="1">
        <v>1</v>
      </c>
      <c r="I5" s="1">
        <v>2</v>
      </c>
      <c r="J5" s="1">
        <v>1</v>
      </c>
      <c r="K5" s="1">
        <v>1</v>
      </c>
      <c r="M5" s="1" t="s">
        <v>15</v>
      </c>
      <c r="N5" s="1">
        <f t="shared" ref="N5:N25" si="5">COUNTIF(D6:D1004,M5)</f>
        <v>79</v>
      </c>
      <c r="O5" s="3">
        <f>N5/M32</f>
        <v>0.79</v>
      </c>
      <c r="P5" s="3" t="str">
        <f t="shared" ref="P5:P25" si="6">IF(O5&gt;0.7,"A",IF(O5&gt;0.1,"B","C"))</f>
        <v>A</v>
      </c>
      <c r="Q5" s="1">
        <f t="shared" ref="Q5:Q25" si="7">SUMIFS(F6:F1004,D6:D1004,M5)</f>
        <v>153</v>
      </c>
      <c r="R5" s="1">
        <f t="shared" si="0"/>
        <v>1.9367088607594938</v>
      </c>
      <c r="S5" s="3">
        <f t="shared" si="1"/>
        <v>0.76582278481012656</v>
      </c>
      <c r="T5" s="3">
        <f t="shared" si="2"/>
        <v>0.84561181434599153</v>
      </c>
      <c r="U5" s="9">
        <f t="shared" ref="U5:U25" si="8">COUNTIFS(D5:D1003,M5,E5:E1003,"1")/N5</f>
        <v>0.96202531645569622</v>
      </c>
      <c r="V5" s="3">
        <f t="shared" ref="V5:V25" si="9">COUNTIFS(D5:D1003,M5,E5:E1003,"2")/N5</f>
        <v>3.7974683544303799E-2</v>
      </c>
      <c r="W5" s="3">
        <f t="shared" ref="W5:W25" si="10">COUNTIFS(D5:D1003,M5,E5:E1003,"3")/N5</f>
        <v>0</v>
      </c>
      <c r="X5" s="12">
        <f t="shared" si="3"/>
        <v>1.0379746835443038</v>
      </c>
      <c r="Y5" s="3">
        <f t="shared" si="4"/>
        <v>0.98101265822784811</v>
      </c>
      <c r="Z5" s="9">
        <f t="shared" ref="Z5:Z25" si="11">COUNTIFS(D5:D1003,M5,G5:G1003,"1")/N5</f>
        <v>0</v>
      </c>
      <c r="AA5" s="3">
        <f t="shared" ref="AA5:AA25" si="12">COUNTIFS(D5:D1003,M5,G5:G1003,"2")/N5</f>
        <v>7.5949367088607597E-2</v>
      </c>
      <c r="AB5" s="3">
        <f t="shared" ref="AB5:AB25" si="13">COUNTIFS(D5:D1003,M5,G5:G1003,"3")/N5</f>
        <v>0.810126582278481</v>
      </c>
      <c r="AC5" s="9">
        <f t="shared" ref="AC5:AC25" si="14">(COUNTIFS(D6:D1003,M5,H6:H1003,"1")+COUNTIFS(D6:D1003,M5,H6:H1003,"1,2"))/N5</f>
        <v>0.379746835443038</v>
      </c>
      <c r="AD5" s="3">
        <f t="shared" ref="AD5:AD25" si="15">(COUNTIFS(D6:D1003,M5,H6:H1003,"2")+COUNTIFS(D6:D1003,M5,H6:H1003,"1,2"))/N5</f>
        <v>0.98734177215189878</v>
      </c>
      <c r="AE5" s="9">
        <f t="shared" ref="AE5:AE25" si="16">(COUNTIFS(D6:D1003,M5,I6:I1003,"1")+COUNTIFS(D6:D1003,M5,I6:I1003,"1,2")+COUNTIFS(D6:D1003,M5,I6:I1003,"1,3")+COUNTIFS(D6:D1003,M5,I6:I1003,"1,2,3"))/N5</f>
        <v>0.29113924050632911</v>
      </c>
      <c r="AF5" s="3">
        <f t="shared" ref="AF5:AF25" si="17">(COUNTIFS(D6:D1003,M5,I6:I1003,"2")+COUNTIFS(D6:D1003,M5,I6:I1003,"1,2")+COUNTIFS(D6:D1003,M5,I6:I1003,"2,3")+COUNTIFS(D6:D1003,M5,I6:I1003,"1,2,3"))/N5</f>
        <v>0.31645569620253167</v>
      </c>
      <c r="AG5" s="3">
        <f t="shared" ref="AG5:AG25" si="18">(COUNTIFS(D6:D1003,M5,I6:I1003,"3")+COUNTIFS(D6:D1003,M5,I6:I1003,"1,3")+COUNTIFS(D6:D1003,M5,I6:I1003,"2,3")+COUNTIFS(D6:D1003,M5,I6:I1003,"1,2,3"))/N5</f>
        <v>0.93670886075949367</v>
      </c>
      <c r="AH5" s="9">
        <f t="shared" ref="AH5:AH25" si="19">(COUNTIFS(D6:D1003,M5,J6:J1003,"1")+COUNTIFS(D6:D1003,M5,J6:J1003,"1,2")+COUNTIFS(D6:D1003,M5,J6:J1003,"1,3")+COUNTIFS(D6:D1003,M5,J6:J1003,"1,2,3"))/N5</f>
        <v>0.73417721518987344</v>
      </c>
      <c r="AI5" s="3">
        <f t="shared" ref="AI5:AI25" si="20">(COUNTIFS(D6:D1003,M5,J6:J1003,"2")+COUNTIFS(D6:D1003,M5,J6:J1003,"1,2")+COUNTIFS(D6:D1003,M5,J6:J1003,"2,3")+COUNTIFS(D6:D1003,M5,J6:J1003,"1,2,3"))/N5</f>
        <v>0.25316455696202533</v>
      </c>
      <c r="AJ5" s="3">
        <f t="shared" ref="AJ5:AJ25" si="21">(COUNTIFS(D6:D1003,M5,J6:J1003,"3+X3")+COUNTIFS(D6:D1003,M5,J6:J1003,"1,3")+COUNTIFS(D6:D1003,M5,J6:J1003,"2,3")+COUNTIFS(D6:D1003,M5,J6:J1003,"1,2,3"))/N5</f>
        <v>0.70886075949367089</v>
      </c>
      <c r="AK5" s="9">
        <f t="shared" ref="AK5:AK25" si="22">COUNTIFS(D5:D1003,M5,K5:K1003,"1")/N5</f>
        <v>0.73417721518987344</v>
      </c>
      <c r="AL5" s="3">
        <f t="shared" ref="AL5:AL25" si="23">COUNTIFS(D5:D1003,M5,K5:K1003,"2")/N5</f>
        <v>0.12658227848101267</v>
      </c>
      <c r="AM5" s="3">
        <f t="shared" ref="AM5:AM25" si="24">COUNTIFS(D5:D1003,M5,K5:K1003,"3")/N5</f>
        <v>0</v>
      </c>
      <c r="AN5" s="3">
        <f t="shared" ref="AN5:AN26" si="25">COUNTIFS(D5:D1003,M5,K5:K1003,"4")/N5</f>
        <v>0.13924050632911392</v>
      </c>
    </row>
    <row r="6" spans="1:40" x14ac:dyDescent="0.25">
      <c r="A6" s="1">
        <v>2</v>
      </c>
      <c r="B6" s="1" t="s">
        <v>10</v>
      </c>
      <c r="C6" s="1">
        <v>1</v>
      </c>
      <c r="D6" s="1" t="s">
        <v>12</v>
      </c>
      <c r="E6" s="1">
        <v>2</v>
      </c>
      <c r="F6" s="1">
        <v>2</v>
      </c>
      <c r="G6" s="1">
        <v>1</v>
      </c>
      <c r="H6" s="1">
        <v>1</v>
      </c>
      <c r="I6" s="1">
        <v>2</v>
      </c>
      <c r="J6" s="1">
        <v>1</v>
      </c>
      <c r="K6" s="1">
        <v>1</v>
      </c>
      <c r="M6" s="1" t="s">
        <v>14</v>
      </c>
      <c r="N6" s="1">
        <f t="shared" si="5"/>
        <v>57</v>
      </c>
      <c r="O6" s="3">
        <f>N6/$M$32</f>
        <v>0.56999999999999995</v>
      </c>
      <c r="P6" s="3" t="str">
        <f t="shared" si="6"/>
        <v>B</v>
      </c>
      <c r="Q6" s="1">
        <f t="shared" si="7"/>
        <v>100</v>
      </c>
      <c r="R6" s="1">
        <f t="shared" si="0"/>
        <v>1.7543859649122806</v>
      </c>
      <c r="S6" s="3">
        <f t="shared" si="1"/>
        <v>0.81140350877192979</v>
      </c>
      <c r="T6" s="3">
        <f t="shared" si="2"/>
        <v>0.66807017543859637</v>
      </c>
      <c r="U6" s="9">
        <f t="shared" si="8"/>
        <v>0.42105263157894735</v>
      </c>
      <c r="V6" s="3">
        <f t="shared" si="9"/>
        <v>0.40350877192982454</v>
      </c>
      <c r="W6" s="3">
        <f t="shared" si="10"/>
        <v>0.17543859649122806</v>
      </c>
      <c r="X6" s="12">
        <f t="shared" si="3"/>
        <v>1.7543859649122806</v>
      </c>
      <c r="Y6" s="3">
        <f t="shared" si="4"/>
        <v>0.6228070175438597</v>
      </c>
      <c r="Z6" s="9">
        <f t="shared" si="11"/>
        <v>0</v>
      </c>
      <c r="AA6" s="3">
        <f t="shared" si="12"/>
        <v>0.21052631578947367</v>
      </c>
      <c r="AB6" s="3">
        <f t="shared" si="13"/>
        <v>0.70175438596491224</v>
      </c>
      <c r="AC6" s="9">
        <f t="shared" si="14"/>
        <v>0.98245614035087714</v>
      </c>
      <c r="AD6" s="3">
        <f t="shared" si="15"/>
        <v>0.68421052631578949</v>
      </c>
      <c r="AE6" s="9">
        <f t="shared" si="16"/>
        <v>0.68421052631578949</v>
      </c>
      <c r="AF6" s="3">
        <f t="shared" si="17"/>
        <v>0.77192982456140347</v>
      </c>
      <c r="AG6" s="3">
        <f t="shared" si="18"/>
        <v>0.61403508771929827</v>
      </c>
      <c r="AH6" s="9">
        <f t="shared" si="19"/>
        <v>0.75438596491228072</v>
      </c>
      <c r="AI6" s="3">
        <f t="shared" si="20"/>
        <v>0.12280701754385964</v>
      </c>
      <c r="AJ6" s="3">
        <f t="shared" si="21"/>
        <v>0.59649122807017541</v>
      </c>
      <c r="AK6" s="9">
        <f t="shared" si="22"/>
        <v>0.61403508771929827</v>
      </c>
      <c r="AL6" s="3">
        <f t="shared" si="23"/>
        <v>0.24561403508771928</v>
      </c>
      <c r="AM6" s="3">
        <f t="shared" si="24"/>
        <v>0</v>
      </c>
      <c r="AN6" s="3">
        <f t="shared" si="25"/>
        <v>0.14035087719298245</v>
      </c>
    </row>
    <row r="7" spans="1:40" x14ac:dyDescent="0.25">
      <c r="A7" s="1">
        <v>2</v>
      </c>
      <c r="B7" s="1" t="s">
        <v>10</v>
      </c>
      <c r="C7" s="1">
        <v>1</v>
      </c>
      <c r="D7" s="1" t="s">
        <v>14</v>
      </c>
      <c r="E7" s="1">
        <v>3</v>
      </c>
      <c r="F7" s="1">
        <v>2</v>
      </c>
      <c r="G7" s="1">
        <v>3</v>
      </c>
      <c r="H7" s="1">
        <v>1.2</v>
      </c>
      <c r="I7" s="1">
        <v>2.2999999999999998</v>
      </c>
      <c r="J7" s="1">
        <v>3</v>
      </c>
      <c r="K7" s="1">
        <v>1</v>
      </c>
      <c r="M7" s="1" t="s">
        <v>22</v>
      </c>
      <c r="N7" s="1">
        <f t="shared" si="5"/>
        <v>28</v>
      </c>
      <c r="O7" s="3">
        <f>N7/$M$32</f>
        <v>0.28000000000000003</v>
      </c>
      <c r="P7" s="3" t="str">
        <f t="shared" si="6"/>
        <v>B</v>
      </c>
      <c r="Q7" s="1">
        <f t="shared" si="7"/>
        <v>56</v>
      </c>
      <c r="R7" s="1">
        <f t="shared" si="0"/>
        <v>2</v>
      </c>
      <c r="S7" s="3">
        <f t="shared" si="1"/>
        <v>0.75</v>
      </c>
      <c r="T7" s="3">
        <f t="shared" si="2"/>
        <v>0.56357142857142861</v>
      </c>
      <c r="U7" s="9">
        <f t="shared" si="8"/>
        <v>0.39285714285714285</v>
      </c>
      <c r="V7" s="3">
        <f t="shared" si="9"/>
        <v>0.5357142857142857</v>
      </c>
      <c r="W7" s="3">
        <f t="shared" si="10"/>
        <v>7.1428571428571425E-2</v>
      </c>
      <c r="X7" s="12">
        <f t="shared" si="3"/>
        <v>1.6785714285714286</v>
      </c>
      <c r="Y7" s="3">
        <f t="shared" si="4"/>
        <v>0.6607142857142857</v>
      </c>
      <c r="Z7" s="9">
        <f t="shared" si="11"/>
        <v>0.32142857142857145</v>
      </c>
      <c r="AA7" s="3">
        <f t="shared" si="12"/>
        <v>0.14285714285714285</v>
      </c>
      <c r="AB7" s="3">
        <f t="shared" si="13"/>
        <v>0.32142857142857145</v>
      </c>
      <c r="AC7" s="9">
        <f t="shared" si="14"/>
        <v>1</v>
      </c>
      <c r="AD7" s="3">
        <f t="shared" si="15"/>
        <v>0.10714285714285714</v>
      </c>
      <c r="AE7" s="9">
        <f t="shared" si="16"/>
        <v>0.35714285714285715</v>
      </c>
      <c r="AF7" s="3">
        <f t="shared" si="17"/>
        <v>0.9642857142857143</v>
      </c>
      <c r="AG7" s="3">
        <f t="shared" si="18"/>
        <v>7.1428571428571425E-2</v>
      </c>
      <c r="AH7" s="9">
        <f t="shared" si="19"/>
        <v>0.9642857142857143</v>
      </c>
      <c r="AI7" s="3">
        <f t="shared" si="20"/>
        <v>0.10714285714285714</v>
      </c>
      <c r="AJ7" s="3">
        <f t="shared" si="21"/>
        <v>0.35714285714285715</v>
      </c>
      <c r="AK7" s="9">
        <f t="shared" si="22"/>
        <v>0.5</v>
      </c>
      <c r="AL7" s="3">
        <f t="shared" si="23"/>
        <v>0.32142857142857145</v>
      </c>
      <c r="AM7" s="3">
        <f t="shared" si="24"/>
        <v>3.5714285714285712E-2</v>
      </c>
      <c r="AN7" s="3">
        <f t="shared" si="25"/>
        <v>0.14285714285714285</v>
      </c>
    </row>
    <row r="8" spans="1:40" x14ac:dyDescent="0.25">
      <c r="A8" s="1">
        <v>2</v>
      </c>
      <c r="B8" s="1" t="s">
        <v>10</v>
      </c>
      <c r="C8" s="1">
        <v>1</v>
      </c>
      <c r="D8" s="1" t="s">
        <v>15</v>
      </c>
      <c r="E8" s="1">
        <v>1</v>
      </c>
      <c r="F8" s="1">
        <v>1</v>
      </c>
      <c r="G8" s="1">
        <v>3</v>
      </c>
      <c r="H8" s="1">
        <v>1.2</v>
      </c>
      <c r="I8" s="1">
        <v>2.2999999999999998</v>
      </c>
      <c r="J8" s="1">
        <v>3</v>
      </c>
      <c r="K8" s="1">
        <v>1</v>
      </c>
      <c r="M8" s="1" t="s">
        <v>18</v>
      </c>
      <c r="N8" s="1">
        <f t="shared" si="5"/>
        <v>39</v>
      </c>
      <c r="O8" s="3">
        <f t="shared" ref="O8:O25" si="26">N8/$M$32</f>
        <v>0.39</v>
      </c>
      <c r="P8" s="3" t="str">
        <f t="shared" si="6"/>
        <v>B</v>
      </c>
      <c r="Q8" s="1">
        <f t="shared" si="7"/>
        <v>82</v>
      </c>
      <c r="R8" s="1">
        <f t="shared" si="0"/>
        <v>2.1025641025641026</v>
      </c>
      <c r="S8" s="3">
        <f t="shared" si="1"/>
        <v>0.72435897435897434</v>
      </c>
      <c r="T8" s="3">
        <f t="shared" si="2"/>
        <v>0.52529914529914523</v>
      </c>
      <c r="U8" s="9">
        <f t="shared" si="8"/>
        <v>0.25641025641025639</v>
      </c>
      <c r="V8" s="3">
        <f t="shared" si="9"/>
        <v>0.41025641025641024</v>
      </c>
      <c r="W8" s="3">
        <f t="shared" si="10"/>
        <v>0.33333333333333331</v>
      </c>
      <c r="X8" s="12">
        <f t="shared" si="3"/>
        <v>2.0769230769230771</v>
      </c>
      <c r="Y8" s="3">
        <f t="shared" si="4"/>
        <v>0.46153846153846145</v>
      </c>
      <c r="Z8" s="9">
        <f t="shared" si="11"/>
        <v>7.6923076923076927E-2</v>
      </c>
      <c r="AA8" s="3">
        <f t="shared" si="12"/>
        <v>0.4358974358974359</v>
      </c>
      <c r="AB8" s="3">
        <f t="shared" si="13"/>
        <v>0.38461538461538464</v>
      </c>
      <c r="AC8" s="9">
        <f t="shared" si="14"/>
        <v>1</v>
      </c>
      <c r="AD8" s="3">
        <f t="shared" si="15"/>
        <v>7.6923076923076927E-2</v>
      </c>
      <c r="AE8" s="9">
        <f t="shared" si="16"/>
        <v>0.58974358974358976</v>
      </c>
      <c r="AF8" s="3">
        <f t="shared" si="17"/>
        <v>0.82051282051282048</v>
      </c>
      <c r="AG8" s="3">
        <f t="shared" si="18"/>
        <v>2.564102564102564E-2</v>
      </c>
      <c r="AH8" s="9">
        <f t="shared" si="19"/>
        <v>0.94871794871794868</v>
      </c>
      <c r="AI8" s="3">
        <f t="shared" si="20"/>
        <v>0.23076923076923078</v>
      </c>
      <c r="AJ8" s="3">
        <f t="shared" si="21"/>
        <v>0.46153846153846156</v>
      </c>
      <c r="AK8" s="9">
        <f t="shared" si="22"/>
        <v>0.33333333333333331</v>
      </c>
      <c r="AL8" s="3">
        <f t="shared" si="23"/>
        <v>0.35897435897435898</v>
      </c>
      <c r="AM8" s="3">
        <f t="shared" si="24"/>
        <v>0.10256410256410256</v>
      </c>
      <c r="AN8" s="3">
        <f t="shared" si="25"/>
        <v>0.20512820512820512</v>
      </c>
    </row>
    <row r="9" spans="1:40" x14ac:dyDescent="0.25">
      <c r="A9" s="1">
        <v>2</v>
      </c>
      <c r="B9" s="1" t="s">
        <v>10</v>
      </c>
      <c r="C9" s="1">
        <v>1</v>
      </c>
      <c r="D9" s="1" t="s">
        <v>16</v>
      </c>
      <c r="E9" s="1">
        <v>2</v>
      </c>
      <c r="F9" s="1">
        <v>2</v>
      </c>
      <c r="G9" s="1">
        <v>3</v>
      </c>
      <c r="H9" s="1">
        <v>1.2</v>
      </c>
      <c r="I9" s="1">
        <v>2.2999999999999998</v>
      </c>
      <c r="J9" s="1">
        <v>3</v>
      </c>
      <c r="K9" s="1">
        <v>1</v>
      </c>
      <c r="M9" s="1" t="s">
        <v>19</v>
      </c>
      <c r="N9" s="1">
        <f t="shared" si="5"/>
        <v>29</v>
      </c>
      <c r="O9" s="3">
        <f t="shared" si="26"/>
        <v>0.28999999999999998</v>
      </c>
      <c r="P9" s="3" t="str">
        <f t="shared" si="6"/>
        <v>B</v>
      </c>
      <c r="Q9" s="1">
        <f t="shared" si="7"/>
        <v>62</v>
      </c>
      <c r="R9" s="1">
        <f t="shared" si="0"/>
        <v>2.1379310344827585</v>
      </c>
      <c r="S9" s="3">
        <f t="shared" si="1"/>
        <v>0.71551724137931039</v>
      </c>
      <c r="T9" s="3">
        <f t="shared" si="2"/>
        <v>0.45586206896551723</v>
      </c>
      <c r="U9" s="9">
        <f t="shared" si="8"/>
        <v>0.17241379310344829</v>
      </c>
      <c r="V9" s="3">
        <f t="shared" si="9"/>
        <v>0.37931034482758619</v>
      </c>
      <c r="W9" s="3">
        <f t="shared" si="10"/>
        <v>0.44827586206896552</v>
      </c>
      <c r="X9" s="12">
        <f t="shared" si="3"/>
        <v>2.2758620689655173</v>
      </c>
      <c r="Y9" s="3">
        <f t="shared" si="4"/>
        <v>0.36206896551724133</v>
      </c>
      <c r="Z9" s="9">
        <f t="shared" si="11"/>
        <v>3.4482758620689655E-2</v>
      </c>
      <c r="AA9" s="3">
        <f t="shared" si="12"/>
        <v>0.55172413793103448</v>
      </c>
      <c r="AB9" s="3">
        <f t="shared" si="13"/>
        <v>0.34482758620689657</v>
      </c>
      <c r="AC9" s="9">
        <f t="shared" si="14"/>
        <v>0.96551724137931039</v>
      </c>
      <c r="AD9" s="3">
        <f t="shared" si="15"/>
        <v>0.2413793103448276</v>
      </c>
      <c r="AE9" s="9">
        <f t="shared" si="16"/>
        <v>3.4482758620689655E-2</v>
      </c>
      <c r="AF9" s="3">
        <f t="shared" si="17"/>
        <v>1</v>
      </c>
      <c r="AG9" s="3">
        <f t="shared" si="18"/>
        <v>0.17241379310344829</v>
      </c>
      <c r="AH9" s="9">
        <f t="shared" si="19"/>
        <v>0.89655172413793105</v>
      </c>
      <c r="AI9" s="3">
        <f t="shared" si="20"/>
        <v>0.13793103448275862</v>
      </c>
      <c r="AJ9" s="3">
        <f t="shared" si="21"/>
        <v>0.44827586206896552</v>
      </c>
      <c r="AK9" s="9">
        <f t="shared" si="22"/>
        <v>0.31034482758620691</v>
      </c>
      <c r="AL9" s="3">
        <f t="shared" si="23"/>
        <v>0.34482758620689657</v>
      </c>
      <c r="AM9" s="3">
        <f t="shared" si="24"/>
        <v>0.10344827586206896</v>
      </c>
      <c r="AN9" s="3">
        <f t="shared" si="25"/>
        <v>0.2413793103448276</v>
      </c>
    </row>
    <row r="10" spans="1:40" x14ac:dyDescent="0.25">
      <c r="A10" s="1">
        <v>3</v>
      </c>
      <c r="B10" s="1" t="s">
        <v>10</v>
      </c>
      <c r="C10" s="1">
        <v>1</v>
      </c>
      <c r="D10" s="1" t="s">
        <v>11</v>
      </c>
      <c r="E10" s="1">
        <v>2</v>
      </c>
      <c r="F10" s="1">
        <v>2</v>
      </c>
      <c r="G10" s="1">
        <v>1</v>
      </c>
      <c r="H10" s="1">
        <v>1</v>
      </c>
      <c r="I10" s="1">
        <v>2</v>
      </c>
      <c r="J10" s="1">
        <v>1</v>
      </c>
      <c r="K10" s="1">
        <v>1</v>
      </c>
      <c r="M10" s="1" t="s">
        <v>17</v>
      </c>
      <c r="N10" s="1">
        <f t="shared" si="5"/>
        <v>26</v>
      </c>
      <c r="O10" s="3">
        <f t="shared" si="26"/>
        <v>0.26</v>
      </c>
      <c r="P10" s="3" t="str">
        <f t="shared" si="6"/>
        <v>B</v>
      </c>
      <c r="Q10" s="1">
        <f t="shared" si="7"/>
        <v>59</v>
      </c>
      <c r="R10" s="1">
        <f t="shared" si="0"/>
        <v>2.2692307692307692</v>
      </c>
      <c r="S10" s="3">
        <f t="shared" si="1"/>
        <v>0.68269230769230771</v>
      </c>
      <c r="T10" s="3">
        <f t="shared" si="2"/>
        <v>0.32705128205128209</v>
      </c>
      <c r="U10" s="9">
        <f t="shared" si="8"/>
        <v>0</v>
      </c>
      <c r="V10" s="3">
        <f t="shared" si="9"/>
        <v>7.6923076923076927E-2</v>
      </c>
      <c r="W10" s="3">
        <f t="shared" si="10"/>
        <v>0.92307692307692313</v>
      </c>
      <c r="X10" s="12">
        <f t="shared" si="3"/>
        <v>2.9230769230769229</v>
      </c>
      <c r="Y10" s="3">
        <f t="shared" si="4"/>
        <v>3.8461538461538547E-2</v>
      </c>
      <c r="Z10" s="9">
        <f t="shared" si="11"/>
        <v>0.15384615384615385</v>
      </c>
      <c r="AA10" s="3">
        <f t="shared" si="12"/>
        <v>0.26923076923076922</v>
      </c>
      <c r="AB10" s="3">
        <f t="shared" si="13"/>
        <v>0.53846153846153844</v>
      </c>
      <c r="AC10" s="9">
        <f t="shared" si="14"/>
        <v>0.96153846153846156</v>
      </c>
      <c r="AD10" s="3">
        <f t="shared" si="15"/>
        <v>0.34615384615384615</v>
      </c>
      <c r="AE10" s="9">
        <f t="shared" si="16"/>
        <v>0.11538461538461539</v>
      </c>
      <c r="AF10" s="3">
        <f t="shared" si="17"/>
        <v>0.92307692307692313</v>
      </c>
      <c r="AG10" s="3">
        <f t="shared" si="18"/>
        <v>0.11538461538461539</v>
      </c>
      <c r="AH10" s="9">
        <f t="shared" si="19"/>
        <v>0.57692307692307687</v>
      </c>
      <c r="AI10" s="3">
        <f t="shared" si="20"/>
        <v>0.15384615384615385</v>
      </c>
      <c r="AJ10" s="3">
        <f t="shared" si="21"/>
        <v>0.23076923076923078</v>
      </c>
      <c r="AK10" s="9">
        <f t="shared" si="22"/>
        <v>0.38461538461538464</v>
      </c>
      <c r="AL10" s="3">
        <f t="shared" si="23"/>
        <v>0.30769230769230771</v>
      </c>
      <c r="AM10" s="3">
        <f t="shared" si="24"/>
        <v>0.15384615384615385</v>
      </c>
      <c r="AN10" s="3">
        <f t="shared" si="25"/>
        <v>0.11538461538461539</v>
      </c>
    </row>
    <row r="11" spans="1:40" x14ac:dyDescent="0.25">
      <c r="A11" s="1">
        <v>3</v>
      </c>
      <c r="B11" s="1" t="s">
        <v>10</v>
      </c>
      <c r="C11" s="1">
        <v>1</v>
      </c>
      <c r="D11" s="1" t="s">
        <v>12</v>
      </c>
      <c r="E11" s="1">
        <v>1</v>
      </c>
      <c r="F11" s="1">
        <v>3</v>
      </c>
      <c r="G11" s="1">
        <v>1</v>
      </c>
      <c r="H11" s="1">
        <v>1</v>
      </c>
      <c r="I11" s="1">
        <v>2</v>
      </c>
      <c r="J11" s="1">
        <v>1</v>
      </c>
      <c r="K11" s="1">
        <v>1</v>
      </c>
      <c r="M11" s="1" t="s">
        <v>31</v>
      </c>
      <c r="N11" s="1">
        <f t="shared" si="5"/>
        <v>27</v>
      </c>
      <c r="O11" s="3">
        <f t="shared" si="26"/>
        <v>0.27</v>
      </c>
      <c r="P11" s="3" t="str">
        <f t="shared" si="6"/>
        <v>B</v>
      </c>
      <c r="Q11" s="1">
        <f t="shared" si="7"/>
        <v>54</v>
      </c>
      <c r="R11" s="1">
        <f t="shared" si="0"/>
        <v>2</v>
      </c>
      <c r="S11" s="3">
        <f t="shared" si="1"/>
        <v>0.75</v>
      </c>
      <c r="T11" s="3">
        <f t="shared" si="2"/>
        <v>0.5251851851851852</v>
      </c>
      <c r="U11" s="9">
        <f t="shared" si="8"/>
        <v>0.33333333333333331</v>
      </c>
      <c r="V11" s="3">
        <f t="shared" si="9"/>
        <v>0.44444444444444442</v>
      </c>
      <c r="W11" s="3">
        <f t="shared" si="10"/>
        <v>0.22222222222222221</v>
      </c>
      <c r="X11" s="12">
        <f t="shared" si="3"/>
        <v>1.8888888888888888</v>
      </c>
      <c r="Y11" s="3">
        <f t="shared" si="4"/>
        <v>0.55555555555555558</v>
      </c>
      <c r="Z11" s="9">
        <f t="shared" si="11"/>
        <v>7.407407407407407E-2</v>
      </c>
      <c r="AA11" s="3">
        <f t="shared" si="12"/>
        <v>0.66666666666666663</v>
      </c>
      <c r="AB11" s="3">
        <f t="shared" si="13"/>
        <v>0.18518518518518517</v>
      </c>
      <c r="AC11" s="9">
        <f t="shared" si="14"/>
        <v>0.92592592592592593</v>
      </c>
      <c r="AD11" s="3">
        <f t="shared" si="15"/>
        <v>0.7407407407407407</v>
      </c>
      <c r="AE11" s="9">
        <f t="shared" si="16"/>
        <v>0.44444444444444442</v>
      </c>
      <c r="AF11" s="3">
        <f t="shared" si="17"/>
        <v>0.70370370370370372</v>
      </c>
      <c r="AG11" s="3">
        <f t="shared" si="18"/>
        <v>0.70370370370370372</v>
      </c>
      <c r="AH11" s="9">
        <f t="shared" si="19"/>
        <v>1</v>
      </c>
      <c r="AI11" s="3">
        <f t="shared" si="20"/>
        <v>0.1111111111111111</v>
      </c>
      <c r="AJ11" s="3">
        <f t="shared" si="21"/>
        <v>0.29629629629629628</v>
      </c>
      <c r="AK11" s="9">
        <f t="shared" si="22"/>
        <v>0.40740740740740738</v>
      </c>
      <c r="AL11" s="3">
        <f t="shared" si="23"/>
        <v>0.40740740740740738</v>
      </c>
      <c r="AM11" s="3">
        <f t="shared" si="24"/>
        <v>7.407407407407407E-2</v>
      </c>
      <c r="AN11" s="3">
        <f t="shared" si="25"/>
        <v>0.1111111111111111</v>
      </c>
    </row>
    <row r="12" spans="1:40" x14ac:dyDescent="0.25">
      <c r="A12" s="1">
        <v>3</v>
      </c>
      <c r="B12" s="1" t="s">
        <v>10</v>
      </c>
      <c r="C12" s="1">
        <v>1</v>
      </c>
      <c r="D12" s="1" t="s">
        <v>17</v>
      </c>
      <c r="E12" s="1">
        <v>3</v>
      </c>
      <c r="F12" s="1">
        <v>4</v>
      </c>
      <c r="G12" s="1">
        <v>3</v>
      </c>
      <c r="H12" s="1">
        <v>1.2</v>
      </c>
      <c r="I12" s="1">
        <v>2.2999999999999998</v>
      </c>
      <c r="J12" s="1">
        <v>3</v>
      </c>
      <c r="K12" s="1">
        <v>2</v>
      </c>
      <c r="M12" s="1" t="s">
        <v>27</v>
      </c>
      <c r="N12" s="1">
        <f t="shared" si="5"/>
        <v>17</v>
      </c>
      <c r="O12" s="3">
        <f t="shared" si="26"/>
        <v>0.17</v>
      </c>
      <c r="P12" s="3" t="str">
        <f t="shared" si="6"/>
        <v>B</v>
      </c>
      <c r="Q12" s="1">
        <f t="shared" si="7"/>
        <v>28</v>
      </c>
      <c r="R12" s="1">
        <f t="shared" si="0"/>
        <v>1.6470588235294117</v>
      </c>
      <c r="S12" s="3">
        <f t="shared" si="1"/>
        <v>0.83823529411764708</v>
      </c>
      <c r="T12" s="3">
        <f t="shared" si="2"/>
        <v>0.52235294117647058</v>
      </c>
      <c r="U12" s="9">
        <f t="shared" si="8"/>
        <v>0.47058823529411764</v>
      </c>
      <c r="V12" s="3">
        <f t="shared" si="9"/>
        <v>0.17647058823529413</v>
      </c>
      <c r="W12" s="3">
        <f t="shared" si="10"/>
        <v>0.35294117647058826</v>
      </c>
      <c r="X12" s="12">
        <f t="shared" si="3"/>
        <v>1.8823529411764706</v>
      </c>
      <c r="Y12" s="3">
        <f t="shared" si="4"/>
        <v>0.55882352941176472</v>
      </c>
      <c r="Z12" s="9">
        <f t="shared" si="11"/>
        <v>0</v>
      </c>
      <c r="AA12" s="3">
        <f t="shared" si="12"/>
        <v>0.17647058823529413</v>
      </c>
      <c r="AB12" s="3">
        <f t="shared" si="13"/>
        <v>0.82352941176470584</v>
      </c>
      <c r="AC12" s="9">
        <f t="shared" si="14"/>
        <v>1</v>
      </c>
      <c r="AD12" s="3">
        <f t="shared" si="15"/>
        <v>0.76470588235294112</v>
      </c>
      <c r="AE12" s="9">
        <f t="shared" si="16"/>
        <v>0.47058823529411764</v>
      </c>
      <c r="AF12" s="3">
        <f t="shared" si="17"/>
        <v>0.94117647058823528</v>
      </c>
      <c r="AG12" s="3">
        <f t="shared" si="18"/>
        <v>0.82352941176470584</v>
      </c>
      <c r="AH12" s="9">
        <f t="shared" si="19"/>
        <v>0.6470588235294118</v>
      </c>
      <c r="AI12" s="3">
        <f t="shared" si="20"/>
        <v>0.29411764705882354</v>
      </c>
      <c r="AJ12" s="3">
        <f t="shared" si="21"/>
        <v>0.70588235294117652</v>
      </c>
      <c r="AK12" s="9">
        <f t="shared" si="22"/>
        <v>0.41176470588235292</v>
      </c>
      <c r="AL12" s="3">
        <f t="shared" si="23"/>
        <v>0.35294117647058826</v>
      </c>
      <c r="AM12" s="3">
        <f t="shared" si="24"/>
        <v>0</v>
      </c>
      <c r="AN12" s="3">
        <f t="shared" si="25"/>
        <v>0.23529411764705882</v>
      </c>
    </row>
    <row r="13" spans="1:40" x14ac:dyDescent="0.25">
      <c r="A13" s="1">
        <v>4</v>
      </c>
      <c r="B13" s="1" t="s">
        <v>10</v>
      </c>
      <c r="C13" s="1">
        <v>1</v>
      </c>
      <c r="D13" s="1" t="s">
        <v>11</v>
      </c>
      <c r="E13" s="1">
        <v>2</v>
      </c>
      <c r="F13" s="1">
        <v>3</v>
      </c>
      <c r="G13" s="1">
        <v>2.2999999999999998</v>
      </c>
      <c r="H13" s="1">
        <v>1</v>
      </c>
      <c r="I13" s="1">
        <v>2</v>
      </c>
      <c r="J13" s="1">
        <v>1</v>
      </c>
      <c r="K13" s="1">
        <v>2</v>
      </c>
      <c r="M13" s="1" t="s">
        <v>25</v>
      </c>
      <c r="N13" s="1">
        <f t="shared" si="5"/>
        <v>9</v>
      </c>
      <c r="O13" s="3">
        <f t="shared" si="26"/>
        <v>0.09</v>
      </c>
      <c r="P13" s="3" t="str">
        <f t="shared" si="6"/>
        <v>C</v>
      </c>
      <c r="Q13" s="1">
        <f t="shared" si="7"/>
        <v>16</v>
      </c>
      <c r="R13" s="1">
        <f t="shared" si="0"/>
        <v>1.7777777777777777</v>
      </c>
      <c r="S13" s="3">
        <f t="shared" si="1"/>
        <v>0.80555555555555558</v>
      </c>
      <c r="T13" s="3">
        <f t="shared" si="2"/>
        <v>0.5948148148148148</v>
      </c>
      <c r="U13" s="9">
        <f t="shared" si="8"/>
        <v>0.88888888888888884</v>
      </c>
      <c r="V13" s="3">
        <f t="shared" si="9"/>
        <v>0</v>
      </c>
      <c r="W13" s="3">
        <f t="shared" si="10"/>
        <v>0.1111111111111111</v>
      </c>
      <c r="X13" s="12">
        <f t="shared" si="3"/>
        <v>1.2222222222222223</v>
      </c>
      <c r="Y13" s="3">
        <f t="shared" si="4"/>
        <v>0.88888888888888884</v>
      </c>
      <c r="Z13" s="9">
        <f t="shared" si="11"/>
        <v>0</v>
      </c>
      <c r="AA13" s="3">
        <f t="shared" si="12"/>
        <v>0.22222222222222221</v>
      </c>
      <c r="AB13" s="3">
        <f t="shared" si="13"/>
        <v>0.77777777777777779</v>
      </c>
      <c r="AC13" s="9">
        <f t="shared" si="14"/>
        <v>0.66666666666666663</v>
      </c>
      <c r="AD13" s="3">
        <f t="shared" si="15"/>
        <v>0.88888888888888884</v>
      </c>
      <c r="AE13" s="9">
        <f t="shared" si="16"/>
        <v>0.66666666666666663</v>
      </c>
      <c r="AF13" s="3">
        <f t="shared" si="17"/>
        <v>0.22222222222222221</v>
      </c>
      <c r="AG13" s="3">
        <f t="shared" si="18"/>
        <v>0.88888888888888884</v>
      </c>
      <c r="AH13" s="9">
        <f t="shared" si="19"/>
        <v>0.66666666666666663</v>
      </c>
      <c r="AI13" s="3">
        <f t="shared" si="20"/>
        <v>0.33333333333333331</v>
      </c>
      <c r="AJ13" s="3">
        <f t="shared" si="21"/>
        <v>0.55555555555555558</v>
      </c>
      <c r="AK13" s="9">
        <f t="shared" si="22"/>
        <v>0.33333333333333331</v>
      </c>
      <c r="AL13" s="3">
        <f t="shared" si="23"/>
        <v>0.44444444444444442</v>
      </c>
      <c r="AM13" s="3">
        <f t="shared" si="24"/>
        <v>0.22222222222222221</v>
      </c>
      <c r="AN13" s="3">
        <f t="shared" si="25"/>
        <v>0</v>
      </c>
    </row>
    <row r="14" spans="1:40" x14ac:dyDescent="0.25">
      <c r="A14" s="1">
        <v>4</v>
      </c>
      <c r="B14" s="1" t="s">
        <v>10</v>
      </c>
      <c r="C14" s="1">
        <v>1</v>
      </c>
      <c r="D14" s="1" t="s">
        <v>12</v>
      </c>
      <c r="E14" s="1">
        <v>3</v>
      </c>
      <c r="F14" s="1">
        <v>2</v>
      </c>
      <c r="G14" s="1">
        <v>1</v>
      </c>
      <c r="H14" s="1">
        <v>1</v>
      </c>
      <c r="I14" s="1">
        <v>2</v>
      </c>
      <c r="J14" s="1">
        <v>1</v>
      </c>
      <c r="K14" s="1">
        <v>1</v>
      </c>
      <c r="M14" s="1" t="s">
        <v>16</v>
      </c>
      <c r="N14" s="1">
        <f t="shared" si="5"/>
        <v>6</v>
      </c>
      <c r="O14" s="3">
        <f t="shared" si="26"/>
        <v>0.06</v>
      </c>
      <c r="P14" s="3" t="str">
        <f t="shared" si="6"/>
        <v>C</v>
      </c>
      <c r="Q14" s="1">
        <f t="shared" si="7"/>
        <v>14</v>
      </c>
      <c r="R14" s="1">
        <f t="shared" si="0"/>
        <v>2.3333333333333335</v>
      </c>
      <c r="S14" s="3">
        <f t="shared" si="1"/>
        <v>0.66666666666666663</v>
      </c>
      <c r="T14" s="3">
        <f t="shared" si="2"/>
        <v>0.46444444444444438</v>
      </c>
      <c r="U14" s="9">
        <f t="shared" si="8"/>
        <v>0.5</v>
      </c>
      <c r="V14" s="3">
        <f t="shared" si="9"/>
        <v>0.33333333333333331</v>
      </c>
      <c r="W14" s="3">
        <f t="shared" si="10"/>
        <v>0.16666666666666666</v>
      </c>
      <c r="X14" s="12">
        <f t="shared" si="3"/>
        <v>1.6666666666666667</v>
      </c>
      <c r="Y14" s="3">
        <f t="shared" si="4"/>
        <v>0.66666666666666663</v>
      </c>
      <c r="Z14" s="9">
        <f t="shared" si="11"/>
        <v>0</v>
      </c>
      <c r="AA14" s="3">
        <f t="shared" si="12"/>
        <v>0</v>
      </c>
      <c r="AB14" s="3">
        <f t="shared" si="13"/>
        <v>1</v>
      </c>
      <c r="AC14" s="9">
        <f t="shared" si="14"/>
        <v>1</v>
      </c>
      <c r="AD14" s="3">
        <f t="shared" si="15"/>
        <v>0.5</v>
      </c>
      <c r="AE14" s="9">
        <f t="shared" si="16"/>
        <v>0.83333333333333337</v>
      </c>
      <c r="AF14" s="3">
        <f t="shared" si="17"/>
        <v>0.5</v>
      </c>
      <c r="AG14" s="3">
        <f t="shared" si="18"/>
        <v>0.33333333333333331</v>
      </c>
      <c r="AH14" s="9">
        <f t="shared" si="19"/>
        <v>0.5</v>
      </c>
      <c r="AI14" s="3">
        <f t="shared" si="20"/>
        <v>0.16666666666666666</v>
      </c>
      <c r="AJ14" s="3">
        <f t="shared" si="21"/>
        <v>0.5</v>
      </c>
      <c r="AK14" s="9">
        <f t="shared" si="22"/>
        <v>0.66666666666666663</v>
      </c>
      <c r="AL14" s="3">
        <f t="shared" si="23"/>
        <v>0.16666666666666666</v>
      </c>
      <c r="AM14" s="3">
        <f t="shared" si="24"/>
        <v>0</v>
      </c>
      <c r="AN14" s="3">
        <f t="shared" si="25"/>
        <v>0.16666666666666666</v>
      </c>
    </row>
    <row r="15" spans="1:40" x14ac:dyDescent="0.25">
      <c r="A15" s="1">
        <v>4</v>
      </c>
      <c r="B15" s="1" t="s">
        <v>10</v>
      </c>
      <c r="C15" s="1">
        <v>1</v>
      </c>
      <c r="D15" s="1" t="s">
        <v>15</v>
      </c>
      <c r="E15" s="1">
        <v>1</v>
      </c>
      <c r="F15" s="1">
        <v>1</v>
      </c>
      <c r="G15" s="1">
        <v>2.2999999999999998</v>
      </c>
      <c r="H15" s="1">
        <v>2</v>
      </c>
      <c r="I15" s="1">
        <v>3</v>
      </c>
      <c r="J15" s="1">
        <v>1.3</v>
      </c>
      <c r="K15" s="1">
        <v>1</v>
      </c>
      <c r="M15" s="1" t="s">
        <v>29</v>
      </c>
      <c r="N15" s="1">
        <f t="shared" si="5"/>
        <v>5</v>
      </c>
      <c r="O15" s="3">
        <f t="shared" si="26"/>
        <v>0.05</v>
      </c>
      <c r="P15" s="3" t="str">
        <f t="shared" si="6"/>
        <v>C</v>
      </c>
      <c r="Q15" s="1">
        <f t="shared" si="7"/>
        <v>10</v>
      </c>
      <c r="R15" s="1">
        <f t="shared" si="0"/>
        <v>2</v>
      </c>
      <c r="S15" s="3">
        <f t="shared" si="1"/>
        <v>0.75</v>
      </c>
      <c r="T15" s="3">
        <f t="shared" si="2"/>
        <v>0.43333333333333335</v>
      </c>
      <c r="U15" s="9">
        <f t="shared" si="8"/>
        <v>0.2</v>
      </c>
      <c r="V15" s="3">
        <f t="shared" si="9"/>
        <v>0.6</v>
      </c>
      <c r="W15" s="3">
        <f t="shared" si="10"/>
        <v>0.2</v>
      </c>
      <c r="X15" s="12">
        <f t="shared" si="3"/>
        <v>2</v>
      </c>
      <c r="Y15" s="3">
        <f t="shared" si="4"/>
        <v>0.5</v>
      </c>
      <c r="Z15" s="9">
        <f t="shared" si="11"/>
        <v>0</v>
      </c>
      <c r="AA15" s="3">
        <f t="shared" si="12"/>
        <v>0.4</v>
      </c>
      <c r="AB15" s="3">
        <f t="shared" si="13"/>
        <v>0.4</v>
      </c>
      <c r="AC15" s="9">
        <f t="shared" si="14"/>
        <v>1</v>
      </c>
      <c r="AD15" s="3">
        <f t="shared" si="15"/>
        <v>0</v>
      </c>
      <c r="AE15" s="9">
        <f t="shared" si="16"/>
        <v>0.6</v>
      </c>
      <c r="AF15" s="3">
        <f t="shared" si="17"/>
        <v>0.4</v>
      </c>
      <c r="AG15" s="3">
        <f t="shared" si="18"/>
        <v>0</v>
      </c>
      <c r="AH15" s="9">
        <f t="shared" si="19"/>
        <v>0.8</v>
      </c>
      <c r="AI15" s="3">
        <f t="shared" si="20"/>
        <v>0</v>
      </c>
      <c r="AJ15" s="3">
        <f t="shared" si="21"/>
        <v>0.2</v>
      </c>
      <c r="AK15" s="9">
        <f t="shared" si="22"/>
        <v>0.8</v>
      </c>
      <c r="AL15" s="3">
        <f t="shared" si="23"/>
        <v>0</v>
      </c>
      <c r="AM15" s="3">
        <f t="shared" si="24"/>
        <v>0</v>
      </c>
      <c r="AN15" s="3">
        <f t="shared" si="25"/>
        <v>0.2</v>
      </c>
    </row>
    <row r="16" spans="1:40" x14ac:dyDescent="0.25">
      <c r="A16" s="1">
        <v>4</v>
      </c>
      <c r="B16" s="1" t="s">
        <v>10</v>
      </c>
      <c r="C16" s="1">
        <v>1</v>
      </c>
      <c r="D16" s="1" t="s">
        <v>18</v>
      </c>
      <c r="E16" s="1">
        <v>3</v>
      </c>
      <c r="F16" s="1">
        <v>2</v>
      </c>
      <c r="G16" s="1">
        <v>3</v>
      </c>
      <c r="H16" s="1">
        <v>1</v>
      </c>
      <c r="I16" s="1">
        <v>1.2</v>
      </c>
      <c r="J16" s="1">
        <v>1.3</v>
      </c>
      <c r="K16" s="1">
        <v>2</v>
      </c>
      <c r="M16" s="1" t="s">
        <v>23</v>
      </c>
      <c r="N16" s="1">
        <f t="shared" si="5"/>
        <v>4</v>
      </c>
      <c r="O16" s="3">
        <f t="shared" si="26"/>
        <v>0.04</v>
      </c>
      <c r="P16" s="3" t="str">
        <f t="shared" si="6"/>
        <v>C</v>
      </c>
      <c r="Q16" s="1">
        <f t="shared" si="7"/>
        <v>11</v>
      </c>
      <c r="R16" s="1">
        <f t="shared" si="0"/>
        <v>2.75</v>
      </c>
      <c r="S16" s="3">
        <f t="shared" si="1"/>
        <v>0.5625</v>
      </c>
      <c r="T16" s="3">
        <f t="shared" si="2"/>
        <v>0.45083333333333336</v>
      </c>
      <c r="U16" s="9">
        <f t="shared" si="8"/>
        <v>0.75</v>
      </c>
      <c r="V16" s="3">
        <f t="shared" si="9"/>
        <v>0</v>
      </c>
      <c r="W16" s="3">
        <f t="shared" si="10"/>
        <v>0.25</v>
      </c>
      <c r="X16" s="12">
        <f t="shared" si="3"/>
        <v>1.5</v>
      </c>
      <c r="Y16" s="3">
        <f t="shared" si="4"/>
        <v>0.75</v>
      </c>
      <c r="Z16" s="9">
        <f t="shared" si="11"/>
        <v>0</v>
      </c>
      <c r="AA16" s="3">
        <f t="shared" si="12"/>
        <v>0.25</v>
      </c>
      <c r="AB16" s="3">
        <f t="shared" si="13"/>
        <v>0.75</v>
      </c>
      <c r="AC16" s="9">
        <f t="shared" si="14"/>
        <v>1</v>
      </c>
      <c r="AD16" s="3">
        <f t="shared" si="15"/>
        <v>0.5</v>
      </c>
      <c r="AE16" s="9">
        <f t="shared" si="16"/>
        <v>0.75</v>
      </c>
      <c r="AF16" s="3">
        <f t="shared" si="17"/>
        <v>0.75</v>
      </c>
      <c r="AG16" s="3">
        <f t="shared" si="18"/>
        <v>0.5</v>
      </c>
      <c r="AH16" s="9">
        <f t="shared" si="19"/>
        <v>0.75</v>
      </c>
      <c r="AI16" s="3">
        <f t="shared" si="20"/>
        <v>0.5</v>
      </c>
      <c r="AJ16" s="3">
        <f t="shared" si="21"/>
        <v>0.5</v>
      </c>
      <c r="AK16" s="9">
        <f t="shared" si="22"/>
        <v>0.5</v>
      </c>
      <c r="AL16" s="3">
        <f t="shared" si="23"/>
        <v>0.25</v>
      </c>
      <c r="AM16" s="3">
        <f t="shared" si="24"/>
        <v>0</v>
      </c>
      <c r="AN16" s="3">
        <f t="shared" si="25"/>
        <v>0.25</v>
      </c>
    </row>
    <row r="17" spans="1:40" x14ac:dyDescent="0.25">
      <c r="A17" s="1">
        <v>5</v>
      </c>
      <c r="B17" s="1" t="s">
        <v>10</v>
      </c>
      <c r="C17" s="1">
        <v>1</v>
      </c>
      <c r="D17" s="1" t="s">
        <v>11</v>
      </c>
      <c r="E17" s="1">
        <v>2</v>
      </c>
      <c r="F17" s="1">
        <v>2</v>
      </c>
      <c r="G17" s="1">
        <v>3</v>
      </c>
      <c r="H17" s="1">
        <v>1</v>
      </c>
      <c r="I17" s="1">
        <v>1</v>
      </c>
      <c r="J17" s="1">
        <v>1</v>
      </c>
      <c r="K17" s="1">
        <v>1</v>
      </c>
      <c r="M17" s="1" t="s">
        <v>24</v>
      </c>
      <c r="N17" s="1">
        <f t="shared" si="5"/>
        <v>3</v>
      </c>
      <c r="O17" s="3">
        <f t="shared" si="26"/>
        <v>0.03</v>
      </c>
      <c r="P17" s="3" t="str">
        <f t="shared" si="6"/>
        <v>C</v>
      </c>
      <c r="Q17" s="1">
        <f t="shared" si="7"/>
        <v>5</v>
      </c>
      <c r="R17" s="1">
        <f t="shared" si="0"/>
        <v>1.6666666666666667</v>
      </c>
      <c r="S17" s="3">
        <f t="shared" si="1"/>
        <v>0.83333333333333326</v>
      </c>
      <c r="T17" s="3">
        <f t="shared" si="2"/>
        <v>0.62111111111111106</v>
      </c>
      <c r="U17" s="9">
        <f t="shared" si="8"/>
        <v>1</v>
      </c>
      <c r="V17" s="3">
        <f t="shared" si="9"/>
        <v>0</v>
      </c>
      <c r="W17" s="3">
        <f t="shared" si="10"/>
        <v>0</v>
      </c>
      <c r="X17" s="12">
        <f t="shared" si="3"/>
        <v>1</v>
      </c>
      <c r="Y17" s="3">
        <f t="shared" si="4"/>
        <v>1</v>
      </c>
      <c r="Z17" s="9">
        <f t="shared" si="11"/>
        <v>0</v>
      </c>
      <c r="AA17" s="3">
        <f t="shared" si="12"/>
        <v>0</v>
      </c>
      <c r="AB17" s="3">
        <f t="shared" si="13"/>
        <v>1</v>
      </c>
      <c r="AC17" s="9">
        <f t="shared" si="14"/>
        <v>1</v>
      </c>
      <c r="AD17" s="3">
        <f t="shared" si="15"/>
        <v>1</v>
      </c>
      <c r="AE17" s="9">
        <f t="shared" si="16"/>
        <v>1</v>
      </c>
      <c r="AF17" s="3">
        <f t="shared" si="17"/>
        <v>0.33333333333333331</v>
      </c>
      <c r="AG17" s="3">
        <f t="shared" si="18"/>
        <v>1</v>
      </c>
      <c r="AH17" s="9">
        <f t="shared" si="19"/>
        <v>1</v>
      </c>
      <c r="AI17" s="3">
        <f t="shared" si="20"/>
        <v>0.66666666666666663</v>
      </c>
      <c r="AJ17" s="3">
        <f t="shared" si="21"/>
        <v>1</v>
      </c>
      <c r="AK17" s="9">
        <f t="shared" si="22"/>
        <v>0.66666666666666663</v>
      </c>
      <c r="AL17" s="3">
        <f t="shared" si="23"/>
        <v>0.33333333333333331</v>
      </c>
      <c r="AM17" s="3">
        <f t="shared" si="24"/>
        <v>0</v>
      </c>
      <c r="AN17" s="3">
        <f t="shared" si="25"/>
        <v>0</v>
      </c>
    </row>
    <row r="18" spans="1:40" x14ac:dyDescent="0.25">
      <c r="A18" s="1">
        <v>5</v>
      </c>
      <c r="B18" s="1" t="s">
        <v>10</v>
      </c>
      <c r="C18" s="1">
        <v>1</v>
      </c>
      <c r="D18" s="1" t="s">
        <v>12</v>
      </c>
      <c r="E18" s="1">
        <v>1</v>
      </c>
      <c r="F18" s="1">
        <v>3</v>
      </c>
      <c r="G18" s="1">
        <v>3</v>
      </c>
      <c r="H18" s="1">
        <v>1.2</v>
      </c>
      <c r="I18" s="1">
        <v>2.2999999999999998</v>
      </c>
      <c r="J18" s="1">
        <v>1</v>
      </c>
      <c r="K18" s="1">
        <v>1</v>
      </c>
      <c r="M18" s="1" t="s">
        <v>28</v>
      </c>
      <c r="N18" s="1">
        <f t="shared" si="5"/>
        <v>3</v>
      </c>
      <c r="O18" s="3">
        <f t="shared" si="26"/>
        <v>0.03</v>
      </c>
      <c r="P18" s="3" t="str">
        <f t="shared" si="6"/>
        <v>C</v>
      </c>
      <c r="Q18" s="1">
        <f t="shared" si="7"/>
        <v>7</v>
      </c>
      <c r="R18" s="1">
        <f t="shared" si="0"/>
        <v>2.3333333333333335</v>
      </c>
      <c r="S18" s="3">
        <f t="shared" si="1"/>
        <v>0.66666666666666663</v>
      </c>
      <c r="T18" s="3">
        <f t="shared" si="2"/>
        <v>0.51</v>
      </c>
      <c r="U18" s="9">
        <f t="shared" si="8"/>
        <v>0.66666666666666663</v>
      </c>
      <c r="V18" s="3">
        <f t="shared" si="9"/>
        <v>0.33333333333333331</v>
      </c>
      <c r="W18" s="3">
        <f t="shared" si="10"/>
        <v>0</v>
      </c>
      <c r="X18" s="12">
        <f t="shared" si="3"/>
        <v>1.3333333333333333</v>
      </c>
      <c r="Y18" s="3">
        <f t="shared" si="4"/>
        <v>0.83333333333333337</v>
      </c>
      <c r="Z18" s="9">
        <f t="shared" si="11"/>
        <v>0</v>
      </c>
      <c r="AA18" s="3">
        <f t="shared" si="12"/>
        <v>0</v>
      </c>
      <c r="AB18" s="3">
        <f t="shared" si="13"/>
        <v>0.66666666666666663</v>
      </c>
      <c r="AC18" s="9">
        <f t="shared" si="14"/>
        <v>1</v>
      </c>
      <c r="AD18" s="3">
        <f t="shared" si="15"/>
        <v>0.66666666666666663</v>
      </c>
      <c r="AE18" s="9">
        <f t="shared" si="16"/>
        <v>0.33333333333333331</v>
      </c>
      <c r="AF18" s="3">
        <f t="shared" si="17"/>
        <v>1</v>
      </c>
      <c r="AG18" s="3">
        <f t="shared" si="18"/>
        <v>0.66666666666666663</v>
      </c>
      <c r="AH18" s="9">
        <f t="shared" si="19"/>
        <v>0.66666666666666663</v>
      </c>
      <c r="AI18" s="3">
        <f t="shared" si="20"/>
        <v>0.33333333333333331</v>
      </c>
      <c r="AJ18" s="3">
        <f t="shared" si="21"/>
        <v>0.66666666666666663</v>
      </c>
      <c r="AK18" s="9">
        <f t="shared" si="22"/>
        <v>0.66666666666666663</v>
      </c>
      <c r="AL18" s="3">
        <f t="shared" si="23"/>
        <v>0</v>
      </c>
      <c r="AM18" s="3">
        <f t="shared" si="24"/>
        <v>0</v>
      </c>
      <c r="AN18" s="3">
        <f t="shared" si="25"/>
        <v>0.33333333333333331</v>
      </c>
    </row>
    <row r="19" spans="1:40" x14ac:dyDescent="0.25">
      <c r="A19" s="1">
        <v>5</v>
      </c>
      <c r="B19" s="1" t="s">
        <v>10</v>
      </c>
      <c r="C19" s="1">
        <v>1</v>
      </c>
      <c r="D19" s="1" t="s">
        <v>14</v>
      </c>
      <c r="E19" s="1">
        <v>1</v>
      </c>
      <c r="F19" s="1">
        <v>2</v>
      </c>
      <c r="G19" s="1">
        <v>33</v>
      </c>
      <c r="H19" s="1">
        <v>1.2</v>
      </c>
      <c r="I19" s="1">
        <v>1.3</v>
      </c>
      <c r="J19" s="1">
        <v>3</v>
      </c>
      <c r="K19" s="1">
        <v>1</v>
      </c>
      <c r="M19" s="1" t="s">
        <v>20</v>
      </c>
      <c r="N19" s="1">
        <f t="shared" si="5"/>
        <v>2</v>
      </c>
      <c r="O19" s="3">
        <f t="shared" si="26"/>
        <v>0.02</v>
      </c>
      <c r="P19" s="3" t="str">
        <f t="shared" si="6"/>
        <v>C</v>
      </c>
      <c r="Q19" s="1">
        <f t="shared" si="7"/>
        <v>4</v>
      </c>
      <c r="R19" s="1">
        <f t="shared" si="0"/>
        <v>2</v>
      </c>
      <c r="S19" s="3">
        <f t="shared" si="1"/>
        <v>0.75</v>
      </c>
      <c r="T19" s="3">
        <f t="shared" si="2"/>
        <v>0.34</v>
      </c>
      <c r="U19" s="9">
        <f t="shared" si="8"/>
        <v>0</v>
      </c>
      <c r="V19" s="3">
        <f t="shared" si="9"/>
        <v>0.5</v>
      </c>
      <c r="W19" s="3">
        <f t="shared" si="10"/>
        <v>0.5</v>
      </c>
      <c r="X19" s="12">
        <f t="shared" si="3"/>
        <v>2.5</v>
      </c>
      <c r="Y19" s="3">
        <f t="shared" si="4"/>
        <v>0.25</v>
      </c>
      <c r="Z19" s="9">
        <f t="shared" si="11"/>
        <v>0</v>
      </c>
      <c r="AA19" s="3">
        <f t="shared" si="12"/>
        <v>0.5</v>
      </c>
      <c r="AB19" s="3">
        <f t="shared" si="13"/>
        <v>0</v>
      </c>
      <c r="AC19" s="9">
        <f t="shared" si="14"/>
        <v>1</v>
      </c>
      <c r="AD19" s="3">
        <f t="shared" si="15"/>
        <v>1</v>
      </c>
      <c r="AE19" s="9">
        <f t="shared" si="16"/>
        <v>0</v>
      </c>
      <c r="AF19" s="3">
        <f t="shared" si="17"/>
        <v>1</v>
      </c>
      <c r="AG19" s="3">
        <f t="shared" si="18"/>
        <v>1</v>
      </c>
      <c r="AH19" s="9">
        <f t="shared" si="19"/>
        <v>0.5</v>
      </c>
      <c r="AI19" s="3">
        <f t="shared" si="20"/>
        <v>0</v>
      </c>
      <c r="AJ19" s="3">
        <f t="shared" si="21"/>
        <v>0.5</v>
      </c>
      <c r="AK19" s="9">
        <f t="shared" si="22"/>
        <v>0.5</v>
      </c>
      <c r="AL19" s="3">
        <f t="shared" si="23"/>
        <v>0.5</v>
      </c>
      <c r="AM19" s="3">
        <f t="shared" si="24"/>
        <v>0</v>
      </c>
      <c r="AN19" s="3">
        <f t="shared" si="25"/>
        <v>0</v>
      </c>
    </row>
    <row r="20" spans="1:40" x14ac:dyDescent="0.25">
      <c r="A20" s="1">
        <v>5</v>
      </c>
      <c r="B20" s="1" t="s">
        <v>10</v>
      </c>
      <c r="C20" s="1">
        <v>1</v>
      </c>
      <c r="D20" s="1" t="s">
        <v>15</v>
      </c>
      <c r="E20" s="1">
        <v>1</v>
      </c>
      <c r="F20" s="1">
        <v>2</v>
      </c>
      <c r="G20" s="1">
        <v>3</v>
      </c>
      <c r="H20" s="1">
        <v>2</v>
      </c>
      <c r="I20" s="1">
        <v>3</v>
      </c>
      <c r="J20" s="1">
        <v>1.3</v>
      </c>
      <c r="K20" s="1">
        <v>1</v>
      </c>
      <c r="M20" s="1" t="s">
        <v>26</v>
      </c>
      <c r="N20" s="1">
        <f t="shared" si="5"/>
        <v>2</v>
      </c>
      <c r="O20" s="3">
        <f t="shared" si="26"/>
        <v>0.02</v>
      </c>
      <c r="P20" s="3" t="str">
        <f t="shared" si="6"/>
        <v>C</v>
      </c>
      <c r="Q20" s="1">
        <f t="shared" si="7"/>
        <v>2</v>
      </c>
      <c r="R20" s="1">
        <f t="shared" si="0"/>
        <v>1</v>
      </c>
      <c r="S20" s="3">
        <f t="shared" si="1"/>
        <v>1</v>
      </c>
      <c r="T20" s="3">
        <f t="shared" si="2"/>
        <v>0.67333333333333334</v>
      </c>
      <c r="U20" s="9">
        <f t="shared" si="8"/>
        <v>1</v>
      </c>
      <c r="V20" s="3">
        <f t="shared" si="9"/>
        <v>0</v>
      </c>
      <c r="W20" s="3">
        <f t="shared" si="10"/>
        <v>0</v>
      </c>
      <c r="X20" s="12">
        <f t="shared" si="3"/>
        <v>1</v>
      </c>
      <c r="Y20" s="3">
        <f t="shared" si="4"/>
        <v>1</v>
      </c>
      <c r="Z20" s="9">
        <f t="shared" si="11"/>
        <v>0</v>
      </c>
      <c r="AA20" s="3">
        <f t="shared" si="12"/>
        <v>0</v>
      </c>
      <c r="AB20" s="3">
        <f t="shared" si="13"/>
        <v>1</v>
      </c>
      <c r="AC20" s="9">
        <f t="shared" si="14"/>
        <v>0</v>
      </c>
      <c r="AD20" s="3">
        <f t="shared" si="15"/>
        <v>1</v>
      </c>
      <c r="AE20" s="9">
        <f t="shared" si="16"/>
        <v>0.5</v>
      </c>
      <c r="AF20" s="3">
        <f t="shared" si="17"/>
        <v>0</v>
      </c>
      <c r="AG20" s="3">
        <f t="shared" si="18"/>
        <v>0.5</v>
      </c>
      <c r="AH20" s="9">
        <f t="shared" si="19"/>
        <v>0.5</v>
      </c>
      <c r="AI20" s="3">
        <f t="shared" si="20"/>
        <v>0</v>
      </c>
      <c r="AJ20" s="3">
        <f t="shared" si="21"/>
        <v>0.5</v>
      </c>
      <c r="AK20" s="9">
        <f t="shared" si="22"/>
        <v>1</v>
      </c>
      <c r="AL20" s="3">
        <f t="shared" si="23"/>
        <v>0</v>
      </c>
      <c r="AM20" s="3">
        <f t="shared" si="24"/>
        <v>0</v>
      </c>
      <c r="AN20" s="3">
        <f t="shared" si="25"/>
        <v>0</v>
      </c>
    </row>
    <row r="21" spans="1:40" x14ac:dyDescent="0.25">
      <c r="A21" s="1">
        <v>6</v>
      </c>
      <c r="B21" s="1" t="s">
        <v>10</v>
      </c>
      <c r="C21" s="1">
        <v>4</v>
      </c>
      <c r="D21" s="1" t="s">
        <v>11</v>
      </c>
      <c r="E21" s="1">
        <v>3</v>
      </c>
      <c r="F21" s="1">
        <v>3</v>
      </c>
      <c r="G21" s="1">
        <v>3</v>
      </c>
      <c r="H21" s="1">
        <v>1</v>
      </c>
      <c r="I21" s="1">
        <v>2</v>
      </c>
      <c r="J21" s="1">
        <v>1</v>
      </c>
      <c r="K21" s="1">
        <v>1</v>
      </c>
      <c r="M21" s="1" t="s">
        <v>32</v>
      </c>
      <c r="N21" s="1">
        <f t="shared" si="5"/>
        <v>4</v>
      </c>
      <c r="O21" s="3">
        <f t="shared" si="26"/>
        <v>0.04</v>
      </c>
      <c r="P21" s="3" t="str">
        <f t="shared" si="6"/>
        <v>C</v>
      </c>
      <c r="Q21" s="1">
        <f t="shared" si="7"/>
        <v>6</v>
      </c>
      <c r="R21" s="1">
        <f t="shared" si="0"/>
        <v>1.5</v>
      </c>
      <c r="S21" s="3">
        <f t="shared" si="1"/>
        <v>0.875</v>
      </c>
      <c r="T21" s="3">
        <f t="shared" si="2"/>
        <v>0.34666666666666668</v>
      </c>
      <c r="U21" s="9">
        <f t="shared" si="8"/>
        <v>0</v>
      </c>
      <c r="V21" s="3">
        <f t="shared" si="9"/>
        <v>0.25</v>
      </c>
      <c r="W21" s="3">
        <f t="shared" si="10"/>
        <v>0.75</v>
      </c>
      <c r="X21" s="12">
        <f t="shared" si="3"/>
        <v>2.75</v>
      </c>
      <c r="Y21" s="3">
        <f t="shared" si="4"/>
        <v>0.125</v>
      </c>
      <c r="Z21" s="9">
        <f t="shared" si="11"/>
        <v>0</v>
      </c>
      <c r="AA21" s="3">
        <f t="shared" si="12"/>
        <v>0.75</v>
      </c>
      <c r="AB21" s="3">
        <f t="shared" si="13"/>
        <v>0.25</v>
      </c>
      <c r="AC21" s="9">
        <f t="shared" si="14"/>
        <v>1</v>
      </c>
      <c r="AD21" s="3">
        <f t="shared" si="15"/>
        <v>0.5</v>
      </c>
      <c r="AE21" s="9">
        <f t="shared" si="16"/>
        <v>0</v>
      </c>
      <c r="AF21" s="3">
        <f t="shared" si="17"/>
        <v>1</v>
      </c>
      <c r="AG21" s="3">
        <f t="shared" si="18"/>
        <v>0.25</v>
      </c>
      <c r="AH21" s="9">
        <f t="shared" si="19"/>
        <v>1</v>
      </c>
      <c r="AI21" s="3">
        <f t="shared" si="20"/>
        <v>0</v>
      </c>
      <c r="AJ21" s="3">
        <f t="shared" si="21"/>
        <v>0</v>
      </c>
      <c r="AK21" s="9">
        <f t="shared" si="22"/>
        <v>0.25</v>
      </c>
      <c r="AL21" s="3">
        <f t="shared" si="23"/>
        <v>0.75</v>
      </c>
      <c r="AM21" s="3">
        <f t="shared" si="24"/>
        <v>0</v>
      </c>
      <c r="AN21" s="3">
        <f t="shared" si="25"/>
        <v>0</v>
      </c>
    </row>
    <row r="22" spans="1:40" x14ac:dyDescent="0.25">
      <c r="A22" s="1">
        <v>6</v>
      </c>
      <c r="B22" s="1" t="s">
        <v>10</v>
      </c>
      <c r="C22" s="1">
        <v>4</v>
      </c>
      <c r="D22" s="1" t="s">
        <v>12</v>
      </c>
      <c r="E22" s="1">
        <v>2</v>
      </c>
      <c r="F22" s="1">
        <v>2</v>
      </c>
      <c r="G22" s="1">
        <v>3</v>
      </c>
      <c r="H22" s="1">
        <v>1</v>
      </c>
      <c r="I22" s="1">
        <v>2</v>
      </c>
      <c r="J22" s="1">
        <v>1.3</v>
      </c>
      <c r="K22" s="1">
        <v>1</v>
      </c>
      <c r="M22" s="1" t="s">
        <v>36</v>
      </c>
      <c r="N22" s="1">
        <f t="shared" si="5"/>
        <v>1</v>
      </c>
      <c r="O22" s="3">
        <f t="shared" si="26"/>
        <v>0.01</v>
      </c>
      <c r="P22" s="3" t="str">
        <f t="shared" si="6"/>
        <v>C</v>
      </c>
      <c r="Q22" s="1">
        <f t="shared" si="7"/>
        <v>5</v>
      </c>
      <c r="R22" s="1">
        <f t="shared" si="0"/>
        <v>5</v>
      </c>
      <c r="S22" s="3">
        <f t="shared" si="1"/>
        <v>0</v>
      </c>
      <c r="T22" s="3">
        <f t="shared" si="2"/>
        <v>3.3333333333333335E-3</v>
      </c>
      <c r="U22" s="9">
        <f t="shared" si="8"/>
        <v>0</v>
      </c>
      <c r="V22" s="3">
        <f t="shared" si="9"/>
        <v>0</v>
      </c>
      <c r="W22" s="3">
        <f t="shared" si="10"/>
        <v>1</v>
      </c>
      <c r="X22" s="12">
        <f t="shared" si="3"/>
        <v>3</v>
      </c>
      <c r="Y22" s="3">
        <f t="shared" si="4"/>
        <v>0</v>
      </c>
      <c r="Z22" s="9">
        <f t="shared" si="11"/>
        <v>0</v>
      </c>
      <c r="AA22" s="3">
        <f t="shared" si="12"/>
        <v>1</v>
      </c>
      <c r="AB22" s="3">
        <f t="shared" si="13"/>
        <v>0</v>
      </c>
      <c r="AC22" s="9">
        <f t="shared" si="14"/>
        <v>1</v>
      </c>
      <c r="AD22" s="3">
        <f t="shared" si="15"/>
        <v>1</v>
      </c>
      <c r="AE22" s="9">
        <f t="shared" si="16"/>
        <v>0</v>
      </c>
      <c r="AF22" s="3">
        <f t="shared" si="17"/>
        <v>1</v>
      </c>
      <c r="AG22" s="3">
        <f t="shared" si="18"/>
        <v>1</v>
      </c>
      <c r="AH22" s="9">
        <f t="shared" si="19"/>
        <v>1</v>
      </c>
      <c r="AI22" s="3">
        <f t="shared" si="20"/>
        <v>0</v>
      </c>
      <c r="AJ22" s="3">
        <f t="shared" si="21"/>
        <v>0</v>
      </c>
      <c r="AK22" s="9">
        <f t="shared" si="22"/>
        <v>0</v>
      </c>
      <c r="AL22" s="3">
        <f t="shared" si="23"/>
        <v>1</v>
      </c>
      <c r="AM22" s="3">
        <f t="shared" si="24"/>
        <v>0</v>
      </c>
      <c r="AN22" s="3">
        <f t="shared" si="25"/>
        <v>0</v>
      </c>
    </row>
    <row r="23" spans="1:40" x14ac:dyDescent="0.25">
      <c r="A23" s="1">
        <v>6</v>
      </c>
      <c r="B23" s="1" t="s">
        <v>10</v>
      </c>
      <c r="C23" s="1">
        <v>4</v>
      </c>
      <c r="D23" s="1" t="s">
        <v>15</v>
      </c>
      <c r="E23" s="1">
        <v>1</v>
      </c>
      <c r="F23" s="1">
        <v>2</v>
      </c>
      <c r="G23" s="1">
        <v>2.2999999999999998</v>
      </c>
      <c r="H23" s="1">
        <v>2</v>
      </c>
      <c r="I23" s="1">
        <v>1</v>
      </c>
      <c r="J23" s="1">
        <v>1.3</v>
      </c>
      <c r="K23" s="1">
        <v>1</v>
      </c>
      <c r="M23" s="1" t="s">
        <v>37</v>
      </c>
      <c r="N23" s="1">
        <f t="shared" si="5"/>
        <v>1</v>
      </c>
      <c r="O23" s="3">
        <f t="shared" si="26"/>
        <v>0.01</v>
      </c>
      <c r="P23" s="3" t="str">
        <f t="shared" si="6"/>
        <v>C</v>
      </c>
      <c r="Q23" s="1">
        <f t="shared" si="7"/>
        <v>2</v>
      </c>
      <c r="R23" s="1">
        <f t="shared" si="0"/>
        <v>2</v>
      </c>
      <c r="S23" s="3">
        <f t="shared" si="1"/>
        <v>0.75</v>
      </c>
      <c r="T23" s="3">
        <f t="shared" si="2"/>
        <v>0.42</v>
      </c>
      <c r="U23" s="9">
        <f t="shared" si="8"/>
        <v>0</v>
      </c>
      <c r="V23" s="3">
        <f t="shared" si="9"/>
        <v>1</v>
      </c>
      <c r="W23" s="3">
        <f t="shared" si="10"/>
        <v>0</v>
      </c>
      <c r="X23" s="12">
        <f t="shared" si="3"/>
        <v>2</v>
      </c>
      <c r="Y23" s="3">
        <f t="shared" si="4"/>
        <v>0.5</v>
      </c>
      <c r="Z23" s="9">
        <f t="shared" si="11"/>
        <v>1</v>
      </c>
      <c r="AA23" s="3">
        <f t="shared" si="12"/>
        <v>0</v>
      </c>
      <c r="AB23" s="3">
        <f t="shared" si="13"/>
        <v>0</v>
      </c>
      <c r="AC23" s="9">
        <f t="shared" si="14"/>
        <v>1</v>
      </c>
      <c r="AD23" s="3">
        <f t="shared" si="15"/>
        <v>0</v>
      </c>
      <c r="AE23" s="9">
        <f t="shared" si="16"/>
        <v>0</v>
      </c>
      <c r="AF23" s="3">
        <f t="shared" si="17"/>
        <v>1</v>
      </c>
      <c r="AG23" s="3">
        <f t="shared" si="18"/>
        <v>0</v>
      </c>
      <c r="AH23" s="9">
        <f t="shared" si="19"/>
        <v>1</v>
      </c>
      <c r="AI23" s="3">
        <f t="shared" si="20"/>
        <v>0</v>
      </c>
      <c r="AJ23" s="3">
        <f t="shared" si="21"/>
        <v>0</v>
      </c>
      <c r="AK23" s="9">
        <f t="shared" si="22"/>
        <v>1</v>
      </c>
      <c r="AL23" s="3">
        <f t="shared" si="23"/>
        <v>0</v>
      </c>
      <c r="AM23" s="3">
        <f t="shared" si="24"/>
        <v>0</v>
      </c>
      <c r="AN23" s="3">
        <f t="shared" si="25"/>
        <v>0</v>
      </c>
    </row>
    <row r="24" spans="1:40" x14ac:dyDescent="0.25">
      <c r="A24" s="1">
        <v>7</v>
      </c>
      <c r="B24" s="1" t="s">
        <v>10</v>
      </c>
      <c r="C24" s="1">
        <v>3</v>
      </c>
      <c r="D24" s="1" t="s">
        <v>11</v>
      </c>
      <c r="E24" s="1">
        <v>3</v>
      </c>
      <c r="F24" s="1">
        <v>1</v>
      </c>
      <c r="G24" s="1">
        <v>1</v>
      </c>
      <c r="H24" s="1">
        <v>1</v>
      </c>
      <c r="I24" s="1">
        <v>2</v>
      </c>
      <c r="J24" s="1">
        <v>1</v>
      </c>
      <c r="K24" s="1">
        <v>4</v>
      </c>
      <c r="M24" s="1" t="s">
        <v>38</v>
      </c>
      <c r="N24" s="1">
        <f t="shared" si="5"/>
        <v>1</v>
      </c>
      <c r="O24" s="3">
        <f t="shared" si="26"/>
        <v>0.01</v>
      </c>
      <c r="P24" s="3" t="str">
        <f t="shared" si="6"/>
        <v>C</v>
      </c>
      <c r="Q24" s="1">
        <f t="shared" si="7"/>
        <v>2</v>
      </c>
      <c r="R24" s="1">
        <f t="shared" si="0"/>
        <v>2</v>
      </c>
      <c r="S24" s="3">
        <f t="shared" si="1"/>
        <v>0.75</v>
      </c>
      <c r="T24" s="3">
        <f t="shared" si="2"/>
        <v>0.42</v>
      </c>
      <c r="U24" s="9">
        <f t="shared" si="8"/>
        <v>0</v>
      </c>
      <c r="V24" s="3">
        <f t="shared" si="9"/>
        <v>1</v>
      </c>
      <c r="W24" s="3">
        <f t="shared" si="10"/>
        <v>0</v>
      </c>
      <c r="X24" s="12">
        <f t="shared" si="3"/>
        <v>2</v>
      </c>
      <c r="Y24" s="3">
        <f t="shared" si="4"/>
        <v>0.5</v>
      </c>
      <c r="Z24" s="9">
        <f t="shared" si="11"/>
        <v>0</v>
      </c>
      <c r="AA24" s="3">
        <f t="shared" si="12"/>
        <v>0</v>
      </c>
      <c r="AB24" s="3">
        <f t="shared" si="13"/>
        <v>1</v>
      </c>
      <c r="AC24" s="9">
        <f t="shared" si="14"/>
        <v>1</v>
      </c>
      <c r="AD24" s="3">
        <f t="shared" si="15"/>
        <v>1</v>
      </c>
      <c r="AE24" s="9">
        <f t="shared" si="16"/>
        <v>0</v>
      </c>
      <c r="AF24" s="3">
        <f t="shared" si="17"/>
        <v>1</v>
      </c>
      <c r="AG24" s="3">
        <f t="shared" si="18"/>
        <v>1</v>
      </c>
      <c r="AH24" s="9">
        <f t="shared" si="19"/>
        <v>0</v>
      </c>
      <c r="AI24" s="3">
        <f t="shared" si="20"/>
        <v>0</v>
      </c>
      <c r="AJ24" s="3">
        <f t="shared" si="21"/>
        <v>0</v>
      </c>
      <c r="AK24" s="9">
        <f t="shared" si="22"/>
        <v>0</v>
      </c>
      <c r="AL24" s="3">
        <f t="shared" si="23"/>
        <v>1</v>
      </c>
      <c r="AM24" s="3">
        <f t="shared" si="24"/>
        <v>0</v>
      </c>
      <c r="AN24" s="3">
        <f t="shared" si="25"/>
        <v>0</v>
      </c>
    </row>
    <row r="25" spans="1:40" x14ac:dyDescent="0.25">
      <c r="A25" s="1">
        <v>7</v>
      </c>
      <c r="B25" s="1" t="s">
        <v>10</v>
      </c>
      <c r="C25" s="1">
        <v>3</v>
      </c>
      <c r="D25" s="1" t="s">
        <v>12</v>
      </c>
      <c r="E25" s="1">
        <v>1</v>
      </c>
      <c r="F25" s="1">
        <v>2</v>
      </c>
      <c r="G25" s="1">
        <v>3</v>
      </c>
      <c r="H25" s="1">
        <v>1.2</v>
      </c>
      <c r="I25" s="1">
        <v>2</v>
      </c>
      <c r="J25" s="1">
        <v>1</v>
      </c>
      <c r="K25" s="1">
        <v>1</v>
      </c>
      <c r="M25" s="1" t="s">
        <v>39</v>
      </c>
      <c r="N25" s="1">
        <f t="shared" si="5"/>
        <v>1</v>
      </c>
      <c r="O25" s="3">
        <f t="shared" si="26"/>
        <v>0.01</v>
      </c>
      <c r="P25" s="3" t="str">
        <f t="shared" si="6"/>
        <v>C</v>
      </c>
      <c r="Q25" s="1">
        <f t="shared" si="7"/>
        <v>1</v>
      </c>
      <c r="R25" s="1">
        <f t="shared" si="0"/>
        <v>1</v>
      </c>
      <c r="S25" s="3">
        <f t="shared" si="1"/>
        <v>1</v>
      </c>
      <c r="T25" s="3">
        <f t="shared" si="2"/>
        <v>0.66999999999999993</v>
      </c>
      <c r="U25" s="9">
        <f t="shared" si="8"/>
        <v>1</v>
      </c>
      <c r="V25" s="3">
        <f t="shared" si="9"/>
        <v>0</v>
      </c>
      <c r="W25" s="3">
        <f t="shared" si="10"/>
        <v>0</v>
      </c>
      <c r="X25" s="12">
        <f t="shared" si="3"/>
        <v>1</v>
      </c>
      <c r="Y25" s="3">
        <f t="shared" si="4"/>
        <v>1</v>
      </c>
      <c r="Z25" s="9">
        <f t="shared" si="11"/>
        <v>0</v>
      </c>
      <c r="AA25" s="3">
        <f t="shared" si="12"/>
        <v>0</v>
      </c>
      <c r="AB25" s="3">
        <f t="shared" si="13"/>
        <v>1</v>
      </c>
      <c r="AC25" s="9">
        <f t="shared" si="14"/>
        <v>1</v>
      </c>
      <c r="AD25" s="3">
        <f t="shared" si="15"/>
        <v>0</v>
      </c>
      <c r="AE25" s="9">
        <f t="shared" si="16"/>
        <v>0</v>
      </c>
      <c r="AF25" s="3">
        <f t="shared" si="17"/>
        <v>1</v>
      </c>
      <c r="AG25" s="3">
        <f t="shared" si="18"/>
        <v>0</v>
      </c>
      <c r="AH25" s="9">
        <f t="shared" si="19"/>
        <v>0</v>
      </c>
      <c r="AI25" s="3">
        <f t="shared" si="20"/>
        <v>1</v>
      </c>
      <c r="AJ25" s="3">
        <f t="shared" si="21"/>
        <v>1</v>
      </c>
      <c r="AK25" s="9">
        <f t="shared" si="22"/>
        <v>1</v>
      </c>
      <c r="AL25" s="3">
        <f t="shared" si="23"/>
        <v>0</v>
      </c>
      <c r="AM25" s="3">
        <f t="shared" si="24"/>
        <v>0</v>
      </c>
      <c r="AN25" s="3">
        <f t="shared" si="25"/>
        <v>0</v>
      </c>
    </row>
    <row r="26" spans="1:40" x14ac:dyDescent="0.25">
      <c r="A26" s="1">
        <v>7</v>
      </c>
      <c r="B26" s="1" t="s">
        <v>10</v>
      </c>
      <c r="C26" s="1">
        <v>3</v>
      </c>
      <c r="D26" s="1" t="s">
        <v>14</v>
      </c>
      <c r="E26" s="1">
        <v>2</v>
      </c>
      <c r="F26" s="1">
        <v>2</v>
      </c>
      <c r="G26" s="1">
        <v>2</v>
      </c>
      <c r="H26" s="1">
        <v>1</v>
      </c>
      <c r="I26" s="1">
        <v>2</v>
      </c>
      <c r="J26" s="1">
        <v>3</v>
      </c>
      <c r="K26" s="1">
        <v>2</v>
      </c>
      <c r="M26" s="1" t="s">
        <v>76</v>
      </c>
      <c r="N26" s="1">
        <f t="shared" ref="N26" si="27">COUNTIF(D27:D1025,M26)</f>
        <v>1</v>
      </c>
      <c r="O26" s="3">
        <f t="shared" ref="O26" si="28">N26/$M$32</f>
        <v>0.01</v>
      </c>
      <c r="P26" s="3" t="str">
        <f t="shared" ref="P26" si="29">IF(O26&gt;0.7,"A",IF(O26&gt;0.1,"B","C"))</f>
        <v>C</v>
      </c>
      <c r="Q26" s="1">
        <f t="shared" ref="Q26" si="30">SUMIFS(F27:F1025,D27:D1025,M26)</f>
        <v>2</v>
      </c>
      <c r="R26" s="1">
        <f t="shared" ref="R26" si="31">Q26/N26</f>
        <v>2</v>
      </c>
      <c r="S26" s="3">
        <f t="shared" ref="S26" si="32">1-((R26-1)/4)</f>
        <v>0.75</v>
      </c>
      <c r="T26" s="3">
        <f t="shared" ref="T26" si="33">(O26+S26+Y26)/3</f>
        <v>0.25333333333333335</v>
      </c>
      <c r="U26" s="9">
        <f t="shared" ref="U26" si="34">COUNTIFS(D26:D1024,M26,E26:E1024,"1")/N26</f>
        <v>0</v>
      </c>
      <c r="V26" s="3">
        <f t="shared" ref="V26" si="35">COUNTIFS(D26:D1024,M26,E26:E1024,"2")/N26</f>
        <v>0</v>
      </c>
      <c r="W26" s="3">
        <f t="shared" ref="W26" si="36">COUNTIFS(D26:D1024,M26,E26:E1024,"3")/N26</f>
        <v>1</v>
      </c>
      <c r="X26" s="12">
        <f t="shared" ref="X26" si="37">SUMIFS(E26:E1024,D26:D1024,M26)/N26</f>
        <v>3</v>
      </c>
      <c r="Y26" s="3">
        <f t="shared" ref="Y26" si="38">1-((X26-1)/2)</f>
        <v>0</v>
      </c>
      <c r="Z26" s="9">
        <f t="shared" ref="Z26" si="39">COUNTIFS(D26:D1024,M26,G26:G1024,"1")/N26</f>
        <v>0</v>
      </c>
      <c r="AA26" s="3">
        <f t="shared" ref="AA26" si="40">COUNTIFS(D26:D1024,M26,G26:G1024,"2")/N26</f>
        <v>0</v>
      </c>
      <c r="AB26" s="3">
        <f t="shared" ref="AB26" si="41">COUNTIFS(D26:D1024,M26,G26:G1024,"3")/N26</f>
        <v>1</v>
      </c>
      <c r="AC26" s="9">
        <f t="shared" ref="AC26" si="42">(COUNTIFS(D27:D1024,M26,H27:H1024,"1")+COUNTIFS(D27:D1024,M26,H27:H1024,"1,2"))/N26</f>
        <v>0</v>
      </c>
      <c r="AD26" s="3">
        <f t="shared" ref="AD26" si="43">(COUNTIFS(D27:D1024,M26,H27:H1024,"2")+COUNTIFS(D27:D1024,M26,H27:H1024,"1,2"))/N26</f>
        <v>1</v>
      </c>
      <c r="AE26" s="9">
        <f t="shared" ref="AE26" si="44">(COUNTIFS(D27:D1024,M26,I27:I1024,"1")+COUNTIFS(D27:D1024,M26,I27:I1024,"1,2")+COUNTIFS(D27:D1024,M26,I27:I1024,"1,3")+COUNTIFS(D27:D1024,M26,I27:I1024,"1,2,3"))/N26</f>
        <v>0</v>
      </c>
      <c r="AF26" s="3">
        <f t="shared" ref="AF26" si="45">(COUNTIFS(D27:D1024,M26,I27:I1024,"2")+COUNTIFS(D27:D1024,M26,I27:I1024,"1,2")+COUNTIFS(D27:D1024,M26,I27:I1024,"2,3")+COUNTIFS(D27:D1024,M26,I27:I1024,"1,2,3"))/N26</f>
        <v>0</v>
      </c>
      <c r="AG26" s="3">
        <f t="shared" ref="AG26" si="46">(COUNTIFS(D27:D1024,M26,I27:I1024,"3")+COUNTIFS(D27:D1024,M26,I27:I1024,"1,3")+COUNTIFS(D27:D1024,M26,I27:I1024,"2,3")+COUNTIFS(D27:D1024,M26,I27:I1024,"1,2,3"))/N26</f>
        <v>1</v>
      </c>
      <c r="AH26" s="9">
        <f t="shared" ref="AH26" si="47">(COUNTIFS(D27:D1024,M26,J27:J1024,"1")+COUNTIFS(D27:D1024,M26,J27:J1024,"1,2")+COUNTIFS(D27:D1024,M26,J27:J1024,"1,3")+COUNTIFS(D27:D1024,M26,J27:J1024,"1,2,3"))/N26</f>
        <v>0</v>
      </c>
      <c r="AI26" s="3">
        <f t="shared" ref="AI26" si="48">(COUNTIFS(D27:D1024,M26,J27:J1024,"2")+COUNTIFS(D27:D1024,M26,J27:J1024,"1,2")+COUNTIFS(D27:D1024,M26,J27:J1024,"2,3")+COUNTIFS(D27:D1024,M26,J27:J1024,"1,2,3"))/N26</f>
        <v>0</v>
      </c>
      <c r="AJ26" s="3">
        <f t="shared" ref="AJ26" si="49">(COUNTIFS(D27:D1024,M26,J27:J1024,"3+X3")+COUNTIFS(D27:D1024,M26,J27:J1024,"1,3")+COUNTIFS(D27:D1024,M26,J27:J1024,"2,3")+COUNTIFS(D27:D1024,M26,J27:J1024,"1,2,3"))/N26</f>
        <v>0</v>
      </c>
      <c r="AK26" s="9">
        <f t="shared" ref="AK26" si="50">COUNTIFS(D26:D1024,M26,K26:K1024,"1")/N26</f>
        <v>1</v>
      </c>
      <c r="AL26" s="3">
        <f t="shared" ref="AL26" si="51">COUNTIFS(D26:D1024,M26,K26:K1024,"2")/N26</f>
        <v>0</v>
      </c>
      <c r="AM26" s="3">
        <f t="shared" ref="AM26" si="52">COUNTIFS(D26:D1024,M26,K26:K1024,"3")/N26</f>
        <v>0</v>
      </c>
      <c r="AN26" s="3">
        <f t="shared" si="25"/>
        <v>0</v>
      </c>
    </row>
    <row r="27" spans="1:40" x14ac:dyDescent="0.25">
      <c r="A27" s="1">
        <v>7</v>
      </c>
      <c r="B27" s="1" t="s">
        <v>10</v>
      </c>
      <c r="C27" s="1">
        <v>3</v>
      </c>
      <c r="D27" s="1" t="s">
        <v>19</v>
      </c>
      <c r="E27" s="1">
        <v>2</v>
      </c>
      <c r="F27" s="1">
        <v>1</v>
      </c>
      <c r="G27" s="1">
        <v>3</v>
      </c>
      <c r="H27" s="1">
        <v>2</v>
      </c>
      <c r="I27" s="1">
        <v>2</v>
      </c>
      <c r="J27" s="1">
        <v>1.3</v>
      </c>
      <c r="K27" s="1">
        <v>1</v>
      </c>
      <c r="U27" s="10"/>
      <c r="Z27" s="10"/>
      <c r="AC27" s="10"/>
      <c r="AE27" s="10"/>
      <c r="AH27" s="10"/>
      <c r="AK27" s="10"/>
    </row>
    <row r="28" spans="1:40" x14ac:dyDescent="0.25">
      <c r="A28" s="1">
        <v>8</v>
      </c>
      <c r="B28" s="1" t="s">
        <v>10</v>
      </c>
      <c r="C28" s="1">
        <v>5</v>
      </c>
      <c r="D28" s="1" t="s">
        <v>11</v>
      </c>
      <c r="E28" s="1">
        <v>3</v>
      </c>
      <c r="F28" s="1">
        <v>3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U28" s="10"/>
      <c r="Z28" s="10"/>
      <c r="AC28" s="10"/>
      <c r="AE28" s="10"/>
      <c r="AH28" s="10"/>
      <c r="AK28" s="10"/>
    </row>
    <row r="29" spans="1:40" x14ac:dyDescent="0.25">
      <c r="A29" s="1">
        <v>8</v>
      </c>
      <c r="B29" s="1" t="s">
        <v>10</v>
      </c>
      <c r="C29" s="1">
        <v>5</v>
      </c>
      <c r="D29" s="1" t="s">
        <v>12</v>
      </c>
      <c r="E29" s="1">
        <v>2</v>
      </c>
      <c r="F29" s="1">
        <v>3</v>
      </c>
      <c r="G29" s="1">
        <v>1</v>
      </c>
      <c r="H29" s="1">
        <v>1</v>
      </c>
      <c r="I29" s="1">
        <v>2</v>
      </c>
      <c r="J29" s="1">
        <v>1</v>
      </c>
      <c r="K29" s="1">
        <v>1</v>
      </c>
      <c r="U29" s="10"/>
      <c r="Z29" s="10"/>
      <c r="AC29" s="10"/>
      <c r="AE29" s="10"/>
      <c r="AH29" s="10"/>
      <c r="AK29" s="10"/>
    </row>
    <row r="30" spans="1:40" x14ac:dyDescent="0.25">
      <c r="A30" s="1">
        <v>8</v>
      </c>
      <c r="B30" s="1" t="s">
        <v>10</v>
      </c>
      <c r="C30" s="1">
        <v>5</v>
      </c>
      <c r="D30" s="1" t="s">
        <v>20</v>
      </c>
      <c r="E30" s="1">
        <v>2</v>
      </c>
      <c r="F30" s="1">
        <v>1</v>
      </c>
      <c r="G30" s="1">
        <v>2.2999999999999998</v>
      </c>
      <c r="H30" s="1">
        <v>1.2</v>
      </c>
      <c r="I30" s="1">
        <v>2.2999999999999998</v>
      </c>
      <c r="J30" s="1">
        <v>3</v>
      </c>
      <c r="K30" s="1">
        <v>1</v>
      </c>
    </row>
    <row r="31" spans="1:40" x14ac:dyDescent="0.25">
      <c r="A31" s="1">
        <v>8</v>
      </c>
      <c r="B31" s="1" t="s">
        <v>10</v>
      </c>
      <c r="C31" s="1">
        <v>5</v>
      </c>
      <c r="D31" s="1" t="s">
        <v>15</v>
      </c>
      <c r="E31" s="1">
        <v>1</v>
      </c>
      <c r="F31" s="1">
        <v>1</v>
      </c>
      <c r="G31" s="1">
        <v>2.2999999999999998</v>
      </c>
      <c r="H31" s="1">
        <v>2</v>
      </c>
      <c r="I31" s="1">
        <v>3</v>
      </c>
      <c r="J31" s="1">
        <v>3</v>
      </c>
      <c r="K31" s="1">
        <v>1</v>
      </c>
      <c r="M31" s="1" t="s">
        <v>34</v>
      </c>
      <c r="N31" s="1" t="s">
        <v>42</v>
      </c>
      <c r="O31" s="1" t="s">
        <v>66</v>
      </c>
      <c r="P31" s="1" t="s">
        <v>77</v>
      </c>
    </row>
    <row r="32" spans="1:40" x14ac:dyDescent="0.25">
      <c r="A32" s="1">
        <v>9</v>
      </c>
      <c r="B32" s="1" t="s">
        <v>10</v>
      </c>
      <c r="C32" s="1">
        <v>2</v>
      </c>
      <c r="D32" s="1" t="s">
        <v>11</v>
      </c>
      <c r="E32" s="1">
        <v>2</v>
      </c>
      <c r="F32" s="1">
        <v>2</v>
      </c>
      <c r="G32" s="1">
        <v>1</v>
      </c>
      <c r="H32" s="1">
        <v>1.2</v>
      </c>
      <c r="I32" s="1">
        <v>2</v>
      </c>
      <c r="J32" s="1">
        <v>1</v>
      </c>
      <c r="K32" s="1">
        <v>1</v>
      </c>
      <c r="M32" s="1">
        <f>MAX(A2:A1001)</f>
        <v>100</v>
      </c>
      <c r="N32" s="1">
        <v>60</v>
      </c>
      <c r="O32" s="1">
        <v>20</v>
      </c>
      <c r="P32" s="1">
        <v>17</v>
      </c>
      <c r="Y32" s="1" t="s">
        <v>79</v>
      </c>
      <c r="AB32" s="1" t="s">
        <v>80</v>
      </c>
    </row>
    <row r="33" spans="1:32" x14ac:dyDescent="0.25">
      <c r="A33" s="1">
        <v>9</v>
      </c>
      <c r="B33" s="1" t="s">
        <v>10</v>
      </c>
      <c r="C33" s="1">
        <v>2</v>
      </c>
      <c r="D33" s="1" t="s">
        <v>12</v>
      </c>
      <c r="E33" s="1">
        <v>2</v>
      </c>
      <c r="F33" s="1">
        <v>2</v>
      </c>
      <c r="G33" s="1">
        <v>1</v>
      </c>
      <c r="H33" s="1">
        <v>1</v>
      </c>
      <c r="I33" s="1">
        <v>2</v>
      </c>
      <c r="J33" s="1">
        <v>1</v>
      </c>
      <c r="K33" s="1">
        <v>1</v>
      </c>
      <c r="Y33" s="1">
        <f>CORREL(S3:S26,Y3:Y26)</f>
        <v>0.47706779982670605</v>
      </c>
      <c r="AB33" s="1">
        <f>CORREL(O3:O26,S3:S26)</f>
        <v>-5.5587839827627765E-2</v>
      </c>
    </row>
    <row r="34" spans="1:32" x14ac:dyDescent="0.25">
      <c r="A34" s="1">
        <v>9</v>
      </c>
      <c r="B34" s="1" t="s">
        <v>10</v>
      </c>
      <c r="C34" s="1">
        <v>2</v>
      </c>
      <c r="D34" s="1" t="s">
        <v>14</v>
      </c>
      <c r="E34" s="1">
        <v>2</v>
      </c>
      <c r="F34" s="1">
        <v>2</v>
      </c>
      <c r="G34" s="1">
        <v>2</v>
      </c>
      <c r="H34" s="1">
        <v>1.2</v>
      </c>
      <c r="I34" s="1" t="s">
        <v>21</v>
      </c>
      <c r="J34" s="1">
        <v>1.3</v>
      </c>
      <c r="K34" s="1">
        <v>1</v>
      </c>
    </row>
    <row r="35" spans="1:32" x14ac:dyDescent="0.25">
      <c r="A35" s="1">
        <v>9</v>
      </c>
      <c r="B35" s="1" t="s">
        <v>10</v>
      </c>
      <c r="C35" s="1">
        <v>2</v>
      </c>
      <c r="D35" s="1" t="s">
        <v>15</v>
      </c>
      <c r="E35" s="1">
        <v>1</v>
      </c>
      <c r="F35" s="1">
        <v>2</v>
      </c>
      <c r="G35" s="1">
        <v>2</v>
      </c>
      <c r="H35" s="1">
        <v>1.2</v>
      </c>
      <c r="I35" s="1">
        <v>2.2999999999999998</v>
      </c>
      <c r="J35" s="1">
        <v>3</v>
      </c>
      <c r="K35" s="1">
        <v>1</v>
      </c>
    </row>
    <row r="36" spans="1:32" x14ac:dyDescent="0.25">
      <c r="A36" s="1">
        <v>10</v>
      </c>
      <c r="B36" s="1" t="s">
        <v>10</v>
      </c>
      <c r="C36" s="1">
        <v>1</v>
      </c>
      <c r="D36" s="1" t="s">
        <v>12</v>
      </c>
      <c r="E36" s="1">
        <v>2</v>
      </c>
      <c r="F36" s="1">
        <v>1</v>
      </c>
      <c r="G36" s="1">
        <v>0</v>
      </c>
      <c r="H36" s="1">
        <v>1</v>
      </c>
      <c r="I36" s="1">
        <v>2</v>
      </c>
      <c r="J36" s="1">
        <v>1</v>
      </c>
      <c r="K36" s="1">
        <v>1</v>
      </c>
    </row>
    <row r="37" spans="1:32" x14ac:dyDescent="0.25">
      <c r="A37" s="1">
        <v>11</v>
      </c>
      <c r="B37" s="1" t="s">
        <v>10</v>
      </c>
      <c r="C37" s="1">
        <v>1</v>
      </c>
      <c r="D37" s="1" t="s">
        <v>11</v>
      </c>
      <c r="E37" s="1">
        <v>1</v>
      </c>
      <c r="F37" s="1">
        <v>2</v>
      </c>
      <c r="G37" s="1">
        <v>1.3</v>
      </c>
      <c r="H37" s="1">
        <v>1.2</v>
      </c>
      <c r="I37" s="1">
        <v>2.2999999999999998</v>
      </c>
      <c r="J37" s="1">
        <v>1.3</v>
      </c>
      <c r="K37" s="1">
        <v>2</v>
      </c>
    </row>
    <row r="38" spans="1:32" x14ac:dyDescent="0.25">
      <c r="A38" s="1">
        <v>11</v>
      </c>
      <c r="B38" s="1" t="s">
        <v>10</v>
      </c>
      <c r="C38" s="1">
        <v>1</v>
      </c>
      <c r="D38" s="1" t="s">
        <v>12</v>
      </c>
      <c r="E38" s="1">
        <v>1</v>
      </c>
      <c r="F38" s="1">
        <v>1</v>
      </c>
      <c r="G38" s="1">
        <v>1.3</v>
      </c>
      <c r="H38" s="1">
        <v>1.2</v>
      </c>
      <c r="I38" s="1">
        <v>2.2999999999999998</v>
      </c>
      <c r="J38" s="1">
        <v>1.3</v>
      </c>
      <c r="K38" s="1">
        <v>1</v>
      </c>
      <c r="AF38" s="1" t="s">
        <v>71</v>
      </c>
    </row>
    <row r="39" spans="1:32" x14ac:dyDescent="0.25">
      <c r="A39" s="1">
        <v>11</v>
      </c>
      <c r="B39" s="1" t="s">
        <v>10</v>
      </c>
      <c r="C39" s="1">
        <v>1</v>
      </c>
      <c r="D39" s="1" t="s">
        <v>15</v>
      </c>
      <c r="E39" s="1">
        <v>1</v>
      </c>
      <c r="F39" s="1">
        <v>4</v>
      </c>
      <c r="G39" s="1">
        <v>3</v>
      </c>
      <c r="H39" s="1">
        <v>1.2</v>
      </c>
      <c r="I39" s="1">
        <v>2.2999999999999998</v>
      </c>
      <c r="J39" s="1">
        <v>1.3</v>
      </c>
      <c r="K39" s="1">
        <v>2</v>
      </c>
    </row>
    <row r="40" spans="1:32" x14ac:dyDescent="0.25">
      <c r="A40" s="1">
        <v>12</v>
      </c>
      <c r="B40" s="1" t="s">
        <v>10</v>
      </c>
      <c r="C40" s="1">
        <v>1</v>
      </c>
      <c r="D40" s="1" t="s">
        <v>11</v>
      </c>
      <c r="E40" s="1">
        <v>2</v>
      </c>
      <c r="F40" s="1">
        <v>2</v>
      </c>
      <c r="G40" s="1" t="s">
        <v>21</v>
      </c>
      <c r="H40" s="1">
        <v>1</v>
      </c>
      <c r="I40" s="1">
        <v>2</v>
      </c>
      <c r="J40" s="1">
        <v>1.3</v>
      </c>
      <c r="K40" s="1">
        <v>1</v>
      </c>
    </row>
    <row r="41" spans="1:32" x14ac:dyDescent="0.25">
      <c r="A41" s="1">
        <v>12</v>
      </c>
      <c r="B41" s="1" t="s">
        <v>10</v>
      </c>
      <c r="C41" s="1">
        <v>1</v>
      </c>
      <c r="D41" s="1" t="s">
        <v>12</v>
      </c>
      <c r="E41" s="1">
        <v>2</v>
      </c>
      <c r="F41" s="1">
        <v>3</v>
      </c>
      <c r="G41" s="1">
        <v>1</v>
      </c>
      <c r="H41" s="1">
        <v>1</v>
      </c>
      <c r="I41" s="1">
        <v>2</v>
      </c>
      <c r="J41" s="1">
        <v>1</v>
      </c>
      <c r="K41" s="1">
        <v>1</v>
      </c>
    </row>
    <row r="42" spans="1:32" x14ac:dyDescent="0.25">
      <c r="A42" s="1">
        <v>12</v>
      </c>
      <c r="B42" s="1" t="s">
        <v>10</v>
      </c>
      <c r="C42" s="1">
        <v>1</v>
      </c>
      <c r="D42" s="1" t="s">
        <v>15</v>
      </c>
      <c r="E42" s="1">
        <v>1</v>
      </c>
      <c r="F42" s="1">
        <v>4</v>
      </c>
      <c r="G42" s="1">
        <v>3</v>
      </c>
      <c r="H42" s="1">
        <v>1</v>
      </c>
      <c r="I42" s="1">
        <v>3</v>
      </c>
      <c r="J42" s="1">
        <v>3</v>
      </c>
      <c r="K42" s="1">
        <v>1</v>
      </c>
      <c r="M42" s="1" t="s">
        <v>81</v>
      </c>
      <c r="N42" s="1" t="s">
        <v>82</v>
      </c>
      <c r="O42" s="1" t="s">
        <v>83</v>
      </c>
      <c r="P42" s="1" t="s">
        <v>1</v>
      </c>
      <c r="R42" s="1" t="s">
        <v>83</v>
      </c>
      <c r="S42" s="1" t="s">
        <v>82</v>
      </c>
      <c r="T42" s="1" t="s">
        <v>84</v>
      </c>
      <c r="U42" s="1" t="s">
        <v>85</v>
      </c>
    </row>
    <row r="43" spans="1:32" x14ac:dyDescent="0.25">
      <c r="A43" s="1">
        <v>13</v>
      </c>
      <c r="B43" s="1" t="s">
        <v>10</v>
      </c>
      <c r="C43" s="1">
        <v>1</v>
      </c>
      <c r="D43" s="1" t="s">
        <v>11</v>
      </c>
      <c r="E43" s="1">
        <v>1</v>
      </c>
      <c r="F43" s="1">
        <v>1</v>
      </c>
      <c r="G43" s="1">
        <v>1.2</v>
      </c>
      <c r="H43" s="1">
        <v>1</v>
      </c>
      <c r="I43" s="1">
        <v>2</v>
      </c>
      <c r="J43" s="1">
        <v>1</v>
      </c>
      <c r="K43" s="1">
        <v>1</v>
      </c>
      <c r="M43" s="1">
        <v>1</v>
      </c>
      <c r="N43" s="1">
        <f>SUMIF(A1:A1000,M43)</f>
        <v>2</v>
      </c>
      <c r="O43" s="1">
        <v>1</v>
      </c>
      <c r="P43" s="1" t="s">
        <v>10</v>
      </c>
      <c r="R43" s="1">
        <v>1</v>
      </c>
      <c r="S43" s="1">
        <f>SUMIFS(N43:N1001,O43:O1001,R43)</f>
        <v>99</v>
      </c>
      <c r="T43" s="1">
        <f>COUNTIF(O43:O1001,R43)</f>
        <v>26</v>
      </c>
      <c r="U43" s="1">
        <f>S43/T43</f>
        <v>3.8076923076923075</v>
      </c>
    </row>
    <row r="44" spans="1:32" x14ac:dyDescent="0.25">
      <c r="A44" s="1">
        <v>13</v>
      </c>
      <c r="B44" s="1" t="s">
        <v>10</v>
      </c>
      <c r="C44" s="1">
        <v>1</v>
      </c>
      <c r="D44" s="1" t="s">
        <v>12</v>
      </c>
      <c r="E44" s="1">
        <v>2</v>
      </c>
      <c r="F44" s="1">
        <v>1</v>
      </c>
      <c r="G44" s="1">
        <v>1</v>
      </c>
      <c r="H44" s="1">
        <v>1.2</v>
      </c>
      <c r="I44" s="1">
        <v>2</v>
      </c>
      <c r="J44" s="1">
        <v>1</v>
      </c>
      <c r="K44" s="1">
        <v>1</v>
      </c>
      <c r="M44" s="1">
        <v>2</v>
      </c>
      <c r="N44" s="1">
        <f>COUNTIF(A3:A1000,M44)</f>
        <v>5</v>
      </c>
      <c r="O44" s="1">
        <v>1</v>
      </c>
      <c r="P44" s="1" t="s">
        <v>10</v>
      </c>
      <c r="R44" s="1">
        <v>2</v>
      </c>
      <c r="S44" s="1">
        <f t="shared" ref="S44:S51" si="53">SUMIFS(N44:N1002,O44:O1002,R44)</f>
        <v>64</v>
      </c>
      <c r="T44" s="1">
        <f t="shared" ref="T44:T51" si="54">COUNTIF(O44:O1002,R44)</f>
        <v>14</v>
      </c>
      <c r="U44" s="1">
        <f t="shared" ref="U44:U51" si="55">S44/T44</f>
        <v>4.5714285714285712</v>
      </c>
    </row>
    <row r="45" spans="1:32" x14ac:dyDescent="0.25">
      <c r="A45" s="1">
        <v>13</v>
      </c>
      <c r="B45" s="1" t="s">
        <v>10</v>
      </c>
      <c r="C45" s="1">
        <v>1</v>
      </c>
      <c r="D45" s="1" t="s">
        <v>15</v>
      </c>
      <c r="E45" s="1">
        <v>1</v>
      </c>
      <c r="F45" s="1">
        <v>1</v>
      </c>
      <c r="G45" s="1">
        <v>2.2999999999999998</v>
      </c>
      <c r="H45" s="1">
        <v>2</v>
      </c>
      <c r="I45" s="1">
        <v>3</v>
      </c>
      <c r="J45" s="1" t="s">
        <v>21</v>
      </c>
      <c r="K45" s="1">
        <v>1</v>
      </c>
      <c r="M45" s="1">
        <v>3</v>
      </c>
      <c r="N45" s="1">
        <f>COUNTIF(A3:A1000,M45)</f>
        <v>3</v>
      </c>
      <c r="O45" s="1">
        <v>1</v>
      </c>
      <c r="P45" s="1" t="s">
        <v>10</v>
      </c>
      <c r="R45" s="1">
        <v>3</v>
      </c>
      <c r="S45" s="1">
        <f t="shared" si="53"/>
        <v>104</v>
      </c>
      <c r="T45" s="1">
        <f t="shared" si="54"/>
        <v>17</v>
      </c>
      <c r="U45" s="1">
        <f t="shared" si="55"/>
        <v>6.117647058823529</v>
      </c>
    </row>
    <row r="46" spans="1:32" x14ac:dyDescent="0.25">
      <c r="A46" s="1">
        <v>14</v>
      </c>
      <c r="B46" s="1" t="s">
        <v>10</v>
      </c>
      <c r="C46" s="1">
        <v>1</v>
      </c>
      <c r="D46" s="1" t="s">
        <v>11</v>
      </c>
      <c r="E46" s="1">
        <v>2</v>
      </c>
      <c r="F46" s="1">
        <v>2</v>
      </c>
      <c r="G46" s="1">
        <v>2</v>
      </c>
      <c r="H46" s="1">
        <v>1.2</v>
      </c>
      <c r="I46" s="1">
        <v>2.2999999999999998</v>
      </c>
      <c r="J46" s="1">
        <v>1.3</v>
      </c>
      <c r="K46" s="1">
        <v>2</v>
      </c>
      <c r="M46" s="1">
        <v>4</v>
      </c>
      <c r="N46" s="1">
        <f t="shared" ref="N46:N50" si="56">COUNTIF(A4:A1001,M46)</f>
        <v>4</v>
      </c>
      <c r="O46" s="1">
        <v>1</v>
      </c>
      <c r="P46" s="1" t="s">
        <v>10</v>
      </c>
      <c r="R46" s="1">
        <v>4</v>
      </c>
      <c r="S46" s="1">
        <f t="shared" si="53"/>
        <v>124</v>
      </c>
      <c r="T46" s="1">
        <f t="shared" si="54"/>
        <v>22</v>
      </c>
      <c r="U46" s="1">
        <f t="shared" si="55"/>
        <v>5.6363636363636367</v>
      </c>
    </row>
    <row r="47" spans="1:32" x14ac:dyDescent="0.25">
      <c r="A47" s="1">
        <v>14</v>
      </c>
      <c r="B47" s="1" t="s">
        <v>10</v>
      </c>
      <c r="C47" s="1">
        <v>1</v>
      </c>
      <c r="D47" s="1" t="s">
        <v>12</v>
      </c>
      <c r="E47" s="1">
        <v>1</v>
      </c>
      <c r="F47" s="1">
        <v>1</v>
      </c>
      <c r="G47" s="1" t="s">
        <v>21</v>
      </c>
      <c r="H47" s="1">
        <v>1.2</v>
      </c>
      <c r="I47" s="1">
        <v>2</v>
      </c>
      <c r="J47" s="1">
        <v>1</v>
      </c>
      <c r="K47" s="1">
        <v>1</v>
      </c>
      <c r="M47" s="1">
        <v>5</v>
      </c>
      <c r="N47" s="1">
        <f t="shared" si="56"/>
        <v>4</v>
      </c>
      <c r="O47" s="1">
        <v>1</v>
      </c>
      <c r="P47" s="1" t="s">
        <v>10</v>
      </c>
      <c r="R47" s="1">
        <v>5</v>
      </c>
      <c r="S47" s="1">
        <f t="shared" si="53"/>
        <v>112</v>
      </c>
      <c r="T47" s="1">
        <f t="shared" si="54"/>
        <v>15</v>
      </c>
      <c r="U47" s="1">
        <f t="shared" si="55"/>
        <v>7.4666666666666668</v>
      </c>
    </row>
    <row r="48" spans="1:32" x14ac:dyDescent="0.25">
      <c r="A48" s="1">
        <v>14</v>
      </c>
      <c r="B48" s="1" t="s">
        <v>10</v>
      </c>
      <c r="C48" s="1">
        <v>1</v>
      </c>
      <c r="D48" s="1" t="s">
        <v>14</v>
      </c>
      <c r="E48" s="1">
        <v>1</v>
      </c>
      <c r="F48" s="1">
        <v>1</v>
      </c>
      <c r="G48" s="1">
        <v>3</v>
      </c>
      <c r="H48" s="1">
        <v>1.2</v>
      </c>
      <c r="I48" s="1" t="s">
        <v>21</v>
      </c>
      <c r="J48" s="1" t="s">
        <v>21</v>
      </c>
      <c r="K48" s="1">
        <v>1</v>
      </c>
      <c r="M48" s="1">
        <v>6</v>
      </c>
      <c r="N48" s="1">
        <f t="shared" si="56"/>
        <v>3</v>
      </c>
      <c r="O48" s="1">
        <v>4</v>
      </c>
      <c r="P48" s="1" t="s">
        <v>10</v>
      </c>
      <c r="R48" s="1">
        <v>6</v>
      </c>
      <c r="S48" s="1">
        <f t="shared" si="53"/>
        <v>27</v>
      </c>
      <c r="T48" s="1">
        <f t="shared" si="54"/>
        <v>5</v>
      </c>
      <c r="U48" s="1">
        <f t="shared" si="55"/>
        <v>5.4</v>
      </c>
    </row>
    <row r="49" spans="1:24" x14ac:dyDescent="0.25">
      <c r="A49" s="1">
        <v>14</v>
      </c>
      <c r="B49" s="1" t="s">
        <v>10</v>
      </c>
      <c r="C49" s="1">
        <v>1</v>
      </c>
      <c r="D49" s="1" t="s">
        <v>15</v>
      </c>
      <c r="E49" s="1">
        <v>1</v>
      </c>
      <c r="F49" s="1">
        <v>1</v>
      </c>
      <c r="G49" s="1">
        <v>3</v>
      </c>
      <c r="H49" s="1">
        <v>1.2</v>
      </c>
      <c r="I49" s="1" t="s">
        <v>21</v>
      </c>
      <c r="J49" s="1" t="s">
        <v>21</v>
      </c>
      <c r="K49" s="1">
        <v>1</v>
      </c>
      <c r="M49" s="1">
        <v>7</v>
      </c>
      <c r="N49" s="1">
        <f t="shared" si="56"/>
        <v>4</v>
      </c>
      <c r="O49" s="1">
        <v>3</v>
      </c>
      <c r="P49" s="1" t="s">
        <v>10</v>
      </c>
      <c r="R49" s="1">
        <v>7</v>
      </c>
      <c r="S49" s="1">
        <f t="shared" si="53"/>
        <v>6</v>
      </c>
      <c r="T49" s="1">
        <f t="shared" si="54"/>
        <v>1</v>
      </c>
      <c r="U49" s="1">
        <f t="shared" si="55"/>
        <v>6</v>
      </c>
    </row>
    <row r="50" spans="1:24" x14ac:dyDescent="0.25">
      <c r="A50" s="1">
        <v>15</v>
      </c>
      <c r="B50" s="1" t="s">
        <v>10</v>
      </c>
      <c r="C50" s="1">
        <v>1</v>
      </c>
      <c r="D50" s="1" t="s">
        <v>11</v>
      </c>
      <c r="E50" s="1">
        <v>2</v>
      </c>
      <c r="F50" s="1">
        <v>1</v>
      </c>
      <c r="G50" s="1">
        <v>1.2</v>
      </c>
      <c r="H50" s="1">
        <v>1.2</v>
      </c>
      <c r="I50" s="1">
        <v>2.2999999999999998</v>
      </c>
      <c r="J50" s="1">
        <v>1</v>
      </c>
      <c r="K50" s="1">
        <v>1</v>
      </c>
      <c r="M50" s="1">
        <v>8</v>
      </c>
      <c r="N50" s="1">
        <f t="shared" si="56"/>
        <v>4</v>
      </c>
      <c r="O50" s="1">
        <v>5</v>
      </c>
      <c r="P50" s="1" t="s">
        <v>10</v>
      </c>
      <c r="R50" s="1">
        <v>8</v>
      </c>
      <c r="S50" s="1">
        <f t="shared" si="53"/>
        <v>0</v>
      </c>
      <c r="T50" s="1">
        <f t="shared" si="54"/>
        <v>0</v>
      </c>
      <c r="U50" s="1">
        <v>0</v>
      </c>
    </row>
    <row r="51" spans="1:24" x14ac:dyDescent="0.25">
      <c r="A51" s="1">
        <v>15</v>
      </c>
      <c r="B51" s="1" t="s">
        <v>10</v>
      </c>
      <c r="C51" s="1">
        <v>1</v>
      </c>
      <c r="D51" s="1" t="s">
        <v>12</v>
      </c>
      <c r="E51" s="1">
        <v>2</v>
      </c>
      <c r="F51" s="1">
        <v>1</v>
      </c>
      <c r="G51" s="1">
        <v>1</v>
      </c>
      <c r="H51" s="1">
        <v>1.2</v>
      </c>
      <c r="I51" s="1">
        <v>2</v>
      </c>
      <c r="J51" s="1">
        <v>1</v>
      </c>
      <c r="K51" s="1">
        <v>2</v>
      </c>
      <c r="M51" s="1">
        <v>9</v>
      </c>
      <c r="N51" s="1">
        <f>COUNTIF(A9:A1006,M51)</f>
        <v>4</v>
      </c>
      <c r="O51" s="1">
        <v>2</v>
      </c>
      <c r="P51" s="1" t="s">
        <v>10</v>
      </c>
      <c r="R51" s="1">
        <v>9</v>
      </c>
      <c r="S51" s="1">
        <f t="shared" si="53"/>
        <v>0</v>
      </c>
      <c r="T51" s="1">
        <f t="shared" si="54"/>
        <v>0</v>
      </c>
      <c r="U51" s="1">
        <v>0</v>
      </c>
    </row>
    <row r="52" spans="1:24" x14ac:dyDescent="0.25">
      <c r="A52" s="1">
        <v>15</v>
      </c>
      <c r="B52" s="1" t="s">
        <v>10</v>
      </c>
      <c r="C52" s="1">
        <v>1</v>
      </c>
      <c r="D52" s="1" t="s">
        <v>14</v>
      </c>
      <c r="E52" s="1">
        <v>1</v>
      </c>
      <c r="F52" s="1">
        <v>1</v>
      </c>
      <c r="G52" s="1">
        <v>2.2999999999999998</v>
      </c>
      <c r="H52" s="1">
        <v>2</v>
      </c>
      <c r="I52" s="1">
        <v>3</v>
      </c>
      <c r="J52" s="1">
        <v>1.3</v>
      </c>
      <c r="K52" s="1">
        <v>1</v>
      </c>
      <c r="M52" s="1">
        <v>10</v>
      </c>
      <c r="N52" s="1">
        <f t="shared" ref="N52:N115" si="57">COUNTIF(A10:A1007,M52)</f>
        <v>1</v>
      </c>
      <c r="O52" s="1">
        <v>1</v>
      </c>
      <c r="P52" s="1" t="s">
        <v>10</v>
      </c>
    </row>
    <row r="53" spans="1:24" x14ac:dyDescent="0.25">
      <c r="A53" s="1">
        <v>16</v>
      </c>
      <c r="B53" s="1" t="s">
        <v>10</v>
      </c>
      <c r="C53" s="1">
        <v>1</v>
      </c>
      <c r="D53" s="1" t="s">
        <v>11</v>
      </c>
      <c r="E53" s="1">
        <v>3</v>
      </c>
      <c r="F53" s="1">
        <v>3</v>
      </c>
      <c r="G53" s="1">
        <v>2</v>
      </c>
      <c r="H53" s="1">
        <v>2</v>
      </c>
      <c r="I53" s="1">
        <v>3</v>
      </c>
      <c r="J53" s="1">
        <v>1</v>
      </c>
      <c r="K53" s="1">
        <v>2</v>
      </c>
      <c r="M53" s="1">
        <v>11</v>
      </c>
      <c r="N53" s="1">
        <f t="shared" si="57"/>
        <v>3</v>
      </c>
      <c r="O53" s="1">
        <v>1</v>
      </c>
      <c r="P53" s="1" t="s">
        <v>10</v>
      </c>
    </row>
    <row r="54" spans="1:24" x14ac:dyDescent="0.25">
      <c r="A54" s="1">
        <v>16</v>
      </c>
      <c r="B54" s="1" t="s">
        <v>10</v>
      </c>
      <c r="C54" s="1">
        <v>1</v>
      </c>
      <c r="D54" s="1" t="s">
        <v>12</v>
      </c>
      <c r="E54" s="1">
        <v>2</v>
      </c>
      <c r="F54" s="1">
        <v>2</v>
      </c>
      <c r="G54" s="1">
        <v>1</v>
      </c>
      <c r="H54" s="1">
        <v>1.2</v>
      </c>
      <c r="I54" s="1">
        <v>2</v>
      </c>
      <c r="J54" s="1">
        <v>1</v>
      </c>
      <c r="K54" s="1">
        <v>1</v>
      </c>
      <c r="M54" s="1">
        <v>12</v>
      </c>
      <c r="N54" s="1">
        <f t="shared" si="57"/>
        <v>3</v>
      </c>
      <c r="O54" s="1">
        <v>1</v>
      </c>
      <c r="P54" s="1" t="s">
        <v>10</v>
      </c>
      <c r="X54" s="1" t="s">
        <v>86</v>
      </c>
    </row>
    <row r="55" spans="1:24" x14ac:dyDescent="0.25">
      <c r="A55" s="1">
        <v>16</v>
      </c>
      <c r="B55" s="1" t="s">
        <v>10</v>
      </c>
      <c r="C55" s="1">
        <v>1</v>
      </c>
      <c r="D55" s="1" t="s">
        <v>22</v>
      </c>
      <c r="E55" s="1">
        <v>2</v>
      </c>
      <c r="F55" s="1">
        <v>3</v>
      </c>
      <c r="G55" s="1">
        <v>3</v>
      </c>
      <c r="H55" s="1">
        <v>1</v>
      </c>
      <c r="I55" s="1">
        <v>2</v>
      </c>
      <c r="J55" s="1">
        <v>1.3</v>
      </c>
      <c r="K55" s="1">
        <v>2</v>
      </c>
      <c r="M55" s="1">
        <v>13</v>
      </c>
      <c r="N55" s="1">
        <f t="shared" si="57"/>
        <v>3</v>
      </c>
      <c r="O55" s="1">
        <v>1</v>
      </c>
      <c r="P55" s="1" t="s">
        <v>10</v>
      </c>
      <c r="X55" s="1">
        <f>CORREL(R43:R49,U43:U49)</f>
        <v>0.6317346250958954</v>
      </c>
    </row>
    <row r="56" spans="1:24" x14ac:dyDescent="0.25">
      <c r="A56" s="1">
        <v>16</v>
      </c>
      <c r="B56" s="1" t="s">
        <v>10</v>
      </c>
      <c r="C56" s="1">
        <v>1</v>
      </c>
      <c r="D56" s="1" t="s">
        <v>15</v>
      </c>
      <c r="E56" s="1">
        <v>1</v>
      </c>
      <c r="F56" s="1">
        <v>1</v>
      </c>
      <c r="G56" s="1">
        <v>2.2999999999999998</v>
      </c>
      <c r="H56" s="1">
        <v>1.2</v>
      </c>
      <c r="I56" s="1" t="s">
        <v>21</v>
      </c>
      <c r="J56" s="1" t="s">
        <v>21</v>
      </c>
      <c r="K56" s="1">
        <v>1</v>
      </c>
      <c r="M56" s="1">
        <v>14</v>
      </c>
      <c r="N56" s="1">
        <f t="shared" si="57"/>
        <v>4</v>
      </c>
      <c r="O56" s="1">
        <v>1</v>
      </c>
      <c r="P56" s="1" t="s">
        <v>10</v>
      </c>
    </row>
    <row r="57" spans="1:24" x14ac:dyDescent="0.25">
      <c r="A57" s="1">
        <v>16</v>
      </c>
      <c r="B57" s="1" t="s">
        <v>10</v>
      </c>
      <c r="C57" s="1">
        <v>1</v>
      </c>
      <c r="D57" s="1" t="s">
        <v>18</v>
      </c>
      <c r="E57" s="1">
        <v>3</v>
      </c>
      <c r="F57" s="1">
        <v>3</v>
      </c>
      <c r="G57" s="1">
        <v>2</v>
      </c>
      <c r="H57" s="1">
        <v>1</v>
      </c>
      <c r="I57" s="1">
        <v>2</v>
      </c>
      <c r="J57" s="1">
        <v>1</v>
      </c>
      <c r="K57" s="1">
        <v>2</v>
      </c>
      <c r="M57" s="1">
        <v>15</v>
      </c>
      <c r="N57" s="1">
        <f t="shared" si="57"/>
        <v>3</v>
      </c>
      <c r="O57" s="1">
        <v>1</v>
      </c>
      <c r="P57" s="1" t="s">
        <v>10</v>
      </c>
    </row>
    <row r="58" spans="1:24" x14ac:dyDescent="0.25">
      <c r="A58" s="1">
        <v>16</v>
      </c>
      <c r="B58" s="1" t="s">
        <v>10</v>
      </c>
      <c r="C58" s="1">
        <v>1</v>
      </c>
      <c r="D58" s="1" t="s">
        <v>14</v>
      </c>
      <c r="E58" s="1">
        <v>3</v>
      </c>
      <c r="F58" s="1">
        <v>4</v>
      </c>
      <c r="G58" s="1">
        <v>2</v>
      </c>
      <c r="H58" s="1">
        <v>1</v>
      </c>
      <c r="I58" s="1">
        <v>2</v>
      </c>
      <c r="J58" s="1">
        <v>1</v>
      </c>
      <c r="K58" s="1">
        <v>4</v>
      </c>
      <c r="M58" s="1">
        <v>16</v>
      </c>
      <c r="N58" s="1">
        <f t="shared" si="57"/>
        <v>7</v>
      </c>
      <c r="O58" s="1">
        <v>1</v>
      </c>
      <c r="P58" s="1" t="s">
        <v>10</v>
      </c>
    </row>
    <row r="59" spans="1:24" x14ac:dyDescent="0.25">
      <c r="A59" s="1">
        <v>16</v>
      </c>
      <c r="B59" s="1" t="s">
        <v>10</v>
      </c>
      <c r="C59" s="1">
        <v>1</v>
      </c>
      <c r="D59" s="1" t="s">
        <v>23</v>
      </c>
      <c r="E59" s="1">
        <v>1</v>
      </c>
      <c r="F59" s="1">
        <v>2</v>
      </c>
      <c r="G59" s="1">
        <v>3</v>
      </c>
      <c r="H59" s="1">
        <v>1</v>
      </c>
      <c r="I59" s="1">
        <v>1</v>
      </c>
      <c r="J59" s="1">
        <v>3</v>
      </c>
      <c r="K59" s="1">
        <v>1</v>
      </c>
      <c r="M59" s="1">
        <v>17</v>
      </c>
      <c r="N59" s="1">
        <f t="shared" si="57"/>
        <v>4</v>
      </c>
      <c r="O59" s="1">
        <v>1</v>
      </c>
      <c r="P59" s="1" t="s">
        <v>10</v>
      </c>
    </row>
    <row r="60" spans="1:24" x14ac:dyDescent="0.25">
      <c r="A60" s="1">
        <v>17</v>
      </c>
      <c r="B60" s="1" t="s">
        <v>10</v>
      </c>
      <c r="C60" s="1">
        <v>1</v>
      </c>
      <c r="D60" s="1" t="s">
        <v>11</v>
      </c>
      <c r="E60" s="1">
        <v>3</v>
      </c>
      <c r="F60" s="1">
        <v>4</v>
      </c>
      <c r="G60" s="1">
        <v>1</v>
      </c>
      <c r="H60" s="1">
        <v>1</v>
      </c>
      <c r="I60" s="1">
        <v>2</v>
      </c>
      <c r="J60" s="1">
        <v>1</v>
      </c>
      <c r="K60" s="1">
        <v>4</v>
      </c>
      <c r="M60" s="1">
        <v>18</v>
      </c>
      <c r="N60" s="1">
        <f t="shared" si="57"/>
        <v>3</v>
      </c>
      <c r="O60" s="1">
        <v>1</v>
      </c>
      <c r="P60" s="1" t="s">
        <v>10</v>
      </c>
    </row>
    <row r="61" spans="1:24" x14ac:dyDescent="0.25">
      <c r="A61" s="1">
        <v>17</v>
      </c>
      <c r="B61" s="1" t="s">
        <v>10</v>
      </c>
      <c r="C61" s="1">
        <v>1</v>
      </c>
      <c r="D61" s="1" t="s">
        <v>12</v>
      </c>
      <c r="E61" s="1">
        <v>2</v>
      </c>
      <c r="F61" s="1">
        <v>3</v>
      </c>
      <c r="G61" s="1">
        <v>1</v>
      </c>
      <c r="H61" s="1">
        <v>1.2</v>
      </c>
      <c r="I61" s="1">
        <v>2</v>
      </c>
      <c r="J61" s="1">
        <v>1</v>
      </c>
      <c r="K61" s="1">
        <v>1</v>
      </c>
      <c r="M61" s="1">
        <v>19</v>
      </c>
      <c r="N61" s="1">
        <f t="shared" si="57"/>
        <v>4</v>
      </c>
      <c r="O61" s="1">
        <v>1</v>
      </c>
      <c r="P61" s="1" t="s">
        <v>10</v>
      </c>
    </row>
    <row r="62" spans="1:24" x14ac:dyDescent="0.25">
      <c r="A62" s="1">
        <v>17</v>
      </c>
      <c r="B62" s="1" t="s">
        <v>10</v>
      </c>
      <c r="C62" s="1">
        <v>1</v>
      </c>
      <c r="D62" s="1" t="s">
        <v>15</v>
      </c>
      <c r="E62" s="1">
        <v>1</v>
      </c>
      <c r="F62" s="1">
        <v>3</v>
      </c>
      <c r="G62" s="1">
        <v>3</v>
      </c>
      <c r="H62" s="1">
        <v>1.2</v>
      </c>
      <c r="I62" s="1">
        <v>1.3</v>
      </c>
      <c r="J62" s="1">
        <v>1.3</v>
      </c>
      <c r="K62" s="1">
        <v>1</v>
      </c>
      <c r="M62" s="1">
        <v>20</v>
      </c>
      <c r="N62" s="1">
        <f t="shared" si="57"/>
        <v>6</v>
      </c>
      <c r="O62" s="1">
        <v>1</v>
      </c>
      <c r="P62" s="1" t="s">
        <v>10</v>
      </c>
    </row>
    <row r="63" spans="1:24" x14ac:dyDescent="0.25">
      <c r="A63" s="1">
        <v>17</v>
      </c>
      <c r="B63" s="1" t="s">
        <v>10</v>
      </c>
      <c r="C63" s="1">
        <v>1</v>
      </c>
      <c r="D63" s="1" t="s">
        <v>14</v>
      </c>
      <c r="E63" s="1">
        <v>1</v>
      </c>
      <c r="F63" s="1">
        <v>1</v>
      </c>
      <c r="G63" s="1">
        <v>3</v>
      </c>
      <c r="H63" s="1">
        <v>1.2</v>
      </c>
      <c r="I63" s="1">
        <v>1.3</v>
      </c>
      <c r="J63" s="1">
        <v>1.3</v>
      </c>
      <c r="K63" s="1">
        <v>2</v>
      </c>
      <c r="M63" s="1">
        <v>21</v>
      </c>
      <c r="N63" s="1">
        <f t="shared" si="57"/>
        <v>4</v>
      </c>
      <c r="O63" s="1">
        <v>1</v>
      </c>
      <c r="P63" s="1" t="s">
        <v>10</v>
      </c>
    </row>
    <row r="64" spans="1:24" x14ac:dyDescent="0.25">
      <c r="A64" s="1">
        <v>18</v>
      </c>
      <c r="B64" s="1" t="s">
        <v>10</v>
      </c>
      <c r="C64" s="1">
        <v>1</v>
      </c>
      <c r="D64" s="1" t="s">
        <v>11</v>
      </c>
      <c r="E64" s="1">
        <v>2</v>
      </c>
      <c r="F64" s="1">
        <v>1</v>
      </c>
      <c r="G64" s="1">
        <v>2</v>
      </c>
      <c r="H64" s="1">
        <v>1</v>
      </c>
      <c r="I64" s="1">
        <v>2</v>
      </c>
      <c r="J64" s="1">
        <v>1.3</v>
      </c>
      <c r="K64" s="1">
        <v>1</v>
      </c>
      <c r="M64" s="1">
        <v>22</v>
      </c>
      <c r="N64" s="1">
        <f t="shared" si="57"/>
        <v>2</v>
      </c>
      <c r="O64" s="1">
        <v>1</v>
      </c>
      <c r="P64" s="1" t="s">
        <v>10</v>
      </c>
    </row>
    <row r="65" spans="1:16" x14ac:dyDescent="0.25">
      <c r="A65" s="1">
        <v>18</v>
      </c>
      <c r="B65" s="1" t="s">
        <v>10</v>
      </c>
      <c r="C65" s="1">
        <v>1</v>
      </c>
      <c r="D65" s="1" t="s">
        <v>12</v>
      </c>
      <c r="E65" s="1">
        <v>1</v>
      </c>
      <c r="F65" s="1">
        <v>1</v>
      </c>
      <c r="G65" s="1">
        <v>3</v>
      </c>
      <c r="H65" s="1">
        <v>1.2</v>
      </c>
      <c r="I65" s="1">
        <v>2</v>
      </c>
      <c r="J65" s="1">
        <v>1.3</v>
      </c>
      <c r="K65" s="1">
        <v>1</v>
      </c>
      <c r="M65" s="1">
        <v>23</v>
      </c>
      <c r="N65" s="1">
        <f t="shared" si="57"/>
        <v>5</v>
      </c>
      <c r="O65" s="1">
        <v>1</v>
      </c>
      <c r="P65" s="1" t="s">
        <v>10</v>
      </c>
    </row>
    <row r="66" spans="1:16" x14ac:dyDescent="0.25">
      <c r="A66" s="1">
        <v>18</v>
      </c>
      <c r="B66" s="1" t="s">
        <v>10</v>
      </c>
      <c r="C66" s="1">
        <v>1</v>
      </c>
      <c r="D66" s="1" t="s">
        <v>15</v>
      </c>
      <c r="E66" s="1">
        <v>1</v>
      </c>
      <c r="F66" s="1">
        <v>1</v>
      </c>
      <c r="G66" s="1">
        <v>2</v>
      </c>
      <c r="H66" s="1">
        <v>2</v>
      </c>
      <c r="I66" s="1">
        <v>3</v>
      </c>
      <c r="J66" s="1" t="s">
        <v>21</v>
      </c>
      <c r="K66" s="1">
        <v>1</v>
      </c>
      <c r="M66" s="1">
        <v>24</v>
      </c>
      <c r="N66" s="1">
        <f t="shared" si="57"/>
        <v>4</v>
      </c>
      <c r="O66" s="1">
        <v>1</v>
      </c>
      <c r="P66" s="1" t="s">
        <v>10</v>
      </c>
    </row>
    <row r="67" spans="1:16" x14ac:dyDescent="0.25">
      <c r="A67" s="1">
        <v>19</v>
      </c>
      <c r="B67" s="1" t="s">
        <v>10</v>
      </c>
      <c r="C67" s="1">
        <v>1</v>
      </c>
      <c r="D67" s="1" t="s">
        <v>11</v>
      </c>
      <c r="E67" s="1">
        <v>2</v>
      </c>
      <c r="F67" s="1">
        <v>1</v>
      </c>
      <c r="G67" s="1">
        <v>1</v>
      </c>
      <c r="H67" s="1">
        <v>1</v>
      </c>
      <c r="I67" s="1">
        <v>2</v>
      </c>
      <c r="J67" s="1">
        <v>1</v>
      </c>
      <c r="K67" s="1">
        <v>4</v>
      </c>
      <c r="M67" s="1">
        <v>25</v>
      </c>
      <c r="N67" s="1">
        <f t="shared" si="57"/>
        <v>4</v>
      </c>
      <c r="O67" s="1">
        <v>1</v>
      </c>
      <c r="P67" s="1" t="s">
        <v>10</v>
      </c>
    </row>
    <row r="68" spans="1:16" x14ac:dyDescent="0.25">
      <c r="A68" s="1">
        <v>19</v>
      </c>
      <c r="B68" s="1" t="s">
        <v>10</v>
      </c>
      <c r="C68" s="1">
        <v>1</v>
      </c>
      <c r="D68" s="1" t="s">
        <v>12</v>
      </c>
      <c r="E68" s="1">
        <v>1</v>
      </c>
      <c r="F68" s="1">
        <v>1</v>
      </c>
      <c r="G68" s="1">
        <v>1</v>
      </c>
      <c r="H68" s="1">
        <v>1.2</v>
      </c>
      <c r="I68" s="1">
        <v>2</v>
      </c>
      <c r="J68" s="1">
        <v>1</v>
      </c>
      <c r="K68" s="1">
        <v>4</v>
      </c>
      <c r="M68" s="1">
        <v>26</v>
      </c>
      <c r="N68" s="1">
        <f t="shared" si="57"/>
        <v>4</v>
      </c>
      <c r="O68" s="1">
        <v>1</v>
      </c>
      <c r="P68" s="1" t="s">
        <v>10</v>
      </c>
    </row>
    <row r="69" spans="1:16" x14ac:dyDescent="0.25">
      <c r="A69" s="1">
        <v>19</v>
      </c>
      <c r="B69" s="1" t="s">
        <v>10</v>
      </c>
      <c r="C69" s="1">
        <v>1</v>
      </c>
      <c r="D69" s="1" t="s">
        <v>18</v>
      </c>
      <c r="E69" s="1">
        <v>2</v>
      </c>
      <c r="F69" s="1">
        <v>2</v>
      </c>
      <c r="G69" s="1">
        <v>2</v>
      </c>
      <c r="H69" s="1">
        <v>1</v>
      </c>
      <c r="I69" s="1">
        <v>1</v>
      </c>
      <c r="J69" s="1">
        <v>1</v>
      </c>
      <c r="K69" s="1">
        <v>4</v>
      </c>
      <c r="M69" s="1">
        <v>27</v>
      </c>
      <c r="N69" s="1">
        <f t="shared" si="57"/>
        <v>3</v>
      </c>
      <c r="O69" s="1">
        <v>4</v>
      </c>
      <c r="P69" s="1" t="s">
        <v>10</v>
      </c>
    </row>
    <row r="70" spans="1:16" x14ac:dyDescent="0.25">
      <c r="A70" s="1">
        <v>19</v>
      </c>
      <c r="B70" s="1" t="s">
        <v>10</v>
      </c>
      <c r="C70" s="1">
        <v>1</v>
      </c>
      <c r="D70" s="1" t="s">
        <v>15</v>
      </c>
      <c r="E70" s="1">
        <v>1</v>
      </c>
      <c r="F70" s="1">
        <v>1</v>
      </c>
      <c r="G70" s="1">
        <v>3</v>
      </c>
      <c r="H70" s="1">
        <v>2</v>
      </c>
      <c r="I70" s="1">
        <v>3</v>
      </c>
      <c r="J70" s="1">
        <v>1.3</v>
      </c>
      <c r="K70" s="1">
        <v>4</v>
      </c>
      <c r="M70" s="1">
        <v>28</v>
      </c>
      <c r="N70" s="1">
        <f t="shared" si="57"/>
        <v>4</v>
      </c>
      <c r="O70" s="1">
        <v>1</v>
      </c>
      <c r="P70" s="1" t="s">
        <v>10</v>
      </c>
    </row>
    <row r="71" spans="1:16" x14ac:dyDescent="0.25">
      <c r="A71" s="1">
        <v>20</v>
      </c>
      <c r="B71" s="1" t="s">
        <v>10</v>
      </c>
      <c r="C71" s="1">
        <v>1</v>
      </c>
      <c r="D71" s="1" t="s">
        <v>11</v>
      </c>
      <c r="E71" s="1">
        <v>3</v>
      </c>
      <c r="F71" s="1">
        <v>3</v>
      </c>
      <c r="G71" s="1">
        <v>3</v>
      </c>
      <c r="H71" s="1">
        <v>1</v>
      </c>
      <c r="I71" s="1">
        <v>1</v>
      </c>
      <c r="J71" s="1">
        <v>1</v>
      </c>
      <c r="K71" s="1">
        <v>1</v>
      </c>
      <c r="M71" s="1">
        <v>29</v>
      </c>
      <c r="N71" s="1">
        <f t="shared" si="57"/>
        <v>5</v>
      </c>
      <c r="O71" s="1">
        <v>1</v>
      </c>
      <c r="P71" s="1" t="s">
        <v>10</v>
      </c>
    </row>
    <row r="72" spans="1:16" x14ac:dyDescent="0.25">
      <c r="A72" s="1">
        <v>20</v>
      </c>
      <c r="B72" s="1" t="s">
        <v>10</v>
      </c>
      <c r="C72" s="1">
        <v>1</v>
      </c>
      <c r="D72" s="1" t="s">
        <v>12</v>
      </c>
      <c r="E72" s="1">
        <v>2</v>
      </c>
      <c r="F72" s="1">
        <v>2</v>
      </c>
      <c r="G72" s="1">
        <v>3</v>
      </c>
      <c r="H72" s="1">
        <v>1</v>
      </c>
      <c r="I72" s="1">
        <v>2</v>
      </c>
      <c r="J72" s="1">
        <v>1</v>
      </c>
      <c r="K72" s="1">
        <v>1</v>
      </c>
      <c r="M72" s="1">
        <v>30</v>
      </c>
      <c r="N72" s="1">
        <f t="shared" si="57"/>
        <v>4</v>
      </c>
      <c r="O72" s="1">
        <v>1</v>
      </c>
      <c r="P72" s="1" t="s">
        <v>10</v>
      </c>
    </row>
    <row r="73" spans="1:16" x14ac:dyDescent="0.25">
      <c r="A73" s="1">
        <v>20</v>
      </c>
      <c r="B73" s="1" t="s">
        <v>10</v>
      </c>
      <c r="C73" s="1">
        <v>1</v>
      </c>
      <c r="D73" s="1" t="s">
        <v>18</v>
      </c>
      <c r="E73" s="1">
        <v>1</v>
      </c>
      <c r="F73" s="1">
        <v>1</v>
      </c>
      <c r="G73" s="1">
        <v>2.2999999999999998</v>
      </c>
      <c r="H73" s="1">
        <v>1</v>
      </c>
      <c r="I73" s="1">
        <v>1</v>
      </c>
      <c r="J73" s="1" t="s">
        <v>21</v>
      </c>
      <c r="K73" s="1">
        <v>1</v>
      </c>
      <c r="M73" s="1">
        <v>31</v>
      </c>
      <c r="N73" s="1">
        <f t="shared" si="57"/>
        <v>7</v>
      </c>
      <c r="O73" s="1">
        <v>2</v>
      </c>
      <c r="P73" s="1" t="s">
        <v>10</v>
      </c>
    </row>
    <row r="74" spans="1:16" x14ac:dyDescent="0.25">
      <c r="A74" s="1">
        <v>20</v>
      </c>
      <c r="B74" s="1" t="s">
        <v>10</v>
      </c>
      <c r="C74" s="1">
        <v>1</v>
      </c>
      <c r="D74" s="1" t="s">
        <v>24</v>
      </c>
      <c r="E74" s="1">
        <v>1</v>
      </c>
      <c r="F74" s="1">
        <v>2</v>
      </c>
      <c r="G74" s="1">
        <v>3</v>
      </c>
      <c r="H74" s="1">
        <v>1.2</v>
      </c>
      <c r="I74" s="1" t="s">
        <v>21</v>
      </c>
      <c r="J74" s="1" t="s">
        <v>21</v>
      </c>
      <c r="K74" s="1">
        <v>1</v>
      </c>
      <c r="M74" s="1">
        <v>32</v>
      </c>
      <c r="N74" s="1">
        <f t="shared" si="57"/>
        <v>8</v>
      </c>
      <c r="O74" s="1">
        <v>2</v>
      </c>
      <c r="P74" s="1" t="s">
        <v>10</v>
      </c>
    </row>
    <row r="75" spans="1:16" x14ac:dyDescent="0.25">
      <c r="A75" s="1">
        <v>20</v>
      </c>
      <c r="B75" s="1" t="s">
        <v>10</v>
      </c>
      <c r="C75" s="1">
        <v>1</v>
      </c>
      <c r="D75" s="1" t="s">
        <v>25</v>
      </c>
      <c r="E75" s="1">
        <v>1</v>
      </c>
      <c r="F75" s="1">
        <v>1</v>
      </c>
      <c r="G75" s="1">
        <v>3</v>
      </c>
      <c r="H75" s="1">
        <v>1.2</v>
      </c>
      <c r="I75" s="1" t="s">
        <v>21</v>
      </c>
      <c r="J75" s="1" t="s">
        <v>21</v>
      </c>
      <c r="K75" s="1">
        <v>1</v>
      </c>
      <c r="M75" s="1">
        <v>33</v>
      </c>
      <c r="N75" s="1">
        <f t="shared" si="57"/>
        <v>8</v>
      </c>
      <c r="O75" s="1">
        <v>2</v>
      </c>
      <c r="P75" s="1" t="s">
        <v>10</v>
      </c>
    </row>
    <row r="76" spans="1:16" x14ac:dyDescent="0.25">
      <c r="A76" s="1">
        <v>20</v>
      </c>
      <c r="B76" s="1" t="s">
        <v>10</v>
      </c>
      <c r="C76" s="1">
        <v>1</v>
      </c>
      <c r="D76" s="1" t="s">
        <v>15</v>
      </c>
      <c r="E76" s="1">
        <v>2</v>
      </c>
      <c r="F76" s="1">
        <v>4</v>
      </c>
      <c r="G76" s="1">
        <v>2</v>
      </c>
      <c r="H76" s="1">
        <v>2</v>
      </c>
      <c r="I76" s="1">
        <v>3</v>
      </c>
      <c r="J76" s="1">
        <v>1</v>
      </c>
      <c r="K76" s="1">
        <v>1</v>
      </c>
      <c r="M76" s="1">
        <v>34</v>
      </c>
      <c r="N76" s="1">
        <f t="shared" si="57"/>
        <v>3</v>
      </c>
      <c r="O76" s="1">
        <v>2</v>
      </c>
      <c r="P76" s="1" t="s">
        <v>10</v>
      </c>
    </row>
    <row r="77" spans="1:16" x14ac:dyDescent="0.25">
      <c r="A77" s="1">
        <v>21</v>
      </c>
      <c r="B77" s="1" t="s">
        <v>10</v>
      </c>
      <c r="C77" s="1">
        <v>1</v>
      </c>
      <c r="D77" s="1" t="s">
        <v>11</v>
      </c>
      <c r="E77" s="1">
        <v>2</v>
      </c>
      <c r="F77" s="1">
        <v>2</v>
      </c>
      <c r="G77" s="1">
        <v>2</v>
      </c>
      <c r="H77" s="1">
        <v>1</v>
      </c>
      <c r="I77" s="1">
        <v>2</v>
      </c>
      <c r="J77" s="1">
        <v>1.3</v>
      </c>
      <c r="K77" s="1">
        <v>1</v>
      </c>
      <c r="M77" s="1">
        <v>35</v>
      </c>
      <c r="N77" s="1">
        <f t="shared" si="57"/>
        <v>2</v>
      </c>
      <c r="O77" s="1">
        <v>2</v>
      </c>
      <c r="P77" s="1" t="s">
        <v>10</v>
      </c>
    </row>
    <row r="78" spans="1:16" x14ac:dyDescent="0.25">
      <c r="A78" s="1">
        <v>21</v>
      </c>
      <c r="B78" s="1" t="s">
        <v>10</v>
      </c>
      <c r="C78" s="1">
        <v>1</v>
      </c>
      <c r="D78" s="1" t="s">
        <v>12</v>
      </c>
      <c r="E78" s="1">
        <v>2</v>
      </c>
      <c r="F78" s="1">
        <v>1</v>
      </c>
      <c r="G78" s="1">
        <v>3</v>
      </c>
      <c r="H78" s="1">
        <v>1</v>
      </c>
      <c r="I78" s="1">
        <v>2</v>
      </c>
      <c r="J78" s="1">
        <v>1.3</v>
      </c>
      <c r="K78" s="1">
        <v>1</v>
      </c>
      <c r="M78" s="1">
        <v>36</v>
      </c>
      <c r="N78" s="1">
        <f t="shared" si="57"/>
        <v>3</v>
      </c>
      <c r="O78" s="1">
        <v>2</v>
      </c>
      <c r="P78" s="1" t="s">
        <v>10</v>
      </c>
    </row>
    <row r="79" spans="1:16" x14ac:dyDescent="0.25">
      <c r="A79" s="1">
        <v>21</v>
      </c>
      <c r="B79" s="1" t="s">
        <v>10</v>
      </c>
      <c r="C79" s="1">
        <v>1</v>
      </c>
      <c r="D79" s="1" t="s">
        <v>14</v>
      </c>
      <c r="E79" s="1">
        <v>3</v>
      </c>
      <c r="F79" s="1">
        <v>4</v>
      </c>
      <c r="G79" s="1">
        <v>2</v>
      </c>
      <c r="H79" s="1">
        <v>1</v>
      </c>
      <c r="I79" s="1">
        <v>2</v>
      </c>
      <c r="J79" s="1">
        <v>1</v>
      </c>
      <c r="K79" s="1">
        <v>1</v>
      </c>
      <c r="M79" s="1">
        <v>37</v>
      </c>
      <c r="N79" s="1">
        <f t="shared" si="57"/>
        <v>2</v>
      </c>
      <c r="O79" s="1">
        <v>2</v>
      </c>
      <c r="P79" s="1" t="s">
        <v>10</v>
      </c>
    </row>
    <row r="80" spans="1:16" x14ac:dyDescent="0.25">
      <c r="A80" s="1">
        <v>21</v>
      </c>
      <c r="B80" s="1" t="s">
        <v>10</v>
      </c>
      <c r="C80" s="1">
        <v>1</v>
      </c>
      <c r="D80" s="1" t="s">
        <v>15</v>
      </c>
      <c r="E80" s="1">
        <v>1</v>
      </c>
      <c r="F80" s="1">
        <v>2</v>
      </c>
      <c r="G80" s="1">
        <v>3</v>
      </c>
      <c r="H80" s="1">
        <v>2</v>
      </c>
      <c r="I80" s="1">
        <v>3</v>
      </c>
      <c r="J80" s="1">
        <v>1.3</v>
      </c>
      <c r="K80" s="1">
        <v>1</v>
      </c>
      <c r="M80" s="1">
        <v>38</v>
      </c>
      <c r="N80" s="1">
        <f t="shared" si="57"/>
        <v>8</v>
      </c>
      <c r="O80" s="1">
        <v>2</v>
      </c>
      <c r="P80" s="1" t="s">
        <v>10</v>
      </c>
    </row>
    <row r="81" spans="1:16" x14ac:dyDescent="0.25">
      <c r="A81" s="1">
        <v>22</v>
      </c>
      <c r="B81" s="1" t="s">
        <v>10</v>
      </c>
      <c r="C81" s="1">
        <v>1</v>
      </c>
      <c r="D81" s="1" t="s">
        <v>11</v>
      </c>
      <c r="E81" s="1">
        <v>1</v>
      </c>
      <c r="F81" s="1">
        <v>1</v>
      </c>
      <c r="G81" s="1">
        <v>2.2999999999999998</v>
      </c>
      <c r="H81" s="1">
        <v>1</v>
      </c>
      <c r="I81" s="1">
        <v>1.2</v>
      </c>
      <c r="J81" s="1">
        <v>1</v>
      </c>
      <c r="K81" s="1">
        <v>1</v>
      </c>
      <c r="M81" s="1">
        <v>39</v>
      </c>
      <c r="N81" s="1">
        <f t="shared" si="57"/>
        <v>4</v>
      </c>
      <c r="O81" s="1">
        <v>2</v>
      </c>
      <c r="P81" s="1" t="s">
        <v>10</v>
      </c>
    </row>
    <row r="82" spans="1:16" x14ac:dyDescent="0.25">
      <c r="A82" s="1">
        <v>22</v>
      </c>
      <c r="B82" s="1" t="s">
        <v>10</v>
      </c>
      <c r="C82" s="1">
        <v>1</v>
      </c>
      <c r="D82" s="1" t="s">
        <v>12</v>
      </c>
      <c r="E82" s="1">
        <v>2</v>
      </c>
      <c r="F82" s="1">
        <v>2</v>
      </c>
      <c r="G82" s="1">
        <v>1</v>
      </c>
      <c r="H82" s="1">
        <v>1</v>
      </c>
      <c r="I82" s="1">
        <v>2</v>
      </c>
      <c r="J82" s="1">
        <v>1</v>
      </c>
      <c r="K82" s="1">
        <v>1</v>
      </c>
      <c r="M82" s="1">
        <v>40</v>
      </c>
      <c r="N82" s="1">
        <f t="shared" si="57"/>
        <v>1</v>
      </c>
      <c r="O82" s="1">
        <v>2</v>
      </c>
      <c r="P82" s="1" t="s">
        <v>10</v>
      </c>
    </row>
    <row r="83" spans="1:16" x14ac:dyDescent="0.25">
      <c r="A83" s="1">
        <v>23</v>
      </c>
      <c r="B83" s="1" t="s">
        <v>10</v>
      </c>
      <c r="C83" s="1">
        <v>1</v>
      </c>
      <c r="D83" s="1" t="s">
        <v>11</v>
      </c>
      <c r="E83" s="1">
        <v>1</v>
      </c>
      <c r="F83" s="1">
        <v>2</v>
      </c>
      <c r="G83" s="1">
        <v>3</v>
      </c>
      <c r="H83" s="1">
        <v>1</v>
      </c>
      <c r="I83" s="1" t="s">
        <v>21</v>
      </c>
      <c r="J83" s="1">
        <v>1</v>
      </c>
      <c r="K83" s="1">
        <v>1</v>
      </c>
      <c r="M83" s="1">
        <v>41</v>
      </c>
      <c r="N83" s="1">
        <f t="shared" si="57"/>
        <v>4</v>
      </c>
      <c r="O83" s="1">
        <v>2</v>
      </c>
      <c r="P83" s="1" t="s">
        <v>10</v>
      </c>
    </row>
    <row r="84" spans="1:16" x14ac:dyDescent="0.25">
      <c r="A84" s="1">
        <v>23</v>
      </c>
      <c r="B84" s="1" t="s">
        <v>10</v>
      </c>
      <c r="C84" s="1">
        <v>1</v>
      </c>
      <c r="D84" s="1" t="s">
        <v>12</v>
      </c>
      <c r="E84" s="1">
        <v>1</v>
      </c>
      <c r="F84" s="1">
        <v>3</v>
      </c>
      <c r="G84" s="1">
        <v>1</v>
      </c>
      <c r="H84" s="1">
        <v>1</v>
      </c>
      <c r="I84" s="1">
        <v>2</v>
      </c>
      <c r="J84" s="1">
        <v>1</v>
      </c>
      <c r="K84" s="1">
        <v>1</v>
      </c>
      <c r="M84" s="1">
        <v>42</v>
      </c>
      <c r="N84" s="1">
        <f t="shared" si="57"/>
        <v>4</v>
      </c>
      <c r="O84" s="1">
        <v>1</v>
      </c>
      <c r="P84" s="1" t="s">
        <v>10</v>
      </c>
    </row>
    <row r="85" spans="1:16" x14ac:dyDescent="0.25">
      <c r="A85" s="1">
        <v>23</v>
      </c>
      <c r="B85" s="1" t="s">
        <v>10</v>
      </c>
      <c r="C85" s="1">
        <v>1</v>
      </c>
      <c r="D85" s="1" t="s">
        <v>15</v>
      </c>
      <c r="E85" s="1">
        <v>1</v>
      </c>
      <c r="F85" s="1">
        <v>2</v>
      </c>
      <c r="G85" s="1">
        <v>3</v>
      </c>
      <c r="H85" s="1">
        <v>2</v>
      </c>
      <c r="I85" s="1">
        <v>3</v>
      </c>
      <c r="J85" s="1">
        <v>1.3</v>
      </c>
      <c r="K85" s="1">
        <v>1</v>
      </c>
      <c r="M85" s="1">
        <v>43</v>
      </c>
      <c r="N85" s="1">
        <f t="shared" si="57"/>
        <v>3</v>
      </c>
      <c r="O85" s="1">
        <v>2</v>
      </c>
      <c r="P85" s="1" t="s">
        <v>10</v>
      </c>
    </row>
    <row r="86" spans="1:16" x14ac:dyDescent="0.25">
      <c r="A86" s="1">
        <v>23</v>
      </c>
      <c r="B86" s="1" t="s">
        <v>10</v>
      </c>
      <c r="C86" s="1">
        <v>1</v>
      </c>
      <c r="D86" s="1" t="s">
        <v>26</v>
      </c>
      <c r="E86" s="1">
        <v>1</v>
      </c>
      <c r="F86" s="1">
        <v>1</v>
      </c>
      <c r="G86" s="1">
        <v>3</v>
      </c>
      <c r="H86" s="1">
        <v>2</v>
      </c>
      <c r="I86" s="1">
        <v>3</v>
      </c>
      <c r="J86" s="1">
        <v>1.3</v>
      </c>
      <c r="K86" s="1">
        <v>1</v>
      </c>
      <c r="M86" s="1">
        <v>44</v>
      </c>
      <c r="N86" s="1">
        <f t="shared" si="57"/>
        <v>6</v>
      </c>
      <c r="O86" s="1">
        <v>3</v>
      </c>
      <c r="P86" s="1" t="s">
        <v>10</v>
      </c>
    </row>
    <row r="87" spans="1:16" x14ac:dyDescent="0.25">
      <c r="A87" s="1">
        <v>23</v>
      </c>
      <c r="B87" s="1" t="s">
        <v>10</v>
      </c>
      <c r="C87" s="1">
        <v>1</v>
      </c>
      <c r="D87" s="1" t="s">
        <v>14</v>
      </c>
      <c r="E87" s="1">
        <v>1</v>
      </c>
      <c r="F87" s="1">
        <v>1</v>
      </c>
      <c r="G87" s="1">
        <v>3</v>
      </c>
      <c r="H87" s="1">
        <v>1.2</v>
      </c>
      <c r="I87" s="1">
        <v>1.3</v>
      </c>
      <c r="J87" s="1">
        <v>1.3</v>
      </c>
      <c r="K87" s="1">
        <v>1</v>
      </c>
      <c r="M87" s="1">
        <v>45</v>
      </c>
      <c r="N87" s="1">
        <f t="shared" si="57"/>
        <v>7</v>
      </c>
      <c r="O87" s="1">
        <v>2</v>
      </c>
      <c r="P87" s="1" t="s">
        <v>10</v>
      </c>
    </row>
    <row r="88" spans="1:16" x14ac:dyDescent="0.25">
      <c r="A88" s="1">
        <v>24</v>
      </c>
      <c r="B88" s="1" t="s">
        <v>10</v>
      </c>
      <c r="C88" s="1">
        <v>1</v>
      </c>
      <c r="D88" s="1" t="s">
        <v>11</v>
      </c>
      <c r="E88" s="1">
        <v>2</v>
      </c>
      <c r="F88" s="1">
        <v>2</v>
      </c>
      <c r="G88" s="1">
        <v>2</v>
      </c>
      <c r="H88" s="1">
        <v>1</v>
      </c>
      <c r="I88" s="1">
        <v>2</v>
      </c>
      <c r="J88" s="1">
        <v>1</v>
      </c>
      <c r="K88" s="1">
        <v>1</v>
      </c>
      <c r="M88" s="1">
        <v>46</v>
      </c>
      <c r="N88" s="1">
        <f t="shared" si="57"/>
        <v>4</v>
      </c>
      <c r="O88" s="1">
        <v>3</v>
      </c>
      <c r="P88" s="1" t="s">
        <v>30</v>
      </c>
    </row>
    <row r="89" spans="1:16" x14ac:dyDescent="0.25">
      <c r="A89" s="1">
        <v>24</v>
      </c>
      <c r="B89" s="1" t="s">
        <v>10</v>
      </c>
      <c r="C89" s="1">
        <v>1</v>
      </c>
      <c r="D89" s="1" t="s">
        <v>12</v>
      </c>
      <c r="E89" s="1">
        <v>2</v>
      </c>
      <c r="F89" s="1">
        <v>2</v>
      </c>
      <c r="G89" s="1">
        <v>1</v>
      </c>
      <c r="H89" s="1">
        <v>1.2</v>
      </c>
      <c r="I89" s="1">
        <v>2</v>
      </c>
      <c r="J89" s="1">
        <v>1</v>
      </c>
      <c r="K89" s="1">
        <v>1</v>
      </c>
      <c r="M89" s="1">
        <v>47</v>
      </c>
      <c r="N89" s="1">
        <f t="shared" si="57"/>
        <v>5</v>
      </c>
      <c r="O89" s="1">
        <v>3</v>
      </c>
      <c r="P89" s="1" t="s">
        <v>30</v>
      </c>
    </row>
    <row r="90" spans="1:16" x14ac:dyDescent="0.25">
      <c r="A90" s="1">
        <v>24</v>
      </c>
      <c r="B90" s="1" t="s">
        <v>10</v>
      </c>
      <c r="C90" s="1">
        <v>1</v>
      </c>
      <c r="D90" s="1" t="s">
        <v>15</v>
      </c>
      <c r="E90" s="1">
        <v>1</v>
      </c>
      <c r="F90" s="1">
        <v>2</v>
      </c>
      <c r="G90" s="1">
        <v>2.2999999999999998</v>
      </c>
      <c r="H90" s="1">
        <v>2</v>
      </c>
      <c r="I90" s="1">
        <v>3</v>
      </c>
      <c r="J90" s="1">
        <v>1.3</v>
      </c>
      <c r="K90" s="1">
        <v>1</v>
      </c>
      <c r="M90" s="1">
        <v>48</v>
      </c>
      <c r="N90" s="1">
        <f t="shared" si="57"/>
        <v>6</v>
      </c>
      <c r="O90" s="1">
        <v>3</v>
      </c>
      <c r="P90" s="1" t="s">
        <v>30</v>
      </c>
    </row>
    <row r="91" spans="1:16" x14ac:dyDescent="0.25">
      <c r="A91" s="1">
        <v>24</v>
      </c>
      <c r="B91" s="1" t="s">
        <v>10</v>
      </c>
      <c r="C91" s="1">
        <v>1</v>
      </c>
      <c r="D91" s="1" t="s">
        <v>14</v>
      </c>
      <c r="E91" s="1">
        <v>3</v>
      </c>
      <c r="F91" s="1">
        <v>2</v>
      </c>
      <c r="G91" s="1">
        <v>2</v>
      </c>
      <c r="H91" s="1">
        <v>1</v>
      </c>
      <c r="I91" s="1">
        <v>2</v>
      </c>
      <c r="J91" s="1">
        <v>1</v>
      </c>
      <c r="K91" s="1">
        <v>1</v>
      </c>
      <c r="M91" s="1">
        <v>49</v>
      </c>
      <c r="N91" s="1">
        <f t="shared" si="57"/>
        <v>10</v>
      </c>
      <c r="O91" s="1">
        <v>3</v>
      </c>
      <c r="P91" s="1" t="s">
        <v>30</v>
      </c>
    </row>
    <row r="92" spans="1:16" x14ac:dyDescent="0.25">
      <c r="A92" s="1">
        <v>25</v>
      </c>
      <c r="B92" s="1" t="s">
        <v>10</v>
      </c>
      <c r="C92" s="1">
        <v>1</v>
      </c>
      <c r="D92" s="1" t="s">
        <v>11</v>
      </c>
      <c r="E92" s="1">
        <v>2</v>
      </c>
      <c r="F92" s="1">
        <v>1</v>
      </c>
      <c r="G92" s="1">
        <v>2</v>
      </c>
      <c r="H92" s="1">
        <v>1.2</v>
      </c>
      <c r="I92" s="1">
        <v>1.2</v>
      </c>
      <c r="J92" s="1">
        <v>1</v>
      </c>
      <c r="K92" s="1">
        <v>1</v>
      </c>
      <c r="M92" s="1">
        <v>50</v>
      </c>
      <c r="N92" s="1">
        <f t="shared" si="57"/>
        <v>7</v>
      </c>
      <c r="O92" s="1">
        <v>3</v>
      </c>
      <c r="P92" s="1" t="s">
        <v>30</v>
      </c>
    </row>
    <row r="93" spans="1:16" x14ac:dyDescent="0.25">
      <c r="A93" s="1">
        <v>25</v>
      </c>
      <c r="B93" s="1" t="s">
        <v>10</v>
      </c>
      <c r="C93" s="1">
        <v>1</v>
      </c>
      <c r="D93" s="1" t="s">
        <v>12</v>
      </c>
      <c r="E93" s="1">
        <v>2</v>
      </c>
      <c r="F93" s="1">
        <v>2</v>
      </c>
      <c r="G93" s="1">
        <v>1</v>
      </c>
      <c r="H93" s="1">
        <v>1.2</v>
      </c>
      <c r="I93" s="1">
        <v>2</v>
      </c>
      <c r="J93" s="1">
        <v>1</v>
      </c>
      <c r="K93" s="1">
        <v>1</v>
      </c>
      <c r="M93" s="1">
        <v>51</v>
      </c>
      <c r="N93" s="1">
        <f t="shared" si="57"/>
        <v>6</v>
      </c>
      <c r="O93" s="1">
        <v>4</v>
      </c>
      <c r="P93" s="1" t="s">
        <v>30</v>
      </c>
    </row>
    <row r="94" spans="1:16" x14ac:dyDescent="0.25">
      <c r="A94" s="1">
        <v>25</v>
      </c>
      <c r="B94" s="1" t="s">
        <v>10</v>
      </c>
      <c r="C94" s="1">
        <v>1</v>
      </c>
      <c r="D94" s="1" t="s">
        <v>15</v>
      </c>
      <c r="E94" s="1">
        <v>1</v>
      </c>
      <c r="F94" s="1">
        <v>1</v>
      </c>
      <c r="G94" s="1">
        <v>3</v>
      </c>
      <c r="H94" s="1">
        <v>2</v>
      </c>
      <c r="I94" s="1">
        <v>3</v>
      </c>
      <c r="J94" s="1">
        <v>1.3</v>
      </c>
      <c r="K94" s="1">
        <v>1</v>
      </c>
      <c r="M94" s="1">
        <v>52</v>
      </c>
      <c r="N94" s="1">
        <f t="shared" si="57"/>
        <v>5</v>
      </c>
      <c r="O94" s="1">
        <v>3</v>
      </c>
      <c r="P94" s="1" t="s">
        <v>30</v>
      </c>
    </row>
    <row r="95" spans="1:16" x14ac:dyDescent="0.25">
      <c r="A95" s="1">
        <v>25</v>
      </c>
      <c r="B95" s="1" t="s">
        <v>10</v>
      </c>
      <c r="C95" s="1">
        <v>1</v>
      </c>
      <c r="D95" s="1" t="s">
        <v>14</v>
      </c>
      <c r="E95" s="1">
        <v>2</v>
      </c>
      <c r="F95" s="1">
        <v>1</v>
      </c>
      <c r="G95" s="1">
        <v>2</v>
      </c>
      <c r="H95" s="1">
        <v>1.2</v>
      </c>
      <c r="I95" s="1" t="s">
        <v>21</v>
      </c>
      <c r="J95" s="1">
        <v>1.3</v>
      </c>
      <c r="K95" s="1">
        <v>1</v>
      </c>
      <c r="M95" s="1">
        <v>53</v>
      </c>
      <c r="N95" s="1">
        <f t="shared" si="57"/>
        <v>7</v>
      </c>
      <c r="O95" s="1">
        <v>4</v>
      </c>
      <c r="P95" s="1" t="s">
        <v>30</v>
      </c>
    </row>
    <row r="96" spans="1:16" x14ac:dyDescent="0.25">
      <c r="A96" s="1">
        <v>26</v>
      </c>
      <c r="B96" s="1" t="s">
        <v>10</v>
      </c>
      <c r="C96" s="1">
        <v>1</v>
      </c>
      <c r="D96" s="1" t="s">
        <v>11</v>
      </c>
      <c r="E96" s="1">
        <v>1</v>
      </c>
      <c r="F96" s="1">
        <v>1</v>
      </c>
      <c r="G96" s="1">
        <v>2</v>
      </c>
      <c r="H96" s="1">
        <v>1</v>
      </c>
      <c r="I96" s="1">
        <v>2</v>
      </c>
      <c r="J96" s="1">
        <v>1</v>
      </c>
      <c r="K96" s="1">
        <v>1</v>
      </c>
      <c r="M96" s="1">
        <v>54</v>
      </c>
      <c r="N96" s="1">
        <f t="shared" si="57"/>
        <v>6</v>
      </c>
      <c r="O96" s="1">
        <v>3</v>
      </c>
      <c r="P96" s="1" t="s">
        <v>30</v>
      </c>
    </row>
    <row r="97" spans="1:16" x14ac:dyDescent="0.25">
      <c r="A97" s="1">
        <v>26</v>
      </c>
      <c r="B97" s="1" t="s">
        <v>10</v>
      </c>
      <c r="C97" s="1">
        <v>1</v>
      </c>
      <c r="D97" s="1" t="s">
        <v>12</v>
      </c>
      <c r="E97" s="1">
        <v>1</v>
      </c>
      <c r="F97" s="1">
        <v>2</v>
      </c>
      <c r="G97" s="1">
        <v>1</v>
      </c>
      <c r="H97" s="1">
        <v>1</v>
      </c>
      <c r="I97" s="1">
        <v>2</v>
      </c>
      <c r="J97" s="1">
        <v>1</v>
      </c>
      <c r="K97" s="1">
        <v>1</v>
      </c>
      <c r="M97" s="1">
        <v>55</v>
      </c>
      <c r="N97" s="1">
        <f t="shared" si="57"/>
        <v>5</v>
      </c>
      <c r="O97" s="1">
        <v>3</v>
      </c>
      <c r="P97" s="1" t="s">
        <v>30</v>
      </c>
    </row>
    <row r="98" spans="1:16" x14ac:dyDescent="0.25">
      <c r="A98" s="1">
        <v>26</v>
      </c>
      <c r="B98" s="1" t="s">
        <v>10</v>
      </c>
      <c r="C98" s="1">
        <v>1</v>
      </c>
      <c r="D98" s="1" t="s">
        <v>15</v>
      </c>
      <c r="E98" s="1">
        <v>2</v>
      </c>
      <c r="F98" s="1">
        <v>3</v>
      </c>
      <c r="G98" s="1">
        <v>2</v>
      </c>
      <c r="H98" s="1">
        <v>1.2</v>
      </c>
      <c r="I98" s="1">
        <v>2.2999999999999998</v>
      </c>
      <c r="J98" s="1" t="s">
        <v>21</v>
      </c>
      <c r="K98" s="1">
        <v>1</v>
      </c>
      <c r="M98" s="1">
        <v>56</v>
      </c>
      <c r="N98" s="1">
        <f t="shared" si="57"/>
        <v>3</v>
      </c>
      <c r="O98" s="1">
        <v>3</v>
      </c>
      <c r="P98" s="1" t="s">
        <v>30</v>
      </c>
    </row>
    <row r="99" spans="1:16" x14ac:dyDescent="0.25">
      <c r="A99" s="1">
        <v>26</v>
      </c>
      <c r="B99" s="1" t="s">
        <v>10</v>
      </c>
      <c r="C99" s="1">
        <v>1</v>
      </c>
      <c r="D99" s="1" t="s">
        <v>14</v>
      </c>
      <c r="E99" s="1">
        <v>2</v>
      </c>
      <c r="F99" s="1">
        <v>2</v>
      </c>
      <c r="G99" s="1">
        <v>2</v>
      </c>
      <c r="H99" s="1">
        <v>1</v>
      </c>
      <c r="I99" s="1">
        <v>2</v>
      </c>
      <c r="J99" s="1">
        <v>1</v>
      </c>
      <c r="K99" s="1">
        <v>1</v>
      </c>
      <c r="M99" s="1">
        <v>57</v>
      </c>
      <c r="N99" s="1">
        <f t="shared" si="57"/>
        <v>9</v>
      </c>
      <c r="O99" s="1">
        <v>4</v>
      </c>
      <c r="P99" s="1" t="s">
        <v>30</v>
      </c>
    </row>
    <row r="100" spans="1:16" x14ac:dyDescent="0.25">
      <c r="A100" s="1">
        <v>27</v>
      </c>
      <c r="B100" s="1" t="s">
        <v>10</v>
      </c>
      <c r="C100" s="1">
        <v>4</v>
      </c>
      <c r="D100" s="1" t="s">
        <v>12</v>
      </c>
      <c r="E100" s="1">
        <v>2</v>
      </c>
      <c r="F100" s="1">
        <v>1</v>
      </c>
      <c r="G100" s="1">
        <v>3</v>
      </c>
      <c r="H100" s="1">
        <v>1.2</v>
      </c>
      <c r="I100" s="1">
        <v>2</v>
      </c>
      <c r="J100" s="1">
        <v>1</v>
      </c>
      <c r="K100" s="1">
        <v>1</v>
      </c>
      <c r="M100" s="1">
        <v>58</v>
      </c>
      <c r="N100" s="1">
        <f t="shared" si="57"/>
        <v>7</v>
      </c>
      <c r="O100" s="1">
        <v>3</v>
      </c>
      <c r="P100" s="1" t="s">
        <v>30</v>
      </c>
    </row>
    <row r="101" spans="1:16" x14ac:dyDescent="0.25">
      <c r="A101" s="1">
        <v>27</v>
      </c>
      <c r="B101" s="1" t="s">
        <v>10</v>
      </c>
      <c r="C101" s="1">
        <v>4</v>
      </c>
      <c r="D101" s="1" t="s">
        <v>15</v>
      </c>
      <c r="E101" s="1">
        <v>1</v>
      </c>
      <c r="F101" s="1">
        <v>2</v>
      </c>
      <c r="G101" s="1">
        <v>3</v>
      </c>
      <c r="H101" s="1">
        <v>2</v>
      </c>
      <c r="I101" s="1">
        <v>3</v>
      </c>
      <c r="J101" s="1" t="s">
        <v>21</v>
      </c>
      <c r="K101" s="1">
        <v>1</v>
      </c>
      <c r="M101" s="1">
        <v>59</v>
      </c>
      <c r="N101" s="1">
        <f t="shared" si="57"/>
        <v>9</v>
      </c>
      <c r="O101" s="1">
        <v>3</v>
      </c>
      <c r="P101" s="1" t="s">
        <v>30</v>
      </c>
    </row>
    <row r="102" spans="1:16" x14ac:dyDescent="0.25">
      <c r="A102" s="1">
        <v>27</v>
      </c>
      <c r="B102" s="1" t="s">
        <v>10</v>
      </c>
      <c r="C102" s="1">
        <v>4</v>
      </c>
      <c r="D102" s="1" t="s">
        <v>14</v>
      </c>
      <c r="E102" s="1">
        <v>2</v>
      </c>
      <c r="F102" s="1">
        <v>2</v>
      </c>
      <c r="G102" s="1">
        <v>3</v>
      </c>
      <c r="H102" s="1">
        <v>1</v>
      </c>
      <c r="I102" s="1">
        <v>2</v>
      </c>
      <c r="J102" s="1">
        <v>1.3</v>
      </c>
      <c r="K102" s="1">
        <v>1</v>
      </c>
      <c r="M102" s="1">
        <v>60</v>
      </c>
      <c r="N102" s="1">
        <f t="shared" si="57"/>
        <v>7</v>
      </c>
      <c r="O102" s="1">
        <v>4</v>
      </c>
      <c r="P102" s="1" t="s">
        <v>30</v>
      </c>
    </row>
    <row r="103" spans="1:16" x14ac:dyDescent="0.25">
      <c r="A103" s="1">
        <v>28</v>
      </c>
      <c r="B103" s="1" t="s">
        <v>10</v>
      </c>
      <c r="C103" s="1">
        <v>1</v>
      </c>
      <c r="D103" s="1" t="s">
        <v>11</v>
      </c>
      <c r="E103" s="1">
        <v>2</v>
      </c>
      <c r="F103" s="1">
        <v>2</v>
      </c>
      <c r="G103" s="1">
        <v>2</v>
      </c>
      <c r="H103" s="1">
        <v>1.2</v>
      </c>
      <c r="I103" s="1">
        <v>2</v>
      </c>
      <c r="J103" s="1">
        <v>1</v>
      </c>
      <c r="K103" s="1">
        <v>4</v>
      </c>
      <c r="M103" s="1">
        <v>61</v>
      </c>
      <c r="N103" s="1">
        <f t="shared" si="57"/>
        <v>6</v>
      </c>
      <c r="O103" s="1">
        <v>3</v>
      </c>
      <c r="P103" s="1" t="s">
        <v>30</v>
      </c>
    </row>
    <row r="104" spans="1:16" x14ac:dyDescent="0.25">
      <c r="A104" s="1">
        <v>28</v>
      </c>
      <c r="B104" s="1" t="s">
        <v>10</v>
      </c>
      <c r="C104" s="1">
        <v>1</v>
      </c>
      <c r="D104" s="1" t="s">
        <v>12</v>
      </c>
      <c r="E104" s="1">
        <v>1</v>
      </c>
      <c r="F104" s="1">
        <v>2</v>
      </c>
      <c r="G104" s="1">
        <v>2</v>
      </c>
      <c r="H104" s="1">
        <v>1.2</v>
      </c>
      <c r="I104" s="1">
        <v>2</v>
      </c>
      <c r="J104" s="1">
        <v>1</v>
      </c>
      <c r="K104" s="1">
        <v>4</v>
      </c>
      <c r="M104" s="1">
        <v>62</v>
      </c>
      <c r="N104" s="1">
        <f t="shared" si="57"/>
        <v>7</v>
      </c>
      <c r="O104" s="1">
        <v>3</v>
      </c>
      <c r="P104" s="1" t="s">
        <v>30</v>
      </c>
    </row>
    <row r="105" spans="1:16" x14ac:dyDescent="0.25">
      <c r="A105" s="1">
        <v>28</v>
      </c>
      <c r="B105" s="1" t="s">
        <v>10</v>
      </c>
      <c r="C105" s="1">
        <v>1</v>
      </c>
      <c r="D105" s="1" t="s">
        <v>14</v>
      </c>
      <c r="E105" s="1">
        <v>2</v>
      </c>
      <c r="F105" s="1">
        <v>2</v>
      </c>
      <c r="G105" s="1">
        <v>3</v>
      </c>
      <c r="H105" s="1">
        <v>1.2</v>
      </c>
      <c r="I105" s="1">
        <v>1.2</v>
      </c>
      <c r="J105" s="1">
        <v>1.3</v>
      </c>
      <c r="K105" s="1">
        <v>1</v>
      </c>
      <c r="M105" s="1">
        <v>63</v>
      </c>
      <c r="N105" s="1">
        <f t="shared" si="57"/>
        <v>8</v>
      </c>
      <c r="O105" s="1">
        <v>3</v>
      </c>
      <c r="P105" s="1" t="s">
        <v>30</v>
      </c>
    </row>
    <row r="106" spans="1:16" x14ac:dyDescent="0.25">
      <c r="A106" s="1">
        <v>28</v>
      </c>
      <c r="B106" s="1" t="s">
        <v>10</v>
      </c>
      <c r="C106" s="1">
        <v>1</v>
      </c>
      <c r="D106" s="1" t="s">
        <v>15</v>
      </c>
      <c r="E106" s="1">
        <v>1</v>
      </c>
      <c r="F106" s="1">
        <v>3</v>
      </c>
      <c r="G106" s="1">
        <v>3</v>
      </c>
      <c r="H106" s="1">
        <v>2</v>
      </c>
      <c r="I106" s="1">
        <v>1.3</v>
      </c>
      <c r="J106" s="1">
        <v>1.3</v>
      </c>
      <c r="K106" s="1">
        <v>1</v>
      </c>
      <c r="M106" s="1">
        <v>64</v>
      </c>
      <c r="N106" s="1">
        <f t="shared" si="57"/>
        <v>6</v>
      </c>
      <c r="O106" s="1">
        <v>4</v>
      </c>
      <c r="P106" s="1" t="s">
        <v>30</v>
      </c>
    </row>
    <row r="107" spans="1:16" x14ac:dyDescent="0.25">
      <c r="A107" s="1">
        <v>29</v>
      </c>
      <c r="B107" s="1" t="s">
        <v>10</v>
      </c>
      <c r="C107" s="1">
        <v>1</v>
      </c>
      <c r="D107" s="1" t="s">
        <v>11</v>
      </c>
      <c r="E107" s="1">
        <v>2</v>
      </c>
      <c r="F107" s="1">
        <v>3</v>
      </c>
      <c r="G107" s="1">
        <v>1</v>
      </c>
      <c r="H107" s="1">
        <v>1</v>
      </c>
      <c r="I107" s="1">
        <v>2</v>
      </c>
      <c r="J107" s="1">
        <v>1</v>
      </c>
      <c r="K107" s="1">
        <v>2</v>
      </c>
      <c r="M107" s="1">
        <v>65</v>
      </c>
      <c r="N107" s="1">
        <f t="shared" si="57"/>
        <v>6</v>
      </c>
      <c r="O107" s="1">
        <v>3</v>
      </c>
      <c r="P107" s="1" t="s">
        <v>30</v>
      </c>
    </row>
    <row r="108" spans="1:16" x14ac:dyDescent="0.25">
      <c r="A108" s="1">
        <v>29</v>
      </c>
      <c r="B108" s="1" t="s">
        <v>10</v>
      </c>
      <c r="C108" s="1">
        <v>1</v>
      </c>
      <c r="D108" s="1" t="s">
        <v>12</v>
      </c>
      <c r="E108" s="1">
        <v>3</v>
      </c>
      <c r="F108" s="1">
        <v>3</v>
      </c>
      <c r="G108" s="1">
        <v>1</v>
      </c>
      <c r="H108" s="1">
        <v>1.2</v>
      </c>
      <c r="I108" s="1">
        <v>2</v>
      </c>
      <c r="J108" s="1">
        <v>1</v>
      </c>
      <c r="K108" s="1">
        <v>4</v>
      </c>
      <c r="M108" s="1">
        <v>66</v>
      </c>
      <c r="N108" s="1">
        <f t="shared" si="57"/>
        <v>12</v>
      </c>
      <c r="O108" s="1">
        <v>5</v>
      </c>
      <c r="P108" s="1" t="s">
        <v>10</v>
      </c>
    </row>
    <row r="109" spans="1:16" x14ac:dyDescent="0.25">
      <c r="A109" s="1">
        <v>29</v>
      </c>
      <c r="B109" s="1" t="s">
        <v>10</v>
      </c>
      <c r="C109" s="1">
        <v>1</v>
      </c>
      <c r="D109" s="1" t="s">
        <v>18</v>
      </c>
      <c r="E109" s="1">
        <v>2</v>
      </c>
      <c r="F109" s="1">
        <v>2</v>
      </c>
      <c r="G109" s="1">
        <v>2</v>
      </c>
      <c r="H109" s="1">
        <v>1.2</v>
      </c>
      <c r="I109" s="1" t="s">
        <v>21</v>
      </c>
      <c r="J109" s="1">
        <v>1.3</v>
      </c>
      <c r="K109" s="1">
        <v>2</v>
      </c>
      <c r="M109" s="1">
        <v>67</v>
      </c>
      <c r="N109" s="1">
        <f t="shared" si="57"/>
        <v>2</v>
      </c>
      <c r="O109" s="1">
        <v>5</v>
      </c>
      <c r="P109" s="1" t="s">
        <v>10</v>
      </c>
    </row>
    <row r="110" spans="1:16" x14ac:dyDescent="0.25">
      <c r="A110" s="1">
        <v>29</v>
      </c>
      <c r="B110" s="1" t="s">
        <v>10</v>
      </c>
      <c r="C110" s="1">
        <v>1</v>
      </c>
      <c r="D110" s="1" t="s">
        <v>14</v>
      </c>
      <c r="E110" s="1">
        <v>2</v>
      </c>
      <c r="F110" s="1">
        <v>2</v>
      </c>
      <c r="G110" s="1">
        <v>3</v>
      </c>
      <c r="H110" s="1">
        <v>1.2</v>
      </c>
      <c r="I110" s="1" t="s">
        <v>21</v>
      </c>
      <c r="J110" s="1">
        <v>3</v>
      </c>
      <c r="K110" s="1">
        <v>1</v>
      </c>
      <c r="M110" s="1">
        <v>68</v>
      </c>
      <c r="N110" s="1">
        <f t="shared" si="57"/>
        <v>7</v>
      </c>
      <c r="O110" s="1">
        <v>5</v>
      </c>
      <c r="P110" s="1" t="s">
        <v>10</v>
      </c>
    </row>
    <row r="111" spans="1:16" x14ac:dyDescent="0.25">
      <c r="A111" s="1">
        <v>29</v>
      </c>
      <c r="B111" s="1" t="s">
        <v>10</v>
      </c>
      <c r="C111" s="1">
        <v>1</v>
      </c>
      <c r="D111" s="1" t="s">
        <v>17</v>
      </c>
      <c r="E111" s="1">
        <v>3</v>
      </c>
      <c r="F111" s="1">
        <v>2</v>
      </c>
      <c r="G111" s="1">
        <v>3</v>
      </c>
      <c r="H111" s="1">
        <v>1</v>
      </c>
      <c r="I111" s="1">
        <v>2.2999999999999998</v>
      </c>
      <c r="J111" s="1">
        <v>2.2999999999999998</v>
      </c>
      <c r="K111" s="1">
        <v>2</v>
      </c>
      <c r="M111" s="1">
        <v>69</v>
      </c>
      <c r="N111" s="1">
        <f t="shared" si="57"/>
        <v>9</v>
      </c>
      <c r="O111" s="1">
        <v>5</v>
      </c>
      <c r="P111" s="1" t="s">
        <v>10</v>
      </c>
    </row>
    <row r="112" spans="1:16" x14ac:dyDescent="0.25">
      <c r="A112" s="1">
        <v>30</v>
      </c>
      <c r="B112" s="1" t="s">
        <v>10</v>
      </c>
      <c r="C112" s="1">
        <v>1</v>
      </c>
      <c r="D112" s="1" t="s">
        <v>11</v>
      </c>
      <c r="E112" s="1">
        <v>2</v>
      </c>
      <c r="F112" s="1">
        <v>2</v>
      </c>
      <c r="G112" s="1">
        <v>2</v>
      </c>
      <c r="H112" s="1">
        <v>1</v>
      </c>
      <c r="I112" s="1">
        <v>2</v>
      </c>
      <c r="J112" s="1">
        <v>1</v>
      </c>
      <c r="K112" s="1">
        <v>4</v>
      </c>
      <c r="M112" s="1">
        <v>70</v>
      </c>
      <c r="N112" s="1">
        <f t="shared" si="57"/>
        <v>6</v>
      </c>
      <c r="O112" s="1">
        <v>5</v>
      </c>
      <c r="P112" s="1" t="s">
        <v>10</v>
      </c>
    </row>
    <row r="113" spans="1:16" x14ac:dyDescent="0.25">
      <c r="A113" s="1">
        <v>30</v>
      </c>
      <c r="B113" s="1" t="s">
        <v>10</v>
      </c>
      <c r="C113" s="1">
        <v>1</v>
      </c>
      <c r="D113" s="1" t="s">
        <v>12</v>
      </c>
      <c r="E113" s="1">
        <v>1</v>
      </c>
      <c r="F113" s="1">
        <v>3</v>
      </c>
      <c r="G113" s="1">
        <v>1</v>
      </c>
      <c r="H113" s="1">
        <v>1.2</v>
      </c>
      <c r="I113" s="1">
        <v>2</v>
      </c>
      <c r="J113" s="1">
        <v>1</v>
      </c>
      <c r="K113" s="1">
        <v>4</v>
      </c>
      <c r="M113" s="1">
        <v>71</v>
      </c>
      <c r="N113" s="1">
        <f t="shared" si="57"/>
        <v>7</v>
      </c>
      <c r="O113" s="1">
        <v>5</v>
      </c>
      <c r="P113" s="1" t="s">
        <v>10</v>
      </c>
    </row>
    <row r="114" spans="1:16" x14ac:dyDescent="0.25">
      <c r="A114" s="1">
        <v>30</v>
      </c>
      <c r="B114" s="1" t="s">
        <v>10</v>
      </c>
      <c r="C114" s="1">
        <v>1</v>
      </c>
      <c r="D114" s="1" t="s">
        <v>14</v>
      </c>
      <c r="E114" s="1">
        <v>2</v>
      </c>
      <c r="F114" s="1">
        <v>2</v>
      </c>
      <c r="G114" s="1">
        <v>2</v>
      </c>
      <c r="H114" s="1">
        <v>1.2</v>
      </c>
      <c r="I114" s="1" t="s">
        <v>21</v>
      </c>
      <c r="J114" s="1">
        <v>1</v>
      </c>
      <c r="K114" s="1">
        <v>1</v>
      </c>
      <c r="M114" s="1">
        <v>72</v>
      </c>
      <c r="N114" s="1">
        <f t="shared" si="57"/>
        <v>8</v>
      </c>
      <c r="O114" s="1">
        <v>5</v>
      </c>
      <c r="P114" s="1" t="s">
        <v>10</v>
      </c>
    </row>
    <row r="115" spans="1:16" x14ac:dyDescent="0.25">
      <c r="A115" s="1">
        <v>30</v>
      </c>
      <c r="B115" s="1" t="s">
        <v>10</v>
      </c>
      <c r="C115" s="1">
        <v>1</v>
      </c>
      <c r="D115" s="1" t="s">
        <v>15</v>
      </c>
      <c r="E115" s="1">
        <v>1</v>
      </c>
      <c r="F115" s="1">
        <v>2</v>
      </c>
      <c r="G115" s="1">
        <v>3</v>
      </c>
      <c r="H115" s="1">
        <v>1.2</v>
      </c>
      <c r="I115" s="1" t="s">
        <v>21</v>
      </c>
      <c r="J115" s="1" t="s">
        <v>21</v>
      </c>
      <c r="K115" s="1">
        <v>4</v>
      </c>
      <c r="M115" s="1">
        <v>73</v>
      </c>
      <c r="N115" s="1">
        <f t="shared" si="57"/>
        <v>6</v>
      </c>
      <c r="O115" s="1">
        <v>5</v>
      </c>
      <c r="P115" s="1" t="s">
        <v>10</v>
      </c>
    </row>
    <row r="116" spans="1:16" x14ac:dyDescent="0.25">
      <c r="A116" s="1">
        <v>31</v>
      </c>
      <c r="B116" s="1" t="s">
        <v>10</v>
      </c>
      <c r="C116" s="1">
        <v>2</v>
      </c>
      <c r="D116" s="1" t="s">
        <v>11</v>
      </c>
      <c r="E116" s="1">
        <v>3</v>
      </c>
      <c r="F116" s="1">
        <v>3</v>
      </c>
      <c r="G116" s="1">
        <v>2</v>
      </c>
      <c r="H116" s="1">
        <v>1</v>
      </c>
      <c r="I116" s="1">
        <v>2</v>
      </c>
      <c r="J116" s="1">
        <v>1</v>
      </c>
      <c r="K116" s="1">
        <v>4</v>
      </c>
      <c r="M116" s="1">
        <v>74</v>
      </c>
      <c r="N116" s="1">
        <f t="shared" ref="N116:N142" si="58">COUNTIF(A74:A1071,M116)</f>
        <v>7</v>
      </c>
      <c r="O116" s="1">
        <v>5</v>
      </c>
      <c r="P116" s="1" t="s">
        <v>10</v>
      </c>
    </row>
    <row r="117" spans="1:16" x14ac:dyDescent="0.25">
      <c r="A117" s="1">
        <v>31</v>
      </c>
      <c r="B117" s="1" t="s">
        <v>10</v>
      </c>
      <c r="C117" s="1">
        <v>2</v>
      </c>
      <c r="D117" s="1" t="s">
        <v>12</v>
      </c>
      <c r="E117" s="1">
        <v>2</v>
      </c>
      <c r="F117" s="1">
        <v>3</v>
      </c>
      <c r="G117" s="1">
        <v>2</v>
      </c>
      <c r="H117" s="1">
        <v>1</v>
      </c>
      <c r="I117" s="1">
        <v>2</v>
      </c>
      <c r="J117" s="1">
        <v>1</v>
      </c>
      <c r="K117" s="1">
        <v>4</v>
      </c>
      <c r="M117" s="1">
        <v>75</v>
      </c>
      <c r="N117" s="1">
        <f t="shared" si="58"/>
        <v>7</v>
      </c>
      <c r="O117" s="1">
        <v>5</v>
      </c>
      <c r="P117" s="1" t="s">
        <v>10</v>
      </c>
    </row>
    <row r="118" spans="1:16" x14ac:dyDescent="0.25">
      <c r="A118" s="1">
        <v>31</v>
      </c>
      <c r="B118" s="1" t="s">
        <v>10</v>
      </c>
      <c r="C118" s="1">
        <v>2</v>
      </c>
      <c r="D118" s="1" t="s">
        <v>19</v>
      </c>
      <c r="E118" s="1">
        <v>1</v>
      </c>
      <c r="F118" s="1">
        <v>1</v>
      </c>
      <c r="G118" s="1">
        <v>3</v>
      </c>
      <c r="H118" s="1">
        <v>1.2</v>
      </c>
      <c r="I118" s="1">
        <v>2.2999999999999998</v>
      </c>
      <c r="J118" s="1" t="s">
        <v>21</v>
      </c>
      <c r="K118" s="1">
        <v>4</v>
      </c>
      <c r="M118" s="1">
        <v>76</v>
      </c>
      <c r="N118" s="1">
        <f t="shared" si="58"/>
        <v>9</v>
      </c>
      <c r="O118" s="1">
        <v>5</v>
      </c>
      <c r="P118" s="1" t="s">
        <v>10</v>
      </c>
    </row>
    <row r="119" spans="1:16" x14ac:dyDescent="0.25">
      <c r="A119" s="1">
        <v>31</v>
      </c>
      <c r="B119" s="1" t="s">
        <v>10</v>
      </c>
      <c r="C119" s="1">
        <v>2</v>
      </c>
      <c r="D119" s="1" t="s">
        <v>27</v>
      </c>
      <c r="E119" s="1">
        <v>1</v>
      </c>
      <c r="F119" s="1">
        <v>1</v>
      </c>
      <c r="G119" s="1">
        <v>3</v>
      </c>
      <c r="H119" s="1">
        <v>1.2</v>
      </c>
      <c r="I119" s="1" t="s">
        <v>21</v>
      </c>
      <c r="J119" s="1" t="s">
        <v>21</v>
      </c>
      <c r="K119" s="1">
        <v>4</v>
      </c>
      <c r="M119" s="1">
        <v>77</v>
      </c>
      <c r="N119" s="1">
        <f t="shared" si="58"/>
        <v>6</v>
      </c>
      <c r="O119" s="1">
        <v>7</v>
      </c>
      <c r="P119" s="1" t="s">
        <v>10</v>
      </c>
    </row>
    <row r="120" spans="1:16" x14ac:dyDescent="0.25">
      <c r="A120" s="1">
        <v>31</v>
      </c>
      <c r="B120" s="1" t="s">
        <v>10</v>
      </c>
      <c r="C120" s="1">
        <v>2</v>
      </c>
      <c r="D120" s="1" t="s">
        <v>28</v>
      </c>
      <c r="E120" s="1">
        <v>1</v>
      </c>
      <c r="F120" s="1">
        <v>1</v>
      </c>
      <c r="G120" s="1">
        <v>3</v>
      </c>
      <c r="H120" s="1">
        <v>1.2</v>
      </c>
      <c r="I120" s="1">
        <v>2.2999999999999998</v>
      </c>
      <c r="J120" s="1" t="s">
        <v>21</v>
      </c>
      <c r="K120" s="1">
        <v>4</v>
      </c>
      <c r="M120" s="1">
        <v>78</v>
      </c>
      <c r="N120" s="1">
        <f t="shared" si="58"/>
        <v>8</v>
      </c>
      <c r="O120" s="1">
        <v>5</v>
      </c>
      <c r="P120" s="1" t="s">
        <v>10</v>
      </c>
    </row>
    <row r="121" spans="1:16" x14ac:dyDescent="0.25">
      <c r="A121" s="1">
        <v>31</v>
      </c>
      <c r="B121" s="1" t="s">
        <v>10</v>
      </c>
      <c r="C121" s="1">
        <v>2</v>
      </c>
      <c r="D121" s="1" t="s">
        <v>22</v>
      </c>
      <c r="E121" s="1">
        <v>1</v>
      </c>
      <c r="F121" s="1">
        <v>2</v>
      </c>
      <c r="G121" s="1">
        <v>3</v>
      </c>
      <c r="H121" s="1">
        <v>1.2</v>
      </c>
      <c r="I121" s="1">
        <v>2.2999999999999998</v>
      </c>
      <c r="J121" s="1">
        <v>1.2</v>
      </c>
      <c r="K121" s="1">
        <v>4</v>
      </c>
      <c r="M121" s="1">
        <v>79</v>
      </c>
      <c r="N121" s="1">
        <f t="shared" si="58"/>
        <v>11</v>
      </c>
      <c r="O121" s="1">
        <v>5</v>
      </c>
      <c r="P121" s="1" t="s">
        <v>10</v>
      </c>
    </row>
    <row r="122" spans="1:16" x14ac:dyDescent="0.25">
      <c r="A122" s="1">
        <v>31</v>
      </c>
      <c r="B122" s="1" t="s">
        <v>10</v>
      </c>
      <c r="C122" s="1">
        <v>2</v>
      </c>
      <c r="D122" s="1" t="s">
        <v>15</v>
      </c>
      <c r="E122" s="1">
        <v>1</v>
      </c>
      <c r="F122" s="1">
        <v>5</v>
      </c>
      <c r="G122" s="1">
        <v>3</v>
      </c>
      <c r="H122" s="1">
        <v>1.2</v>
      </c>
      <c r="I122" s="1">
        <v>2.2999999999999998</v>
      </c>
      <c r="J122" s="1">
        <v>3</v>
      </c>
      <c r="K122" s="1">
        <v>4</v>
      </c>
      <c r="M122" s="1">
        <v>80</v>
      </c>
      <c r="N122" s="1">
        <f t="shared" si="58"/>
        <v>9</v>
      </c>
      <c r="O122" s="1">
        <v>5</v>
      </c>
      <c r="P122" s="1" t="s">
        <v>10</v>
      </c>
    </row>
    <row r="123" spans="1:16" x14ac:dyDescent="0.25">
      <c r="A123" s="1">
        <v>32</v>
      </c>
      <c r="B123" s="1" t="s">
        <v>10</v>
      </c>
      <c r="C123" s="1">
        <v>2</v>
      </c>
      <c r="D123" s="1" t="s">
        <v>11</v>
      </c>
      <c r="E123" s="1">
        <v>3</v>
      </c>
      <c r="F123" s="1">
        <v>1</v>
      </c>
      <c r="G123" s="1">
        <v>1</v>
      </c>
      <c r="H123" s="1">
        <v>1</v>
      </c>
      <c r="I123" s="1">
        <v>2</v>
      </c>
      <c r="J123" s="1">
        <v>1</v>
      </c>
      <c r="K123" s="1">
        <v>1</v>
      </c>
      <c r="M123" s="1">
        <v>81</v>
      </c>
      <c r="N123" s="1">
        <f t="shared" si="58"/>
        <v>5</v>
      </c>
      <c r="O123" s="1">
        <v>4</v>
      </c>
      <c r="P123" s="1" t="s">
        <v>75</v>
      </c>
    </row>
    <row r="124" spans="1:16" x14ac:dyDescent="0.25">
      <c r="A124" s="1">
        <v>32</v>
      </c>
      <c r="B124" s="1" t="s">
        <v>10</v>
      </c>
      <c r="C124" s="1">
        <v>2</v>
      </c>
      <c r="D124" s="1" t="s">
        <v>12</v>
      </c>
      <c r="E124" s="1">
        <v>2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1</v>
      </c>
      <c r="M124" s="1">
        <v>82</v>
      </c>
      <c r="N124" s="1">
        <f t="shared" si="58"/>
        <v>4</v>
      </c>
      <c r="O124" s="1">
        <v>4</v>
      </c>
      <c r="P124" s="1" t="s">
        <v>75</v>
      </c>
    </row>
    <row r="125" spans="1:16" x14ac:dyDescent="0.25">
      <c r="A125" s="1">
        <v>32</v>
      </c>
      <c r="B125" s="1" t="s">
        <v>10</v>
      </c>
      <c r="C125" s="1">
        <v>2</v>
      </c>
      <c r="D125" s="1" t="s">
        <v>14</v>
      </c>
      <c r="E125" s="1">
        <v>2</v>
      </c>
      <c r="F125" s="1">
        <v>1</v>
      </c>
      <c r="G125" s="1">
        <v>3</v>
      </c>
      <c r="H125" s="1">
        <v>1.2</v>
      </c>
      <c r="I125" s="1" t="s">
        <v>21</v>
      </c>
      <c r="J125" s="1">
        <v>3</v>
      </c>
      <c r="K125" s="1">
        <v>1</v>
      </c>
      <c r="M125" s="1">
        <v>83</v>
      </c>
      <c r="N125" s="1">
        <f t="shared" si="58"/>
        <v>4</v>
      </c>
      <c r="O125" s="1">
        <v>4</v>
      </c>
      <c r="P125" s="1" t="s">
        <v>75</v>
      </c>
    </row>
    <row r="126" spans="1:16" x14ac:dyDescent="0.25">
      <c r="A126" s="1">
        <v>32</v>
      </c>
      <c r="B126" s="1" t="s">
        <v>10</v>
      </c>
      <c r="C126" s="1">
        <v>2</v>
      </c>
      <c r="D126" s="1" t="s">
        <v>27</v>
      </c>
      <c r="E126" s="1">
        <v>1</v>
      </c>
      <c r="F126" s="1">
        <v>1</v>
      </c>
      <c r="G126" s="1">
        <v>3</v>
      </c>
      <c r="H126" s="1">
        <v>1.2</v>
      </c>
      <c r="I126" s="1">
        <v>2.2999999999999998</v>
      </c>
      <c r="J126" s="1">
        <v>1.3</v>
      </c>
      <c r="K126" s="1">
        <v>1</v>
      </c>
      <c r="M126" s="1">
        <v>84</v>
      </c>
      <c r="N126" s="1">
        <f t="shared" si="58"/>
        <v>4</v>
      </c>
      <c r="O126" s="1">
        <v>6</v>
      </c>
      <c r="P126" s="1" t="s">
        <v>75</v>
      </c>
    </row>
    <row r="127" spans="1:16" x14ac:dyDescent="0.25">
      <c r="A127" s="1">
        <v>32</v>
      </c>
      <c r="B127" s="1" t="s">
        <v>10</v>
      </c>
      <c r="C127" s="1">
        <v>2</v>
      </c>
      <c r="D127" s="1" t="s">
        <v>22</v>
      </c>
      <c r="E127" s="1">
        <v>3</v>
      </c>
      <c r="F127" s="1">
        <v>3</v>
      </c>
      <c r="G127" s="1">
        <v>1</v>
      </c>
      <c r="H127" s="1">
        <v>1</v>
      </c>
      <c r="I127" s="1">
        <v>2</v>
      </c>
      <c r="J127" s="1">
        <v>1</v>
      </c>
      <c r="K127" s="1">
        <v>1</v>
      </c>
      <c r="M127" s="1">
        <v>85</v>
      </c>
      <c r="N127" s="1">
        <f t="shared" si="58"/>
        <v>3</v>
      </c>
      <c r="O127" s="1">
        <v>4</v>
      </c>
      <c r="P127" s="1" t="s">
        <v>75</v>
      </c>
    </row>
    <row r="128" spans="1:16" x14ac:dyDescent="0.25">
      <c r="A128" s="1">
        <v>32</v>
      </c>
      <c r="B128" s="1" t="s">
        <v>10</v>
      </c>
      <c r="C128" s="1">
        <v>2</v>
      </c>
      <c r="D128" s="1" t="s">
        <v>17</v>
      </c>
      <c r="E128" s="1">
        <v>3</v>
      </c>
      <c r="F128" s="1">
        <v>1</v>
      </c>
      <c r="G128" s="1">
        <v>3</v>
      </c>
      <c r="H128" s="1">
        <v>1</v>
      </c>
      <c r="I128" s="1">
        <v>2</v>
      </c>
      <c r="J128" s="1">
        <v>1.3</v>
      </c>
      <c r="K128" s="1">
        <v>1</v>
      </c>
      <c r="M128" s="1">
        <v>86</v>
      </c>
      <c r="N128" s="1">
        <f t="shared" si="58"/>
        <v>3</v>
      </c>
      <c r="O128" s="1">
        <v>4</v>
      </c>
      <c r="P128" s="1" t="s">
        <v>75</v>
      </c>
    </row>
    <row r="129" spans="1:16" x14ac:dyDescent="0.25">
      <c r="A129" s="1">
        <v>32</v>
      </c>
      <c r="B129" s="1" t="s">
        <v>10</v>
      </c>
      <c r="C129" s="1">
        <v>2</v>
      </c>
      <c r="D129" s="1" t="s">
        <v>15</v>
      </c>
      <c r="E129" s="1">
        <v>1</v>
      </c>
      <c r="F129" s="1">
        <v>1</v>
      </c>
      <c r="G129" s="1">
        <v>3</v>
      </c>
      <c r="H129" s="1">
        <v>2</v>
      </c>
      <c r="I129" s="1">
        <v>3</v>
      </c>
      <c r="J129" s="1">
        <v>3</v>
      </c>
      <c r="K129" s="1">
        <v>1</v>
      </c>
      <c r="M129" s="1">
        <v>87</v>
      </c>
      <c r="N129" s="1">
        <f t="shared" si="58"/>
        <v>6</v>
      </c>
      <c r="O129" s="1">
        <v>4</v>
      </c>
      <c r="P129" s="1" t="s">
        <v>75</v>
      </c>
    </row>
    <row r="130" spans="1:16" x14ac:dyDescent="0.25">
      <c r="A130" s="1">
        <v>32</v>
      </c>
      <c r="B130" s="1" t="s">
        <v>10</v>
      </c>
      <c r="C130" s="1">
        <v>2</v>
      </c>
      <c r="D130" s="1" t="s">
        <v>19</v>
      </c>
      <c r="E130" s="1">
        <v>1</v>
      </c>
      <c r="F130" s="1">
        <v>1</v>
      </c>
      <c r="G130" s="1">
        <v>2</v>
      </c>
      <c r="H130" s="1">
        <v>1</v>
      </c>
      <c r="I130" s="1">
        <v>2</v>
      </c>
      <c r="J130" s="1">
        <v>1</v>
      </c>
      <c r="K130" s="1">
        <v>1</v>
      </c>
      <c r="M130" s="1">
        <v>88</v>
      </c>
      <c r="N130" s="1">
        <f t="shared" si="58"/>
        <v>6</v>
      </c>
      <c r="O130" s="1">
        <v>4</v>
      </c>
      <c r="P130" s="1" t="s">
        <v>75</v>
      </c>
    </row>
    <row r="131" spans="1:16" x14ac:dyDescent="0.25">
      <c r="A131" s="1">
        <v>33</v>
      </c>
      <c r="B131" s="1" t="s">
        <v>10</v>
      </c>
      <c r="C131" s="1">
        <v>2</v>
      </c>
      <c r="D131" s="1" t="s">
        <v>11</v>
      </c>
      <c r="E131" s="1">
        <v>3</v>
      </c>
      <c r="F131" s="1">
        <v>4</v>
      </c>
      <c r="G131" s="1">
        <v>1</v>
      </c>
      <c r="H131" s="1">
        <v>1</v>
      </c>
      <c r="I131" s="1">
        <v>2</v>
      </c>
      <c r="J131" s="1">
        <v>1</v>
      </c>
      <c r="K131" s="1">
        <v>1</v>
      </c>
      <c r="M131" s="1">
        <v>89</v>
      </c>
      <c r="N131" s="1">
        <f t="shared" si="58"/>
        <v>5</v>
      </c>
      <c r="O131" s="1">
        <v>4</v>
      </c>
      <c r="P131" s="1" t="s">
        <v>75</v>
      </c>
    </row>
    <row r="132" spans="1:16" x14ac:dyDescent="0.25">
      <c r="A132" s="1">
        <v>33</v>
      </c>
      <c r="B132" s="1" t="s">
        <v>10</v>
      </c>
      <c r="C132" s="1">
        <v>2</v>
      </c>
      <c r="D132" s="1" t="s">
        <v>12</v>
      </c>
      <c r="E132" s="1">
        <v>3</v>
      </c>
      <c r="F132" s="1">
        <v>3</v>
      </c>
      <c r="G132" s="1">
        <v>1</v>
      </c>
      <c r="H132" s="1">
        <v>1</v>
      </c>
      <c r="I132" s="1">
        <v>2</v>
      </c>
      <c r="J132" s="1">
        <v>1</v>
      </c>
      <c r="K132" s="1">
        <v>1</v>
      </c>
      <c r="M132" s="1">
        <v>90</v>
      </c>
      <c r="N132" s="1">
        <f t="shared" si="58"/>
        <v>10</v>
      </c>
      <c r="O132" s="1">
        <v>4</v>
      </c>
      <c r="P132" s="1" t="s">
        <v>75</v>
      </c>
    </row>
    <row r="133" spans="1:16" x14ac:dyDescent="0.25">
      <c r="A133" s="1">
        <v>33</v>
      </c>
      <c r="B133" s="1" t="s">
        <v>10</v>
      </c>
      <c r="C133" s="1">
        <v>2</v>
      </c>
      <c r="D133" s="1" t="s">
        <v>14</v>
      </c>
      <c r="E133" s="1">
        <v>1</v>
      </c>
      <c r="F133" s="1">
        <v>1</v>
      </c>
      <c r="G133" s="1">
        <v>3</v>
      </c>
      <c r="H133" s="1">
        <v>1.2</v>
      </c>
      <c r="I133" s="1" t="s">
        <v>21</v>
      </c>
      <c r="J133" s="1">
        <v>1.3</v>
      </c>
      <c r="K133" s="1">
        <v>1</v>
      </c>
      <c r="M133" s="1">
        <v>91</v>
      </c>
      <c r="N133" s="1">
        <f t="shared" si="58"/>
        <v>5</v>
      </c>
      <c r="O133" s="1">
        <v>4</v>
      </c>
      <c r="P133" s="1" t="s">
        <v>75</v>
      </c>
    </row>
    <row r="134" spans="1:16" x14ac:dyDescent="0.25">
      <c r="A134" s="1">
        <v>33</v>
      </c>
      <c r="B134" s="1" t="s">
        <v>10</v>
      </c>
      <c r="C134" s="1">
        <v>2</v>
      </c>
      <c r="D134" s="1" t="s">
        <v>27</v>
      </c>
      <c r="E134" s="1">
        <v>1</v>
      </c>
      <c r="F134" s="1">
        <v>1</v>
      </c>
      <c r="G134" s="1">
        <v>3</v>
      </c>
      <c r="H134" s="1">
        <v>1.2</v>
      </c>
      <c r="I134" s="1" t="s">
        <v>21</v>
      </c>
      <c r="J134" s="1">
        <v>1.3</v>
      </c>
      <c r="K134" s="1">
        <v>1</v>
      </c>
      <c r="M134" s="1">
        <v>92</v>
      </c>
      <c r="N134" s="1">
        <f t="shared" si="58"/>
        <v>5</v>
      </c>
      <c r="O134" s="1">
        <v>6</v>
      </c>
      <c r="P134" s="1" t="s">
        <v>75</v>
      </c>
    </row>
    <row r="135" spans="1:16" x14ac:dyDescent="0.25">
      <c r="A135" s="1">
        <v>33</v>
      </c>
      <c r="B135" s="1" t="s">
        <v>10</v>
      </c>
      <c r="C135" s="1">
        <v>2</v>
      </c>
      <c r="D135" s="1" t="s">
        <v>19</v>
      </c>
      <c r="E135" s="1">
        <v>1</v>
      </c>
      <c r="F135" s="1">
        <v>1</v>
      </c>
      <c r="G135" s="1">
        <v>3</v>
      </c>
      <c r="H135" s="1">
        <v>1.2</v>
      </c>
      <c r="I135" s="1">
        <v>2.2999999999999998</v>
      </c>
      <c r="J135" s="1">
        <v>1.3</v>
      </c>
      <c r="K135" s="1">
        <v>1</v>
      </c>
      <c r="M135" s="1">
        <v>93</v>
      </c>
      <c r="N135" s="1">
        <f t="shared" si="58"/>
        <v>6</v>
      </c>
      <c r="O135" s="1">
        <v>6</v>
      </c>
      <c r="P135" s="1" t="s">
        <v>75</v>
      </c>
    </row>
    <row r="136" spans="1:16" x14ac:dyDescent="0.25">
      <c r="A136" s="1">
        <v>33</v>
      </c>
      <c r="B136" s="1" t="s">
        <v>10</v>
      </c>
      <c r="C136" s="1">
        <v>2</v>
      </c>
      <c r="D136" s="1" t="s">
        <v>22</v>
      </c>
      <c r="E136" s="1">
        <v>2</v>
      </c>
      <c r="F136" s="1">
        <v>2</v>
      </c>
      <c r="G136" s="1">
        <v>1</v>
      </c>
      <c r="H136" s="1">
        <v>1</v>
      </c>
      <c r="I136" s="1">
        <v>2</v>
      </c>
      <c r="J136" s="1">
        <v>1</v>
      </c>
      <c r="K136" s="1">
        <v>1</v>
      </c>
      <c r="M136" s="1">
        <v>94</v>
      </c>
      <c r="N136" s="1">
        <f t="shared" si="58"/>
        <v>6</v>
      </c>
      <c r="O136" s="1">
        <v>6</v>
      </c>
      <c r="P136" s="1" t="s">
        <v>75</v>
      </c>
    </row>
    <row r="137" spans="1:16" x14ac:dyDescent="0.25">
      <c r="A137" s="1">
        <v>33</v>
      </c>
      <c r="B137" s="1" t="s">
        <v>10</v>
      </c>
      <c r="C137" s="1">
        <v>2</v>
      </c>
      <c r="D137" s="1" t="s">
        <v>18</v>
      </c>
      <c r="E137" s="1">
        <v>3</v>
      </c>
      <c r="F137" s="1">
        <v>2</v>
      </c>
      <c r="G137" s="1">
        <v>3</v>
      </c>
      <c r="H137" s="1">
        <v>1</v>
      </c>
      <c r="I137" s="1">
        <v>2</v>
      </c>
      <c r="J137" s="1">
        <v>3</v>
      </c>
      <c r="K137" s="1">
        <v>1</v>
      </c>
      <c r="M137" s="1">
        <v>95</v>
      </c>
      <c r="N137" s="1">
        <f t="shared" si="58"/>
        <v>6</v>
      </c>
      <c r="O137" s="1">
        <v>6</v>
      </c>
      <c r="P137" s="1" t="s">
        <v>75</v>
      </c>
    </row>
    <row r="138" spans="1:16" x14ac:dyDescent="0.25">
      <c r="A138" s="1">
        <v>33</v>
      </c>
      <c r="B138" s="1" t="s">
        <v>10</v>
      </c>
      <c r="C138" s="1">
        <v>2</v>
      </c>
      <c r="D138" s="1" t="s">
        <v>15</v>
      </c>
      <c r="E138" s="1">
        <v>1</v>
      </c>
      <c r="F138" s="1">
        <v>1</v>
      </c>
      <c r="G138" s="1">
        <v>3</v>
      </c>
      <c r="H138" s="1">
        <v>2</v>
      </c>
      <c r="I138" s="1">
        <v>3</v>
      </c>
      <c r="J138" s="1">
        <v>1.3</v>
      </c>
      <c r="K138" s="1">
        <v>1</v>
      </c>
      <c r="M138" s="1">
        <v>96</v>
      </c>
      <c r="N138" s="1">
        <f t="shared" si="58"/>
        <v>4</v>
      </c>
      <c r="O138" s="1">
        <v>4</v>
      </c>
      <c r="P138" s="1" t="s">
        <v>75</v>
      </c>
    </row>
    <row r="139" spans="1:16" x14ac:dyDescent="0.25">
      <c r="A139" s="1">
        <v>34</v>
      </c>
      <c r="B139" s="1" t="s">
        <v>10</v>
      </c>
      <c r="C139" s="1">
        <v>2</v>
      </c>
      <c r="D139" s="1" t="s">
        <v>11</v>
      </c>
      <c r="E139" s="1">
        <v>2</v>
      </c>
      <c r="F139" s="1">
        <v>1</v>
      </c>
      <c r="G139" s="1">
        <v>1</v>
      </c>
      <c r="H139" s="1">
        <v>1</v>
      </c>
      <c r="I139" s="1">
        <v>2</v>
      </c>
      <c r="J139" s="1">
        <v>1</v>
      </c>
      <c r="K139" s="1">
        <v>4</v>
      </c>
      <c r="M139" s="1">
        <v>97</v>
      </c>
      <c r="N139" s="1">
        <f t="shared" si="58"/>
        <v>8</v>
      </c>
      <c r="O139" s="1">
        <v>4</v>
      </c>
      <c r="P139" s="1" t="s">
        <v>75</v>
      </c>
    </row>
    <row r="140" spans="1:16" x14ac:dyDescent="0.25">
      <c r="A140" s="1">
        <v>34</v>
      </c>
      <c r="B140" s="1" t="s">
        <v>10</v>
      </c>
      <c r="C140" s="1">
        <v>2</v>
      </c>
      <c r="D140" s="1" t="s">
        <v>12</v>
      </c>
      <c r="E140" s="1">
        <v>3</v>
      </c>
      <c r="F140" s="1">
        <v>1</v>
      </c>
      <c r="G140" s="1">
        <v>1</v>
      </c>
      <c r="H140" s="1">
        <v>1</v>
      </c>
      <c r="I140" s="1">
        <v>2</v>
      </c>
      <c r="J140" s="1">
        <v>1</v>
      </c>
      <c r="K140" s="1">
        <v>4</v>
      </c>
      <c r="M140" s="1">
        <v>98</v>
      </c>
      <c r="N140" s="1">
        <f t="shared" si="58"/>
        <v>6</v>
      </c>
      <c r="O140" s="1">
        <v>4</v>
      </c>
      <c r="P140" s="1" t="s">
        <v>75</v>
      </c>
    </row>
    <row r="141" spans="1:16" x14ac:dyDescent="0.25">
      <c r="A141" s="1">
        <v>34</v>
      </c>
      <c r="B141" s="1" t="s">
        <v>10</v>
      </c>
      <c r="C141" s="1">
        <v>2</v>
      </c>
      <c r="D141" s="1" t="s">
        <v>14</v>
      </c>
      <c r="E141" s="1">
        <v>2</v>
      </c>
      <c r="F141" s="1">
        <v>1</v>
      </c>
      <c r="G141" s="1">
        <v>3</v>
      </c>
      <c r="H141" s="1">
        <v>1</v>
      </c>
      <c r="I141" s="1">
        <v>1</v>
      </c>
      <c r="J141" s="1">
        <v>3</v>
      </c>
      <c r="K141" s="1">
        <v>1</v>
      </c>
      <c r="M141" s="1">
        <v>99</v>
      </c>
      <c r="N141" s="1">
        <f t="shared" si="58"/>
        <v>7</v>
      </c>
      <c r="O141" s="1">
        <v>4</v>
      </c>
      <c r="P141" s="1" t="s">
        <v>75</v>
      </c>
    </row>
    <row r="142" spans="1:16" x14ac:dyDescent="0.25">
      <c r="A142" s="1">
        <v>35</v>
      </c>
      <c r="B142" s="1" t="s">
        <v>10</v>
      </c>
      <c r="C142" s="1">
        <v>2</v>
      </c>
      <c r="D142" s="1" t="s">
        <v>11</v>
      </c>
      <c r="E142" s="1">
        <v>3</v>
      </c>
      <c r="F142" s="1">
        <v>1</v>
      </c>
      <c r="G142" s="1">
        <v>1</v>
      </c>
      <c r="H142" s="1">
        <v>1</v>
      </c>
      <c r="I142" s="1">
        <v>2</v>
      </c>
      <c r="J142" s="1">
        <v>1</v>
      </c>
      <c r="K142" s="1">
        <v>3</v>
      </c>
      <c r="M142" s="1">
        <v>100</v>
      </c>
      <c r="N142" s="1">
        <f t="shared" si="58"/>
        <v>7</v>
      </c>
      <c r="O142" s="1">
        <v>4</v>
      </c>
      <c r="P142" s="1" t="s">
        <v>75</v>
      </c>
    </row>
    <row r="143" spans="1:16" x14ac:dyDescent="0.25">
      <c r="A143" s="1">
        <v>35</v>
      </c>
      <c r="B143" s="1" t="s">
        <v>10</v>
      </c>
      <c r="C143" s="1">
        <v>2</v>
      </c>
      <c r="D143" s="1" t="s">
        <v>12</v>
      </c>
      <c r="E143" s="1">
        <v>1</v>
      </c>
      <c r="F143" s="1">
        <v>1</v>
      </c>
      <c r="G143" s="1">
        <v>1</v>
      </c>
      <c r="H143" s="1">
        <v>1</v>
      </c>
      <c r="I143" s="1">
        <v>2</v>
      </c>
      <c r="J143" s="1">
        <v>1</v>
      </c>
      <c r="K143" s="1">
        <v>1</v>
      </c>
    </row>
    <row r="144" spans="1:16" x14ac:dyDescent="0.25">
      <c r="A144" s="1">
        <v>36</v>
      </c>
      <c r="B144" s="1" t="s">
        <v>10</v>
      </c>
      <c r="C144" s="1">
        <v>2</v>
      </c>
      <c r="D144" s="1" t="s">
        <v>11</v>
      </c>
      <c r="E144" s="1">
        <v>1</v>
      </c>
      <c r="F144" s="1">
        <v>2</v>
      </c>
      <c r="G144" s="1">
        <v>2</v>
      </c>
      <c r="H144" s="1">
        <v>1</v>
      </c>
      <c r="I144" s="1">
        <v>2</v>
      </c>
      <c r="J144" s="1">
        <v>1</v>
      </c>
      <c r="K144" s="1">
        <v>1</v>
      </c>
    </row>
    <row r="145" spans="1:11" x14ac:dyDescent="0.25">
      <c r="A145" s="1">
        <v>36</v>
      </c>
      <c r="B145" s="1" t="s">
        <v>10</v>
      </c>
      <c r="C145" s="1">
        <v>2</v>
      </c>
      <c r="D145" s="1" t="s">
        <v>12</v>
      </c>
      <c r="E145" s="1">
        <v>2</v>
      </c>
      <c r="F145" s="1">
        <v>3</v>
      </c>
      <c r="G145" s="1">
        <v>1</v>
      </c>
      <c r="H145" s="1">
        <v>1</v>
      </c>
      <c r="I145" s="1">
        <v>2</v>
      </c>
      <c r="J145" s="1">
        <v>1</v>
      </c>
      <c r="K145" s="1">
        <v>1</v>
      </c>
    </row>
    <row r="146" spans="1:11" x14ac:dyDescent="0.25">
      <c r="A146" s="1">
        <v>36</v>
      </c>
      <c r="B146" s="1" t="s">
        <v>10</v>
      </c>
      <c r="C146" s="1">
        <v>2</v>
      </c>
      <c r="D146" s="1" t="s">
        <v>22</v>
      </c>
      <c r="E146" s="1">
        <v>1</v>
      </c>
      <c r="F146" s="1">
        <v>2</v>
      </c>
      <c r="G146" s="1">
        <v>1.2</v>
      </c>
      <c r="H146" s="1">
        <v>1</v>
      </c>
      <c r="I146" s="1">
        <v>2</v>
      </c>
      <c r="J146" s="1">
        <v>1</v>
      </c>
      <c r="K146" s="1">
        <v>1</v>
      </c>
    </row>
    <row r="147" spans="1:11" x14ac:dyDescent="0.25">
      <c r="A147" s="1">
        <v>37</v>
      </c>
      <c r="B147" s="1" t="s">
        <v>10</v>
      </c>
      <c r="C147" s="1">
        <v>2</v>
      </c>
      <c r="D147" s="1" t="s">
        <v>11</v>
      </c>
      <c r="E147" s="1">
        <v>1</v>
      </c>
      <c r="F147" s="1">
        <v>4</v>
      </c>
      <c r="G147" s="1">
        <v>3</v>
      </c>
      <c r="H147" s="1">
        <v>1</v>
      </c>
      <c r="I147" s="1">
        <v>1.2</v>
      </c>
      <c r="J147" s="1">
        <v>1</v>
      </c>
      <c r="K147" s="1">
        <v>1</v>
      </c>
    </row>
    <row r="148" spans="1:11" x14ac:dyDescent="0.25">
      <c r="A148" s="1">
        <v>37</v>
      </c>
      <c r="B148" s="1" t="s">
        <v>10</v>
      </c>
      <c r="C148" s="1">
        <v>2</v>
      </c>
      <c r="D148" s="1" t="s">
        <v>22</v>
      </c>
      <c r="E148" s="1">
        <v>1</v>
      </c>
      <c r="F148" s="1">
        <v>3</v>
      </c>
      <c r="G148" s="1">
        <v>1</v>
      </c>
      <c r="H148" s="1">
        <v>1</v>
      </c>
      <c r="I148" s="1">
        <v>1.2</v>
      </c>
      <c r="J148" s="1">
        <v>1</v>
      </c>
      <c r="K148" s="1">
        <v>1</v>
      </c>
    </row>
    <row r="149" spans="1:11" x14ac:dyDescent="0.25">
      <c r="A149" s="1">
        <v>38</v>
      </c>
      <c r="B149" s="1" t="s">
        <v>10</v>
      </c>
      <c r="C149" s="1">
        <v>2</v>
      </c>
      <c r="D149" s="1" t="s">
        <v>11</v>
      </c>
      <c r="E149" s="1">
        <v>2</v>
      </c>
      <c r="F149" s="1">
        <v>3</v>
      </c>
      <c r="G149" s="1">
        <v>1</v>
      </c>
      <c r="H149" s="1">
        <v>1</v>
      </c>
      <c r="I149" s="1">
        <v>2</v>
      </c>
      <c r="J149" s="1">
        <v>1</v>
      </c>
      <c r="K149" s="1">
        <v>4</v>
      </c>
    </row>
    <row r="150" spans="1:11" x14ac:dyDescent="0.25">
      <c r="A150" s="1">
        <v>38</v>
      </c>
      <c r="B150" s="1" t="s">
        <v>10</v>
      </c>
      <c r="C150" s="1">
        <v>2</v>
      </c>
      <c r="D150" s="1" t="s">
        <v>12</v>
      </c>
      <c r="E150" s="1">
        <v>2</v>
      </c>
      <c r="F150" s="1">
        <v>3</v>
      </c>
      <c r="G150" s="1">
        <v>1</v>
      </c>
      <c r="H150" s="1">
        <v>1</v>
      </c>
      <c r="I150" s="1">
        <v>2</v>
      </c>
      <c r="J150" s="1">
        <v>1</v>
      </c>
      <c r="K150" s="1">
        <v>4</v>
      </c>
    </row>
    <row r="151" spans="1:11" x14ac:dyDescent="0.25">
      <c r="A151" s="1">
        <v>38</v>
      </c>
      <c r="B151" s="1" t="s">
        <v>10</v>
      </c>
      <c r="C151" s="1">
        <v>2</v>
      </c>
      <c r="D151" s="1" t="s">
        <v>19</v>
      </c>
      <c r="E151" s="1">
        <v>1</v>
      </c>
      <c r="F151" s="1">
        <v>2</v>
      </c>
      <c r="G151" s="1">
        <v>3</v>
      </c>
      <c r="H151" s="1">
        <v>1</v>
      </c>
      <c r="I151" s="1">
        <v>2</v>
      </c>
      <c r="J151" s="1">
        <v>1.3</v>
      </c>
      <c r="K151" s="1">
        <v>4</v>
      </c>
    </row>
    <row r="152" spans="1:11" x14ac:dyDescent="0.25">
      <c r="A152" s="1">
        <v>38</v>
      </c>
      <c r="B152" s="1" t="s">
        <v>10</v>
      </c>
      <c r="C152" s="1">
        <v>2</v>
      </c>
      <c r="D152" s="1" t="s">
        <v>16</v>
      </c>
      <c r="E152" s="1">
        <v>1</v>
      </c>
      <c r="F152" s="1">
        <v>1</v>
      </c>
      <c r="G152" s="1">
        <v>3</v>
      </c>
      <c r="H152" s="1">
        <v>1.2</v>
      </c>
      <c r="I152" s="1">
        <v>1.2</v>
      </c>
      <c r="J152" s="1">
        <v>1.3</v>
      </c>
      <c r="K152" s="1">
        <v>4</v>
      </c>
    </row>
    <row r="153" spans="1:11" x14ac:dyDescent="0.25">
      <c r="A153" s="1">
        <v>38</v>
      </c>
      <c r="B153" s="1" t="s">
        <v>10</v>
      </c>
      <c r="C153" s="1">
        <v>2</v>
      </c>
      <c r="D153" s="1" t="s">
        <v>22</v>
      </c>
      <c r="E153" s="1">
        <v>2</v>
      </c>
      <c r="F153" s="1">
        <v>1</v>
      </c>
      <c r="G153" s="1">
        <v>1</v>
      </c>
      <c r="H153" s="1">
        <v>1</v>
      </c>
      <c r="I153" s="1">
        <v>1.2</v>
      </c>
      <c r="J153" s="1">
        <v>1</v>
      </c>
      <c r="K153" s="1">
        <v>1</v>
      </c>
    </row>
    <row r="154" spans="1:11" x14ac:dyDescent="0.25">
      <c r="A154" s="1">
        <v>38</v>
      </c>
      <c r="B154" s="1" t="s">
        <v>10</v>
      </c>
      <c r="C154" s="1">
        <v>2</v>
      </c>
      <c r="D154" s="1" t="s">
        <v>15</v>
      </c>
      <c r="E154" s="1">
        <v>1</v>
      </c>
      <c r="F154" s="1">
        <v>5</v>
      </c>
      <c r="G154" s="1">
        <v>2.2999999999999998</v>
      </c>
      <c r="H154" s="1">
        <v>1.2</v>
      </c>
      <c r="I154" s="1">
        <v>1</v>
      </c>
      <c r="J154" s="1">
        <v>1.3</v>
      </c>
      <c r="K154" s="1">
        <v>1</v>
      </c>
    </row>
    <row r="155" spans="1:11" x14ac:dyDescent="0.25">
      <c r="A155" s="1">
        <v>38</v>
      </c>
      <c r="B155" s="1" t="s">
        <v>10</v>
      </c>
      <c r="C155" s="1">
        <v>2</v>
      </c>
      <c r="D155" s="1" t="s">
        <v>27</v>
      </c>
      <c r="E155" s="1">
        <v>1</v>
      </c>
      <c r="F155" s="1">
        <v>1</v>
      </c>
      <c r="G155" s="1">
        <v>3</v>
      </c>
      <c r="H155" s="1">
        <v>1.2</v>
      </c>
      <c r="I155" s="1">
        <v>1.3</v>
      </c>
      <c r="J155" s="1">
        <v>3</v>
      </c>
      <c r="K155" s="1">
        <v>1</v>
      </c>
    </row>
    <row r="156" spans="1:11" x14ac:dyDescent="0.25">
      <c r="A156" s="1">
        <v>38</v>
      </c>
      <c r="B156" s="1" t="s">
        <v>10</v>
      </c>
      <c r="C156" s="1">
        <v>2</v>
      </c>
      <c r="D156" s="1" t="s">
        <v>28</v>
      </c>
      <c r="E156" s="1">
        <v>1</v>
      </c>
      <c r="F156" s="1">
        <v>4</v>
      </c>
      <c r="G156" s="1">
        <v>2.2999999999999998</v>
      </c>
      <c r="H156" s="1">
        <v>1.2</v>
      </c>
      <c r="I156" s="1" t="s">
        <v>21</v>
      </c>
      <c r="J156" s="1">
        <v>1.3</v>
      </c>
      <c r="K156" s="1">
        <v>1</v>
      </c>
    </row>
    <row r="157" spans="1:11" x14ac:dyDescent="0.25">
      <c r="A157" s="1">
        <v>39</v>
      </c>
      <c r="B157" s="1" t="s">
        <v>10</v>
      </c>
      <c r="C157" s="1">
        <v>2</v>
      </c>
      <c r="D157" s="1" t="s">
        <v>11</v>
      </c>
      <c r="E157" s="1">
        <v>3</v>
      </c>
      <c r="F157" s="1">
        <v>3</v>
      </c>
      <c r="G157" s="1">
        <v>1</v>
      </c>
      <c r="H157" s="1">
        <v>1</v>
      </c>
      <c r="I157" s="1">
        <v>2</v>
      </c>
      <c r="J157" s="1">
        <v>1</v>
      </c>
      <c r="K157" s="1">
        <v>1</v>
      </c>
    </row>
    <row r="158" spans="1:11" x14ac:dyDescent="0.25">
      <c r="A158" s="1">
        <v>39</v>
      </c>
      <c r="B158" s="1" t="s">
        <v>10</v>
      </c>
      <c r="C158" s="1">
        <v>2</v>
      </c>
      <c r="D158" s="1" t="s">
        <v>12</v>
      </c>
      <c r="E158" s="1">
        <v>3</v>
      </c>
      <c r="F158" s="1">
        <v>3</v>
      </c>
      <c r="G158" s="1">
        <v>1</v>
      </c>
      <c r="H158" s="1">
        <v>1</v>
      </c>
      <c r="I158" s="1">
        <v>2</v>
      </c>
      <c r="J158" s="1">
        <v>1</v>
      </c>
      <c r="K158" s="1">
        <v>1</v>
      </c>
    </row>
    <row r="159" spans="1:11" x14ac:dyDescent="0.25">
      <c r="A159" s="1">
        <v>39</v>
      </c>
      <c r="B159" s="1" t="s">
        <v>10</v>
      </c>
      <c r="C159" s="1">
        <v>2</v>
      </c>
      <c r="D159" s="1" t="s">
        <v>22</v>
      </c>
      <c r="E159" s="1">
        <v>2</v>
      </c>
      <c r="F159" s="1">
        <v>2</v>
      </c>
      <c r="G159" s="1">
        <v>2.2999999999999998</v>
      </c>
      <c r="H159" s="1">
        <v>1</v>
      </c>
      <c r="I159" s="1">
        <v>2</v>
      </c>
      <c r="J159" s="1">
        <v>1</v>
      </c>
      <c r="K159" s="1">
        <v>2</v>
      </c>
    </row>
    <row r="160" spans="1:11" x14ac:dyDescent="0.25">
      <c r="A160" s="1">
        <v>39</v>
      </c>
      <c r="B160" s="1" t="s">
        <v>10</v>
      </c>
      <c r="C160" s="1">
        <v>2</v>
      </c>
      <c r="D160" s="1" t="s">
        <v>14</v>
      </c>
      <c r="E160" s="1">
        <v>2</v>
      </c>
      <c r="F160" s="1">
        <v>1</v>
      </c>
      <c r="G160" s="1">
        <v>3</v>
      </c>
      <c r="H160" s="1">
        <v>1.2</v>
      </c>
      <c r="I160" s="1" t="s">
        <v>21</v>
      </c>
      <c r="J160" s="1">
        <v>3</v>
      </c>
      <c r="K160" s="1">
        <v>2</v>
      </c>
    </row>
    <row r="161" spans="1:11" x14ac:dyDescent="0.25">
      <c r="A161" s="1">
        <v>40</v>
      </c>
      <c r="B161" s="1" t="s">
        <v>10</v>
      </c>
      <c r="C161" s="1">
        <v>2</v>
      </c>
      <c r="D161" s="1" t="s">
        <v>22</v>
      </c>
      <c r="E161" s="1">
        <v>2</v>
      </c>
      <c r="F161" s="1">
        <v>4</v>
      </c>
      <c r="G161" s="1">
        <v>3</v>
      </c>
      <c r="H161" s="1">
        <v>1</v>
      </c>
      <c r="I161" s="1">
        <v>2</v>
      </c>
      <c r="J161" s="1">
        <v>1</v>
      </c>
      <c r="K161" s="1">
        <v>1</v>
      </c>
    </row>
    <row r="162" spans="1:11" x14ac:dyDescent="0.25">
      <c r="A162" s="1">
        <v>41</v>
      </c>
      <c r="B162" s="1" t="s">
        <v>10</v>
      </c>
      <c r="C162" s="1">
        <v>2</v>
      </c>
      <c r="D162" s="1" t="s">
        <v>11</v>
      </c>
      <c r="E162" s="1">
        <v>2</v>
      </c>
      <c r="F162" s="1">
        <v>3</v>
      </c>
      <c r="G162" s="1">
        <v>1</v>
      </c>
      <c r="H162" s="1">
        <v>1</v>
      </c>
      <c r="I162" s="1">
        <v>1</v>
      </c>
      <c r="J162" s="1">
        <v>1.3</v>
      </c>
      <c r="K162" s="1">
        <v>4</v>
      </c>
    </row>
    <row r="163" spans="1:11" x14ac:dyDescent="0.25">
      <c r="A163" s="1">
        <v>41</v>
      </c>
      <c r="B163" s="1" t="s">
        <v>10</v>
      </c>
      <c r="C163" s="1">
        <v>2</v>
      </c>
      <c r="D163" s="1" t="s">
        <v>12</v>
      </c>
      <c r="E163" s="1">
        <v>2</v>
      </c>
      <c r="F163" s="1">
        <v>4</v>
      </c>
      <c r="G163" s="1">
        <v>1</v>
      </c>
      <c r="H163" s="1">
        <v>1</v>
      </c>
      <c r="I163" s="1">
        <v>2</v>
      </c>
      <c r="J163" s="1">
        <v>1</v>
      </c>
      <c r="K163" s="1">
        <v>4</v>
      </c>
    </row>
    <row r="164" spans="1:11" x14ac:dyDescent="0.25">
      <c r="A164" s="1">
        <v>41</v>
      </c>
      <c r="B164" s="1" t="s">
        <v>10</v>
      </c>
      <c r="C164" s="1">
        <v>2</v>
      </c>
      <c r="D164" s="1" t="s">
        <v>15</v>
      </c>
      <c r="E164" s="1">
        <v>1</v>
      </c>
      <c r="F164" s="1">
        <v>2</v>
      </c>
      <c r="G164" s="1">
        <v>2.2999999999999998</v>
      </c>
      <c r="H164" s="1">
        <v>2</v>
      </c>
      <c r="I164" s="1">
        <v>3</v>
      </c>
      <c r="J164" s="1">
        <v>1.3</v>
      </c>
      <c r="K164" s="1">
        <v>1</v>
      </c>
    </row>
    <row r="165" spans="1:11" x14ac:dyDescent="0.25">
      <c r="A165" s="1">
        <v>41</v>
      </c>
      <c r="B165" s="1" t="s">
        <v>10</v>
      </c>
      <c r="C165" s="1">
        <v>2</v>
      </c>
      <c r="D165" s="1" t="s">
        <v>16</v>
      </c>
      <c r="E165" s="1">
        <v>1</v>
      </c>
      <c r="F165" s="1">
        <v>2</v>
      </c>
      <c r="G165" s="1">
        <v>3</v>
      </c>
      <c r="H165" s="1">
        <v>1.2</v>
      </c>
      <c r="I165" s="1">
        <v>1.3</v>
      </c>
      <c r="J165" s="1">
        <v>1.3</v>
      </c>
      <c r="K165" s="1">
        <v>1</v>
      </c>
    </row>
    <row r="166" spans="1:11" x14ac:dyDescent="0.25">
      <c r="A166" s="1">
        <v>42</v>
      </c>
      <c r="B166" s="1" t="s">
        <v>10</v>
      </c>
      <c r="C166" s="1">
        <v>1</v>
      </c>
      <c r="D166" s="1" t="s">
        <v>11</v>
      </c>
      <c r="E166" s="1">
        <v>3</v>
      </c>
      <c r="F166" s="1">
        <v>1</v>
      </c>
      <c r="G166" s="1">
        <v>1</v>
      </c>
      <c r="H166" s="1">
        <v>1</v>
      </c>
      <c r="I166" s="1">
        <v>2</v>
      </c>
      <c r="J166" s="1">
        <v>1</v>
      </c>
      <c r="K166" s="1">
        <v>4</v>
      </c>
    </row>
    <row r="167" spans="1:11" x14ac:dyDescent="0.25">
      <c r="A167" s="1">
        <v>42</v>
      </c>
      <c r="B167" s="1" t="s">
        <v>10</v>
      </c>
      <c r="C167" s="1">
        <v>1</v>
      </c>
      <c r="D167" s="1" t="s">
        <v>12</v>
      </c>
      <c r="E167" s="1">
        <v>2</v>
      </c>
      <c r="F167" s="1">
        <v>3</v>
      </c>
      <c r="G167" s="1">
        <v>1</v>
      </c>
      <c r="H167" s="1">
        <v>1.2</v>
      </c>
      <c r="I167" s="1">
        <v>2</v>
      </c>
      <c r="J167" s="1">
        <v>1</v>
      </c>
      <c r="K167" s="1">
        <v>4</v>
      </c>
    </row>
    <row r="168" spans="1:11" x14ac:dyDescent="0.25">
      <c r="A168" s="1">
        <v>42</v>
      </c>
      <c r="B168" s="1" t="s">
        <v>10</v>
      </c>
      <c r="C168" s="1">
        <v>1</v>
      </c>
      <c r="D168" s="1" t="s">
        <v>18</v>
      </c>
      <c r="E168" s="1">
        <v>2</v>
      </c>
      <c r="F168" s="1">
        <v>1</v>
      </c>
      <c r="G168" s="1">
        <v>3</v>
      </c>
      <c r="H168" s="1">
        <v>1</v>
      </c>
      <c r="I168" s="1">
        <v>1.2</v>
      </c>
      <c r="J168" s="1">
        <v>1.3</v>
      </c>
      <c r="K168" s="1">
        <v>4</v>
      </c>
    </row>
    <row r="169" spans="1:11" x14ac:dyDescent="0.25">
      <c r="A169" s="1">
        <v>42</v>
      </c>
      <c r="B169" s="1" t="s">
        <v>10</v>
      </c>
      <c r="C169" s="1">
        <v>1</v>
      </c>
      <c r="D169" s="1" t="s">
        <v>15</v>
      </c>
      <c r="E169" s="1">
        <v>1</v>
      </c>
      <c r="F169" s="1">
        <v>1</v>
      </c>
      <c r="G169" s="1">
        <v>3</v>
      </c>
      <c r="H169" s="1">
        <v>1.2</v>
      </c>
      <c r="I169" s="1">
        <v>2.2999999999999998</v>
      </c>
      <c r="J169" s="1">
        <v>1.3</v>
      </c>
      <c r="K169" s="1">
        <v>4</v>
      </c>
    </row>
    <row r="170" spans="1:11" x14ac:dyDescent="0.25">
      <c r="A170" s="1">
        <v>43</v>
      </c>
      <c r="B170" s="1" t="s">
        <v>10</v>
      </c>
      <c r="C170" s="1">
        <v>2</v>
      </c>
      <c r="D170" s="1" t="s">
        <v>22</v>
      </c>
      <c r="E170" s="1">
        <v>2</v>
      </c>
      <c r="F170" s="1">
        <v>2</v>
      </c>
      <c r="G170" s="1">
        <v>1</v>
      </c>
      <c r="H170" s="1">
        <v>1</v>
      </c>
      <c r="I170" s="1">
        <v>2</v>
      </c>
      <c r="J170" s="1">
        <v>1</v>
      </c>
      <c r="K170" s="1">
        <v>4</v>
      </c>
    </row>
    <row r="171" spans="1:11" x14ac:dyDescent="0.25">
      <c r="A171" s="1">
        <v>43</v>
      </c>
      <c r="B171" s="1" t="s">
        <v>10</v>
      </c>
      <c r="C171" s="1">
        <v>2</v>
      </c>
      <c r="D171" s="1" t="s">
        <v>15</v>
      </c>
      <c r="E171" s="1">
        <v>1</v>
      </c>
      <c r="F171" s="1">
        <v>1</v>
      </c>
      <c r="G171" s="1">
        <v>3</v>
      </c>
      <c r="H171" s="1">
        <v>2</v>
      </c>
      <c r="I171" s="1">
        <v>3</v>
      </c>
      <c r="J171" s="1" t="s">
        <v>21</v>
      </c>
      <c r="K171" s="1">
        <v>1</v>
      </c>
    </row>
    <row r="172" spans="1:11" x14ac:dyDescent="0.25">
      <c r="A172" s="1">
        <v>43</v>
      </c>
      <c r="B172" s="1" t="s">
        <v>10</v>
      </c>
      <c r="C172" s="1">
        <v>2</v>
      </c>
      <c r="D172" s="1" t="s">
        <v>16</v>
      </c>
      <c r="E172" s="1">
        <v>2</v>
      </c>
      <c r="F172" s="1">
        <v>4</v>
      </c>
      <c r="G172" s="1">
        <v>3</v>
      </c>
      <c r="H172" s="1">
        <v>1</v>
      </c>
      <c r="I172" s="1">
        <v>1</v>
      </c>
      <c r="J172" s="1">
        <v>2</v>
      </c>
      <c r="K172" s="1">
        <v>1</v>
      </c>
    </row>
    <row r="173" spans="1:11" x14ac:dyDescent="0.25">
      <c r="A173" s="1">
        <v>44</v>
      </c>
      <c r="B173" s="1" t="s">
        <v>10</v>
      </c>
      <c r="C173" s="1">
        <v>3</v>
      </c>
      <c r="D173" s="1" t="s">
        <v>11</v>
      </c>
      <c r="E173" s="1">
        <v>3</v>
      </c>
      <c r="F173" s="1">
        <v>4</v>
      </c>
      <c r="G173" s="1">
        <v>1</v>
      </c>
      <c r="H173" s="1">
        <v>1</v>
      </c>
      <c r="I173" s="1">
        <v>2</v>
      </c>
      <c r="J173" s="1">
        <v>1</v>
      </c>
      <c r="K173" s="1">
        <v>3</v>
      </c>
    </row>
    <row r="174" spans="1:11" x14ac:dyDescent="0.25">
      <c r="A174" s="1">
        <v>44</v>
      </c>
      <c r="B174" s="1" t="s">
        <v>10</v>
      </c>
      <c r="C174" s="1">
        <v>3</v>
      </c>
      <c r="D174" s="1" t="s">
        <v>12</v>
      </c>
      <c r="E174" s="1">
        <v>2</v>
      </c>
      <c r="F174" s="1">
        <v>3</v>
      </c>
      <c r="G174" s="1">
        <v>1</v>
      </c>
      <c r="H174" s="1">
        <v>1</v>
      </c>
      <c r="I174" s="1">
        <v>2</v>
      </c>
      <c r="J174" s="1">
        <v>1</v>
      </c>
      <c r="K174" s="1">
        <v>3</v>
      </c>
    </row>
    <row r="175" spans="1:11" x14ac:dyDescent="0.25">
      <c r="A175" s="1">
        <v>44</v>
      </c>
      <c r="B175" s="1" t="s">
        <v>10</v>
      </c>
      <c r="C175" s="1">
        <v>3</v>
      </c>
      <c r="D175" s="1" t="s">
        <v>14</v>
      </c>
      <c r="E175" s="1">
        <v>2</v>
      </c>
      <c r="F175" s="1">
        <v>1</v>
      </c>
      <c r="G175" s="1">
        <v>3</v>
      </c>
      <c r="H175" s="1">
        <v>1.2</v>
      </c>
      <c r="I175" s="1">
        <v>2.2999999999999998</v>
      </c>
      <c r="J175" s="1">
        <v>1.3</v>
      </c>
      <c r="K175" s="1">
        <v>1</v>
      </c>
    </row>
    <row r="176" spans="1:11" x14ac:dyDescent="0.25">
      <c r="A176" s="1">
        <v>44</v>
      </c>
      <c r="B176" s="1" t="s">
        <v>10</v>
      </c>
      <c r="C176" s="1">
        <v>3</v>
      </c>
      <c r="D176" s="1" t="s">
        <v>19</v>
      </c>
      <c r="E176" s="1">
        <v>3</v>
      </c>
      <c r="F176" s="1">
        <v>2</v>
      </c>
      <c r="G176" s="1">
        <v>2</v>
      </c>
      <c r="H176" s="1">
        <v>1</v>
      </c>
      <c r="I176" s="1">
        <v>2</v>
      </c>
      <c r="J176" s="1">
        <v>1</v>
      </c>
      <c r="K176" s="1">
        <v>2</v>
      </c>
    </row>
    <row r="177" spans="1:11" x14ac:dyDescent="0.25">
      <c r="A177" s="1">
        <v>44</v>
      </c>
      <c r="B177" s="1" t="s">
        <v>10</v>
      </c>
      <c r="C177" s="1">
        <v>3</v>
      </c>
      <c r="D177" s="1" t="s">
        <v>18</v>
      </c>
      <c r="E177" s="1">
        <v>2</v>
      </c>
      <c r="F177" s="1">
        <v>2</v>
      </c>
      <c r="G177" s="1">
        <v>1.3</v>
      </c>
      <c r="H177" s="1">
        <v>1</v>
      </c>
      <c r="I177" s="1">
        <v>2</v>
      </c>
      <c r="J177" s="1" t="s">
        <v>21</v>
      </c>
      <c r="K177" s="1">
        <v>4</v>
      </c>
    </row>
    <row r="178" spans="1:11" x14ac:dyDescent="0.25">
      <c r="A178" s="1">
        <v>44</v>
      </c>
      <c r="B178" s="1" t="s">
        <v>10</v>
      </c>
      <c r="C178" s="1">
        <v>3</v>
      </c>
      <c r="D178" s="1" t="s">
        <v>15</v>
      </c>
      <c r="E178" s="1">
        <v>1</v>
      </c>
      <c r="F178" s="1">
        <v>2</v>
      </c>
      <c r="G178" s="1">
        <v>3</v>
      </c>
      <c r="H178" s="1">
        <v>1.2</v>
      </c>
      <c r="I178" s="1">
        <v>2.2999999999999998</v>
      </c>
      <c r="J178" s="1" t="s">
        <v>21</v>
      </c>
      <c r="K178" s="1">
        <v>1</v>
      </c>
    </row>
    <row r="179" spans="1:11" x14ac:dyDescent="0.25">
      <c r="A179" s="1">
        <v>45</v>
      </c>
      <c r="B179" s="1" t="s">
        <v>10</v>
      </c>
      <c r="C179" s="1">
        <v>2</v>
      </c>
      <c r="D179" s="1" t="s">
        <v>11</v>
      </c>
      <c r="E179" s="1">
        <v>3</v>
      </c>
      <c r="F179" s="1">
        <v>2</v>
      </c>
      <c r="G179" s="1">
        <v>1</v>
      </c>
      <c r="H179" s="1">
        <v>1</v>
      </c>
      <c r="I179" s="1">
        <v>2</v>
      </c>
      <c r="J179" s="1">
        <v>1</v>
      </c>
      <c r="K179" s="1">
        <v>4</v>
      </c>
    </row>
    <row r="180" spans="1:11" x14ac:dyDescent="0.25">
      <c r="A180" s="1">
        <v>45</v>
      </c>
      <c r="B180" s="1" t="s">
        <v>10</v>
      </c>
      <c r="C180" s="1">
        <v>2</v>
      </c>
      <c r="D180" s="1" t="s">
        <v>12</v>
      </c>
      <c r="E180" s="1">
        <v>2</v>
      </c>
      <c r="F180" s="1">
        <v>2</v>
      </c>
      <c r="G180" s="1">
        <v>1</v>
      </c>
      <c r="H180" s="1">
        <v>1</v>
      </c>
      <c r="I180" s="1">
        <v>2</v>
      </c>
      <c r="J180" s="1">
        <v>1</v>
      </c>
      <c r="K180" s="1">
        <v>4</v>
      </c>
    </row>
    <row r="181" spans="1:11" x14ac:dyDescent="0.25">
      <c r="A181" s="1">
        <v>45</v>
      </c>
      <c r="B181" s="1" t="s">
        <v>10</v>
      </c>
      <c r="C181" s="1">
        <v>2</v>
      </c>
      <c r="D181" s="1" t="s">
        <v>19</v>
      </c>
      <c r="E181" s="1">
        <v>1</v>
      </c>
      <c r="F181" s="1">
        <v>4</v>
      </c>
      <c r="G181" s="1">
        <v>2</v>
      </c>
      <c r="H181" s="1">
        <v>1.2</v>
      </c>
      <c r="I181" s="1">
        <v>2</v>
      </c>
      <c r="J181" s="1">
        <v>1</v>
      </c>
      <c r="K181" s="1">
        <v>4</v>
      </c>
    </row>
    <row r="182" spans="1:11" x14ac:dyDescent="0.25">
      <c r="A182" s="1">
        <v>45</v>
      </c>
      <c r="B182" s="1" t="s">
        <v>10</v>
      </c>
      <c r="C182" s="1">
        <v>2</v>
      </c>
      <c r="D182" s="1" t="s">
        <v>22</v>
      </c>
      <c r="E182" s="1">
        <v>2</v>
      </c>
      <c r="F182" s="1">
        <v>2</v>
      </c>
      <c r="G182" s="1">
        <v>1</v>
      </c>
      <c r="H182" s="1">
        <v>1</v>
      </c>
      <c r="I182" s="1">
        <v>2</v>
      </c>
      <c r="J182" s="1">
        <v>1</v>
      </c>
      <c r="K182" s="1">
        <v>1</v>
      </c>
    </row>
    <row r="183" spans="1:11" x14ac:dyDescent="0.25">
      <c r="A183" s="1">
        <v>45</v>
      </c>
      <c r="B183" s="1" t="s">
        <v>10</v>
      </c>
      <c r="C183" s="1">
        <v>2</v>
      </c>
      <c r="D183" s="1" t="s">
        <v>15</v>
      </c>
      <c r="E183" s="1">
        <v>1</v>
      </c>
      <c r="F183" s="1">
        <v>2</v>
      </c>
      <c r="G183" s="1">
        <v>3</v>
      </c>
      <c r="H183" s="1">
        <v>1.2</v>
      </c>
      <c r="I183" s="1" t="s">
        <v>21</v>
      </c>
      <c r="J183" s="1" t="s">
        <v>21</v>
      </c>
      <c r="K183" s="1">
        <v>1</v>
      </c>
    </row>
    <row r="184" spans="1:11" x14ac:dyDescent="0.25">
      <c r="A184" s="1">
        <v>45</v>
      </c>
      <c r="B184" s="1" t="s">
        <v>10</v>
      </c>
      <c r="C184" s="1">
        <v>2</v>
      </c>
      <c r="D184" s="1" t="s">
        <v>16</v>
      </c>
      <c r="E184" s="1">
        <v>2</v>
      </c>
      <c r="F184" s="1">
        <v>3</v>
      </c>
      <c r="G184" s="1">
        <v>3</v>
      </c>
      <c r="H184" s="1">
        <v>1</v>
      </c>
      <c r="I184" s="1">
        <v>1.2</v>
      </c>
      <c r="J184" s="1">
        <v>1.3</v>
      </c>
      <c r="K184" s="1">
        <v>1</v>
      </c>
    </row>
    <row r="185" spans="1:11" x14ac:dyDescent="0.25">
      <c r="A185" s="1">
        <v>45</v>
      </c>
      <c r="B185" s="1" t="s">
        <v>10</v>
      </c>
      <c r="C185" s="1">
        <v>2</v>
      </c>
      <c r="D185" s="1" t="s">
        <v>29</v>
      </c>
      <c r="E185" s="1">
        <v>2</v>
      </c>
      <c r="F185" s="1">
        <v>2</v>
      </c>
      <c r="G185" s="1">
        <v>2.2999999999999998</v>
      </c>
      <c r="H185" s="1">
        <v>1</v>
      </c>
      <c r="I185" s="1">
        <v>1</v>
      </c>
      <c r="J185" s="1">
        <v>1</v>
      </c>
      <c r="K185" s="1">
        <v>1</v>
      </c>
    </row>
    <row r="186" spans="1:11" x14ac:dyDescent="0.25">
      <c r="A186" s="1">
        <v>46</v>
      </c>
      <c r="B186" s="1" t="s">
        <v>30</v>
      </c>
      <c r="C186" s="1">
        <v>3</v>
      </c>
      <c r="D186" s="1" t="s">
        <v>12</v>
      </c>
      <c r="E186" s="1">
        <v>3</v>
      </c>
      <c r="F186" s="1">
        <v>2</v>
      </c>
      <c r="G186" s="1">
        <v>1</v>
      </c>
      <c r="H186" s="1">
        <v>1</v>
      </c>
      <c r="I186" s="1">
        <v>2</v>
      </c>
      <c r="J186" s="1">
        <v>1</v>
      </c>
      <c r="K186" s="1">
        <v>1</v>
      </c>
    </row>
    <row r="187" spans="1:11" x14ac:dyDescent="0.25">
      <c r="A187" s="1">
        <v>46</v>
      </c>
      <c r="B187" s="1" t="s">
        <v>30</v>
      </c>
      <c r="C187" s="1">
        <v>3</v>
      </c>
      <c r="D187" s="1" t="s">
        <v>14</v>
      </c>
      <c r="E187" s="1">
        <v>1</v>
      </c>
      <c r="F187" s="1">
        <v>1</v>
      </c>
      <c r="G187" s="1">
        <v>2</v>
      </c>
      <c r="H187" s="1">
        <v>1.2</v>
      </c>
      <c r="I187" s="1">
        <v>1.3</v>
      </c>
      <c r="J187" s="1">
        <v>1.3</v>
      </c>
      <c r="K187" s="1">
        <v>1</v>
      </c>
    </row>
    <row r="188" spans="1:11" x14ac:dyDescent="0.25">
      <c r="A188" s="1">
        <v>46</v>
      </c>
      <c r="B188" s="1" t="s">
        <v>30</v>
      </c>
      <c r="C188" s="1">
        <v>3</v>
      </c>
      <c r="D188" s="1" t="s">
        <v>15</v>
      </c>
      <c r="E188" s="1">
        <v>1</v>
      </c>
      <c r="F188" s="1">
        <v>3</v>
      </c>
      <c r="G188" s="1">
        <v>3</v>
      </c>
      <c r="H188" s="1">
        <v>2</v>
      </c>
      <c r="I188" s="1">
        <v>3</v>
      </c>
      <c r="J188" s="1">
        <v>1.3</v>
      </c>
      <c r="K188" s="1">
        <v>2</v>
      </c>
    </row>
    <row r="189" spans="1:11" x14ac:dyDescent="0.25">
      <c r="A189" s="1">
        <v>46</v>
      </c>
      <c r="B189" s="1" t="s">
        <v>30</v>
      </c>
      <c r="C189" s="1">
        <v>3</v>
      </c>
      <c r="D189" s="1" t="s">
        <v>17</v>
      </c>
      <c r="E189" s="1">
        <v>3</v>
      </c>
      <c r="F189" s="1">
        <v>2</v>
      </c>
      <c r="G189" s="1">
        <v>3</v>
      </c>
      <c r="H189" s="1">
        <v>1</v>
      </c>
      <c r="I189" s="1">
        <v>2</v>
      </c>
      <c r="J189" s="1">
        <v>3</v>
      </c>
      <c r="K189" s="1">
        <v>2</v>
      </c>
    </row>
    <row r="190" spans="1:11" x14ac:dyDescent="0.25">
      <c r="A190" s="1">
        <v>47</v>
      </c>
      <c r="B190" s="1" t="s">
        <v>30</v>
      </c>
      <c r="C190" s="1">
        <v>3</v>
      </c>
      <c r="D190" s="1" t="s">
        <v>11</v>
      </c>
      <c r="E190" s="1">
        <v>1</v>
      </c>
      <c r="F190" s="1">
        <v>2</v>
      </c>
      <c r="G190" s="1">
        <v>2</v>
      </c>
      <c r="H190" s="1">
        <v>1.2</v>
      </c>
      <c r="I190" s="1">
        <v>2.2999999999999998</v>
      </c>
      <c r="J190" s="1">
        <v>1.3</v>
      </c>
      <c r="K190" s="1">
        <v>4</v>
      </c>
    </row>
    <row r="191" spans="1:11" x14ac:dyDescent="0.25">
      <c r="A191" s="1">
        <v>47</v>
      </c>
      <c r="B191" s="1" t="s">
        <v>30</v>
      </c>
      <c r="C191" s="1">
        <v>3</v>
      </c>
      <c r="D191" s="1" t="s">
        <v>12</v>
      </c>
      <c r="E191" s="1">
        <v>2</v>
      </c>
      <c r="F191" s="1">
        <v>4</v>
      </c>
      <c r="G191" s="1">
        <v>1</v>
      </c>
      <c r="H191" s="1">
        <v>1</v>
      </c>
      <c r="I191" s="1">
        <v>2</v>
      </c>
      <c r="J191" s="1">
        <v>1</v>
      </c>
      <c r="K191" s="1">
        <v>2</v>
      </c>
    </row>
    <row r="192" spans="1:11" x14ac:dyDescent="0.25">
      <c r="A192" s="1">
        <v>47</v>
      </c>
      <c r="B192" s="1" t="s">
        <v>30</v>
      </c>
      <c r="C192" s="1">
        <v>3</v>
      </c>
      <c r="D192" s="1" t="s">
        <v>17</v>
      </c>
      <c r="E192" s="1">
        <v>3</v>
      </c>
      <c r="F192" s="1">
        <v>3</v>
      </c>
      <c r="G192" s="1">
        <v>3</v>
      </c>
      <c r="H192" s="1">
        <v>1</v>
      </c>
      <c r="I192" s="1">
        <v>2</v>
      </c>
      <c r="J192" s="1">
        <v>1</v>
      </c>
      <c r="K192" s="1">
        <v>2</v>
      </c>
    </row>
    <row r="193" spans="1:11" x14ac:dyDescent="0.25">
      <c r="A193" s="1">
        <v>47</v>
      </c>
      <c r="B193" s="1" t="s">
        <v>30</v>
      </c>
      <c r="C193" s="1">
        <v>3</v>
      </c>
      <c r="D193" s="1" t="s">
        <v>31</v>
      </c>
      <c r="E193" s="1">
        <v>1</v>
      </c>
      <c r="F193" s="1">
        <v>2</v>
      </c>
      <c r="G193" s="1">
        <v>2</v>
      </c>
      <c r="H193" s="1">
        <v>1.2</v>
      </c>
      <c r="I193" s="1">
        <v>2.2999999999999998</v>
      </c>
      <c r="J193" s="1">
        <v>1</v>
      </c>
      <c r="K193" s="1">
        <v>4</v>
      </c>
    </row>
    <row r="194" spans="1:11" x14ac:dyDescent="0.25">
      <c r="A194" s="1">
        <v>47</v>
      </c>
      <c r="B194" s="1" t="s">
        <v>30</v>
      </c>
      <c r="C194" s="1">
        <v>3</v>
      </c>
      <c r="D194" s="1" t="s">
        <v>15</v>
      </c>
      <c r="E194" s="1">
        <v>1</v>
      </c>
      <c r="F194" s="1">
        <v>2</v>
      </c>
      <c r="G194" s="1">
        <v>3</v>
      </c>
      <c r="H194" s="1">
        <v>2</v>
      </c>
      <c r="I194" s="1">
        <v>3</v>
      </c>
      <c r="J194" s="1">
        <v>1.3</v>
      </c>
      <c r="K194" s="1">
        <v>1</v>
      </c>
    </row>
    <row r="195" spans="1:11" x14ac:dyDescent="0.25">
      <c r="A195" s="1">
        <v>48</v>
      </c>
      <c r="B195" s="1" t="s">
        <v>30</v>
      </c>
      <c r="C195" s="1">
        <v>3</v>
      </c>
      <c r="D195" s="1" t="s">
        <v>11</v>
      </c>
      <c r="E195" s="1">
        <v>1</v>
      </c>
      <c r="F195" s="1">
        <v>3</v>
      </c>
      <c r="G195" s="1">
        <v>2</v>
      </c>
      <c r="H195" s="1">
        <v>1</v>
      </c>
      <c r="I195" s="1">
        <v>2</v>
      </c>
      <c r="J195" s="1">
        <v>1</v>
      </c>
      <c r="K195" s="1">
        <v>2</v>
      </c>
    </row>
    <row r="196" spans="1:11" x14ac:dyDescent="0.25">
      <c r="A196" s="1">
        <v>48</v>
      </c>
      <c r="B196" s="1" t="s">
        <v>30</v>
      </c>
      <c r="C196" s="1">
        <v>3</v>
      </c>
      <c r="D196" s="1" t="s">
        <v>12</v>
      </c>
      <c r="E196" s="1">
        <v>2</v>
      </c>
      <c r="F196" s="1">
        <v>2</v>
      </c>
      <c r="G196" s="1">
        <v>1</v>
      </c>
      <c r="H196" s="1">
        <v>1</v>
      </c>
      <c r="I196" s="1">
        <v>2</v>
      </c>
      <c r="J196" s="1">
        <v>1</v>
      </c>
      <c r="K196" s="1">
        <v>3</v>
      </c>
    </row>
    <row r="197" spans="1:11" x14ac:dyDescent="0.25">
      <c r="A197" s="1">
        <v>48</v>
      </c>
      <c r="B197" s="1" t="s">
        <v>30</v>
      </c>
      <c r="C197" s="1">
        <v>3</v>
      </c>
      <c r="D197" s="1" t="s">
        <v>31</v>
      </c>
      <c r="E197" s="1">
        <v>1</v>
      </c>
      <c r="F197" s="1">
        <v>1</v>
      </c>
      <c r="G197" s="1">
        <v>3</v>
      </c>
      <c r="H197" s="1">
        <v>1.2</v>
      </c>
      <c r="I197" s="1" t="s">
        <v>21</v>
      </c>
      <c r="J197" s="1">
        <v>1.2</v>
      </c>
      <c r="K197" s="1">
        <v>1</v>
      </c>
    </row>
    <row r="198" spans="1:11" x14ac:dyDescent="0.25">
      <c r="A198" s="1">
        <v>48</v>
      </c>
      <c r="B198" s="1" t="s">
        <v>30</v>
      </c>
      <c r="C198" s="1">
        <v>3</v>
      </c>
      <c r="D198" s="1" t="s">
        <v>17</v>
      </c>
      <c r="E198" s="1">
        <v>2</v>
      </c>
      <c r="F198" s="1">
        <v>1</v>
      </c>
      <c r="G198" s="1">
        <v>2</v>
      </c>
      <c r="H198" s="1">
        <v>1</v>
      </c>
      <c r="I198" s="1">
        <v>2</v>
      </c>
      <c r="J198" s="1">
        <v>1</v>
      </c>
      <c r="K198" s="1">
        <v>3</v>
      </c>
    </row>
    <row r="199" spans="1:11" x14ac:dyDescent="0.25">
      <c r="A199" s="1">
        <v>48</v>
      </c>
      <c r="B199" s="1" t="s">
        <v>30</v>
      </c>
      <c r="C199" s="1">
        <v>3</v>
      </c>
      <c r="D199" s="1" t="s">
        <v>18</v>
      </c>
      <c r="E199" s="1">
        <v>1</v>
      </c>
      <c r="F199" s="1">
        <v>1</v>
      </c>
      <c r="G199" s="1">
        <v>3</v>
      </c>
      <c r="H199" s="1">
        <v>1</v>
      </c>
      <c r="I199" s="1">
        <v>1.2</v>
      </c>
      <c r="J199" s="1" t="s">
        <v>21</v>
      </c>
      <c r="K199" s="1">
        <v>1</v>
      </c>
    </row>
    <row r="200" spans="1:11" x14ac:dyDescent="0.25">
      <c r="A200" s="1">
        <v>48</v>
      </c>
      <c r="B200" s="1" t="s">
        <v>30</v>
      </c>
      <c r="C200" s="1">
        <v>3</v>
      </c>
      <c r="D200" s="1" t="s">
        <v>19</v>
      </c>
      <c r="E200" s="1">
        <v>2</v>
      </c>
      <c r="F200" s="1">
        <v>1</v>
      </c>
      <c r="G200" s="1">
        <v>2</v>
      </c>
      <c r="H200" s="1">
        <v>1</v>
      </c>
      <c r="I200" s="1">
        <v>2</v>
      </c>
      <c r="J200" s="1">
        <v>1</v>
      </c>
      <c r="K200" s="1">
        <v>4</v>
      </c>
    </row>
    <row r="201" spans="1:11" x14ac:dyDescent="0.25">
      <c r="A201" s="1">
        <v>49</v>
      </c>
      <c r="B201" s="1" t="s">
        <v>30</v>
      </c>
      <c r="C201" s="1">
        <v>3</v>
      </c>
      <c r="D201" s="1" t="s">
        <v>11</v>
      </c>
      <c r="E201" s="1">
        <v>1</v>
      </c>
      <c r="F201" s="1">
        <v>3</v>
      </c>
      <c r="G201" s="1">
        <v>3</v>
      </c>
      <c r="H201" s="1">
        <v>1</v>
      </c>
      <c r="I201" s="1">
        <v>2</v>
      </c>
      <c r="J201" s="1">
        <v>1</v>
      </c>
      <c r="K201" s="1">
        <v>2</v>
      </c>
    </row>
    <row r="202" spans="1:11" x14ac:dyDescent="0.25">
      <c r="A202" s="1">
        <v>49</v>
      </c>
      <c r="B202" s="1" t="s">
        <v>30</v>
      </c>
      <c r="C202" s="1">
        <v>3</v>
      </c>
      <c r="D202" s="1" t="s">
        <v>12</v>
      </c>
      <c r="E202" s="1">
        <v>2</v>
      </c>
      <c r="F202" s="1">
        <v>4</v>
      </c>
      <c r="G202" s="1">
        <v>1</v>
      </c>
      <c r="H202" s="1">
        <v>1</v>
      </c>
      <c r="I202" s="1">
        <v>2</v>
      </c>
      <c r="J202" s="1">
        <v>1</v>
      </c>
      <c r="K202" s="1">
        <v>2</v>
      </c>
    </row>
    <row r="203" spans="1:11" x14ac:dyDescent="0.25">
      <c r="A203" s="1">
        <v>49</v>
      </c>
      <c r="B203" s="1" t="s">
        <v>30</v>
      </c>
      <c r="C203" s="1">
        <v>3</v>
      </c>
      <c r="D203" s="1" t="s">
        <v>14</v>
      </c>
      <c r="E203" s="1">
        <v>2</v>
      </c>
      <c r="F203" s="1">
        <v>3</v>
      </c>
      <c r="G203" s="1">
        <v>3</v>
      </c>
      <c r="H203" s="1">
        <v>1</v>
      </c>
      <c r="I203" s="1">
        <v>2</v>
      </c>
      <c r="J203" s="1">
        <v>3</v>
      </c>
      <c r="K203" s="1">
        <v>1</v>
      </c>
    </row>
    <row r="204" spans="1:11" x14ac:dyDescent="0.25">
      <c r="A204" s="1">
        <v>49</v>
      </c>
      <c r="B204" s="1" t="s">
        <v>30</v>
      </c>
      <c r="C204" s="1">
        <v>3</v>
      </c>
      <c r="D204" s="1" t="s">
        <v>27</v>
      </c>
      <c r="E204" s="1">
        <v>3</v>
      </c>
      <c r="F204" s="1">
        <v>2</v>
      </c>
      <c r="G204" s="1">
        <v>2</v>
      </c>
      <c r="H204" s="1">
        <v>1</v>
      </c>
      <c r="I204" s="1">
        <v>2.2999999999999998</v>
      </c>
      <c r="J204" s="1">
        <v>1.3</v>
      </c>
      <c r="K204" s="1">
        <v>2</v>
      </c>
    </row>
    <row r="205" spans="1:11" x14ac:dyDescent="0.25">
      <c r="A205" s="1">
        <v>49</v>
      </c>
      <c r="B205" s="1" t="s">
        <v>30</v>
      </c>
      <c r="C205" s="1">
        <v>3</v>
      </c>
      <c r="D205" s="1" t="s">
        <v>17</v>
      </c>
      <c r="E205" s="1">
        <v>3</v>
      </c>
      <c r="F205" s="1">
        <v>2</v>
      </c>
      <c r="G205" s="1">
        <v>3</v>
      </c>
      <c r="H205" s="1">
        <v>1.2</v>
      </c>
      <c r="I205" s="1">
        <v>2</v>
      </c>
      <c r="J205" s="1">
        <v>3</v>
      </c>
      <c r="K205" s="1">
        <v>3</v>
      </c>
    </row>
    <row r="206" spans="1:11" x14ac:dyDescent="0.25">
      <c r="A206" s="1">
        <v>49</v>
      </c>
      <c r="B206" s="1" t="s">
        <v>30</v>
      </c>
      <c r="C206" s="1">
        <v>3</v>
      </c>
      <c r="D206" s="1" t="s">
        <v>15</v>
      </c>
      <c r="E206" s="1">
        <v>1</v>
      </c>
      <c r="F206" s="1">
        <v>2</v>
      </c>
      <c r="G206" s="1">
        <v>3</v>
      </c>
      <c r="H206" s="1">
        <v>2</v>
      </c>
      <c r="I206" s="1">
        <v>3</v>
      </c>
      <c r="J206" s="1">
        <v>3</v>
      </c>
      <c r="K206" s="1">
        <v>2</v>
      </c>
    </row>
    <row r="207" spans="1:11" x14ac:dyDescent="0.25">
      <c r="A207" s="1">
        <v>49</v>
      </c>
      <c r="B207" s="1" t="s">
        <v>30</v>
      </c>
      <c r="C207" s="1">
        <v>3</v>
      </c>
      <c r="D207" s="1" t="s">
        <v>19</v>
      </c>
      <c r="E207" s="1">
        <v>2</v>
      </c>
      <c r="F207" s="1">
        <v>2</v>
      </c>
      <c r="G207" s="1">
        <v>2</v>
      </c>
      <c r="H207" s="1">
        <v>1</v>
      </c>
      <c r="I207" s="1">
        <v>1.2</v>
      </c>
      <c r="J207" s="1">
        <v>1.3</v>
      </c>
      <c r="K207" s="1">
        <v>2</v>
      </c>
    </row>
    <row r="208" spans="1:11" x14ac:dyDescent="0.25">
      <c r="A208" s="1">
        <v>49</v>
      </c>
      <c r="B208" s="1" t="s">
        <v>30</v>
      </c>
      <c r="C208" s="1">
        <v>3</v>
      </c>
      <c r="D208" s="1" t="s">
        <v>31</v>
      </c>
      <c r="E208" s="1">
        <v>2</v>
      </c>
      <c r="F208" s="1">
        <v>2</v>
      </c>
      <c r="G208" s="1">
        <v>2</v>
      </c>
      <c r="H208" s="1">
        <v>1.2</v>
      </c>
      <c r="I208" s="1">
        <v>2.2999999999999998</v>
      </c>
      <c r="J208" s="1">
        <v>1.3</v>
      </c>
      <c r="K208" s="1">
        <v>2</v>
      </c>
    </row>
    <row r="209" spans="1:11" x14ac:dyDescent="0.25">
      <c r="A209" s="1">
        <v>49</v>
      </c>
      <c r="B209" s="1" t="s">
        <v>30</v>
      </c>
      <c r="C209" s="1">
        <v>3</v>
      </c>
      <c r="D209" s="1" t="s">
        <v>32</v>
      </c>
      <c r="E209" s="1">
        <v>3</v>
      </c>
      <c r="F209" s="1">
        <v>2</v>
      </c>
      <c r="G209" s="1">
        <v>2</v>
      </c>
      <c r="H209" s="1">
        <v>1</v>
      </c>
      <c r="I209" s="1">
        <v>2</v>
      </c>
      <c r="J209" s="1">
        <v>1</v>
      </c>
      <c r="K209" s="1">
        <v>2</v>
      </c>
    </row>
    <row r="210" spans="1:11" x14ac:dyDescent="0.25">
      <c r="A210" s="1">
        <v>49</v>
      </c>
      <c r="B210" s="1" t="s">
        <v>30</v>
      </c>
      <c r="C210" s="1">
        <v>3</v>
      </c>
      <c r="D210" s="1" t="s">
        <v>16</v>
      </c>
      <c r="E210" s="1">
        <v>3</v>
      </c>
      <c r="F210" s="1">
        <v>2</v>
      </c>
      <c r="G210" s="1">
        <v>3</v>
      </c>
      <c r="H210" s="1">
        <v>1.2</v>
      </c>
      <c r="I210" s="1">
        <v>1.3</v>
      </c>
      <c r="J210" s="1">
        <v>3</v>
      </c>
      <c r="K210" s="1">
        <v>1</v>
      </c>
    </row>
    <row r="211" spans="1:11" x14ac:dyDescent="0.25">
      <c r="A211" s="1">
        <v>50</v>
      </c>
      <c r="B211" s="1" t="s">
        <v>30</v>
      </c>
      <c r="C211" s="1">
        <v>3</v>
      </c>
      <c r="D211" s="1" t="s">
        <v>11</v>
      </c>
      <c r="E211" s="1">
        <v>1</v>
      </c>
      <c r="F211" s="1">
        <v>2</v>
      </c>
      <c r="G211" s="1">
        <v>2</v>
      </c>
      <c r="H211" s="1">
        <v>1</v>
      </c>
      <c r="I211" s="1">
        <v>1.2</v>
      </c>
      <c r="J211" s="1">
        <v>1</v>
      </c>
      <c r="K211" s="1">
        <v>4</v>
      </c>
    </row>
    <row r="212" spans="1:11" x14ac:dyDescent="0.25">
      <c r="A212" s="1">
        <v>50</v>
      </c>
      <c r="B212" s="1" t="s">
        <v>30</v>
      </c>
      <c r="C212" s="1">
        <v>3</v>
      </c>
      <c r="D212" s="1" t="s">
        <v>12</v>
      </c>
      <c r="E212" s="1">
        <v>2</v>
      </c>
      <c r="F212" s="1">
        <v>2</v>
      </c>
      <c r="G212" s="1">
        <v>3</v>
      </c>
      <c r="H212" s="1">
        <v>1.2</v>
      </c>
      <c r="I212" s="1">
        <v>2.2999999999999998</v>
      </c>
      <c r="J212" s="1">
        <v>1</v>
      </c>
      <c r="K212" s="1">
        <v>4</v>
      </c>
    </row>
    <row r="213" spans="1:11" x14ac:dyDescent="0.25">
      <c r="A213" s="1">
        <v>50</v>
      </c>
      <c r="B213" s="1" t="s">
        <v>30</v>
      </c>
      <c r="C213" s="1">
        <v>3</v>
      </c>
      <c r="D213" s="1" t="s">
        <v>27</v>
      </c>
      <c r="E213" s="1">
        <v>2</v>
      </c>
      <c r="F213" s="1">
        <v>1</v>
      </c>
      <c r="G213" s="1">
        <v>3</v>
      </c>
      <c r="H213" s="1">
        <v>1.2</v>
      </c>
      <c r="I213" s="1">
        <v>2.2999999999999998</v>
      </c>
      <c r="J213" s="1">
        <v>2.2999999999999998</v>
      </c>
      <c r="K213" s="1">
        <v>4</v>
      </c>
    </row>
    <row r="214" spans="1:11" x14ac:dyDescent="0.25">
      <c r="A214" s="1">
        <v>50</v>
      </c>
      <c r="B214" s="1" t="s">
        <v>30</v>
      </c>
      <c r="C214" s="1">
        <v>3</v>
      </c>
      <c r="D214" s="1" t="s">
        <v>14</v>
      </c>
      <c r="E214" s="1">
        <v>3</v>
      </c>
      <c r="F214" s="1">
        <v>1</v>
      </c>
      <c r="G214" s="1">
        <v>3</v>
      </c>
      <c r="H214" s="1">
        <v>1.2</v>
      </c>
      <c r="I214" s="1">
        <v>2.2999999999999998</v>
      </c>
      <c r="J214" s="1">
        <v>3</v>
      </c>
      <c r="K214" s="1">
        <v>4</v>
      </c>
    </row>
    <row r="215" spans="1:11" x14ac:dyDescent="0.25">
      <c r="A215" s="1">
        <v>50</v>
      </c>
      <c r="B215" s="1" t="s">
        <v>30</v>
      </c>
      <c r="C215" s="1">
        <v>3</v>
      </c>
      <c r="D215" s="1" t="s">
        <v>19</v>
      </c>
      <c r="E215" s="1">
        <v>2</v>
      </c>
      <c r="F215" s="1">
        <v>1</v>
      </c>
      <c r="G215" s="1">
        <v>3</v>
      </c>
      <c r="H215" s="1">
        <v>1</v>
      </c>
      <c r="I215" s="1">
        <v>2</v>
      </c>
      <c r="J215" s="1">
        <v>2.2999999999999998</v>
      </c>
      <c r="K215" s="1">
        <v>4</v>
      </c>
    </row>
    <row r="216" spans="1:11" x14ac:dyDescent="0.25">
      <c r="A216" s="1">
        <v>50</v>
      </c>
      <c r="B216" s="1" t="s">
        <v>30</v>
      </c>
      <c r="C216" s="1">
        <v>3</v>
      </c>
      <c r="D216" s="1" t="s">
        <v>15</v>
      </c>
      <c r="E216" s="1">
        <v>1</v>
      </c>
      <c r="F216" s="1">
        <v>1</v>
      </c>
      <c r="G216" s="1">
        <v>3</v>
      </c>
      <c r="H216" s="1">
        <v>2</v>
      </c>
      <c r="I216" s="1">
        <v>3</v>
      </c>
      <c r="J216" s="1">
        <v>3</v>
      </c>
      <c r="K216" s="1">
        <v>4</v>
      </c>
    </row>
    <row r="217" spans="1:11" x14ac:dyDescent="0.25">
      <c r="A217" s="1">
        <v>50</v>
      </c>
      <c r="B217" s="1" t="s">
        <v>30</v>
      </c>
      <c r="C217" s="1">
        <v>3</v>
      </c>
      <c r="D217" s="1" t="s">
        <v>31</v>
      </c>
      <c r="E217" s="1">
        <v>2</v>
      </c>
      <c r="F217" s="1">
        <v>1</v>
      </c>
      <c r="G217" s="1">
        <v>3</v>
      </c>
      <c r="H217" s="1">
        <v>1.2</v>
      </c>
      <c r="I217" s="1">
        <v>3</v>
      </c>
      <c r="J217" s="1">
        <v>1</v>
      </c>
      <c r="K217" s="1">
        <v>4</v>
      </c>
    </row>
    <row r="218" spans="1:11" x14ac:dyDescent="0.25">
      <c r="A218" s="1">
        <v>51</v>
      </c>
      <c r="B218" s="1" t="s">
        <v>30</v>
      </c>
      <c r="C218" s="1">
        <v>4</v>
      </c>
      <c r="D218" s="1" t="s">
        <v>11</v>
      </c>
      <c r="E218" s="1">
        <v>2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</row>
    <row r="219" spans="1:11" x14ac:dyDescent="0.25">
      <c r="A219" s="1">
        <v>51</v>
      </c>
      <c r="B219" s="1" t="s">
        <v>30</v>
      </c>
      <c r="C219" s="1">
        <v>4</v>
      </c>
      <c r="D219" s="1" t="s">
        <v>12</v>
      </c>
      <c r="E219" s="1">
        <v>2</v>
      </c>
      <c r="F219" s="1">
        <v>1</v>
      </c>
      <c r="G219" s="1">
        <v>1</v>
      </c>
      <c r="H219" s="1">
        <v>1</v>
      </c>
      <c r="I219" s="1">
        <v>2</v>
      </c>
      <c r="J219" s="1">
        <v>1</v>
      </c>
      <c r="K219" s="1">
        <v>1</v>
      </c>
    </row>
    <row r="220" spans="1:11" x14ac:dyDescent="0.25">
      <c r="A220" s="1">
        <v>51</v>
      </c>
      <c r="B220" s="1" t="s">
        <v>30</v>
      </c>
      <c r="C220" s="1">
        <v>4</v>
      </c>
      <c r="D220" s="1" t="s">
        <v>31</v>
      </c>
      <c r="E220" s="1">
        <v>1</v>
      </c>
      <c r="F220" s="1">
        <v>2</v>
      </c>
      <c r="G220" s="1">
        <v>2</v>
      </c>
      <c r="H220" s="1">
        <v>1.2</v>
      </c>
      <c r="I220" s="1">
        <v>1.3</v>
      </c>
      <c r="J220" s="1">
        <v>1</v>
      </c>
      <c r="K220" s="1">
        <v>1</v>
      </c>
    </row>
    <row r="221" spans="1:11" x14ac:dyDescent="0.25">
      <c r="A221" s="1">
        <v>51</v>
      </c>
      <c r="B221" s="1" t="s">
        <v>30</v>
      </c>
      <c r="C221" s="1">
        <v>4</v>
      </c>
      <c r="D221" s="1" t="s">
        <v>18</v>
      </c>
      <c r="E221" s="1">
        <v>1</v>
      </c>
      <c r="F221" s="1">
        <v>3</v>
      </c>
      <c r="G221" s="1">
        <v>3</v>
      </c>
      <c r="H221" s="1">
        <v>1</v>
      </c>
      <c r="I221" s="1">
        <v>1</v>
      </c>
      <c r="J221" s="1" t="s">
        <v>21</v>
      </c>
      <c r="K221" s="1">
        <v>1</v>
      </c>
    </row>
    <row r="222" spans="1:11" x14ac:dyDescent="0.25">
      <c r="A222" s="1">
        <v>51</v>
      </c>
      <c r="B222" s="1" t="s">
        <v>30</v>
      </c>
      <c r="C222" s="1">
        <v>4</v>
      </c>
      <c r="D222" s="1" t="s">
        <v>15</v>
      </c>
      <c r="E222" s="1">
        <v>1</v>
      </c>
      <c r="F222" s="1">
        <v>2</v>
      </c>
      <c r="G222" s="1">
        <v>3</v>
      </c>
      <c r="H222" s="1">
        <v>2</v>
      </c>
      <c r="I222" s="1">
        <v>3</v>
      </c>
      <c r="J222" s="1">
        <v>3</v>
      </c>
      <c r="K222" s="1">
        <v>1</v>
      </c>
    </row>
    <row r="223" spans="1:11" x14ac:dyDescent="0.25">
      <c r="A223" s="1">
        <v>51</v>
      </c>
      <c r="B223" s="1" t="s">
        <v>30</v>
      </c>
      <c r="C223" s="1">
        <v>4</v>
      </c>
      <c r="D223" s="1" t="s">
        <v>17</v>
      </c>
      <c r="E223" s="1">
        <v>3</v>
      </c>
      <c r="F223" s="1">
        <v>1</v>
      </c>
      <c r="G223" s="1">
        <v>2</v>
      </c>
      <c r="H223" s="1">
        <v>1</v>
      </c>
      <c r="I223" s="1">
        <v>2</v>
      </c>
      <c r="J223" s="1">
        <v>1</v>
      </c>
      <c r="K223" s="1">
        <v>1</v>
      </c>
    </row>
    <row r="224" spans="1:11" x14ac:dyDescent="0.25">
      <c r="A224" s="1">
        <v>52</v>
      </c>
      <c r="B224" s="1" t="s">
        <v>30</v>
      </c>
      <c r="C224" s="1">
        <v>3</v>
      </c>
      <c r="D224" s="1" t="s">
        <v>11</v>
      </c>
      <c r="E224" s="1">
        <v>1</v>
      </c>
      <c r="F224" s="1">
        <v>2</v>
      </c>
      <c r="G224" s="1">
        <v>2</v>
      </c>
      <c r="H224" s="1">
        <v>1</v>
      </c>
      <c r="I224" s="1">
        <v>2.2999999999999998</v>
      </c>
      <c r="J224" s="1">
        <v>1</v>
      </c>
      <c r="K224" s="1">
        <v>1</v>
      </c>
    </row>
    <row r="225" spans="1:11" x14ac:dyDescent="0.25">
      <c r="A225" s="1">
        <v>52</v>
      </c>
      <c r="B225" s="1" t="s">
        <v>30</v>
      </c>
      <c r="C225" s="1">
        <v>3</v>
      </c>
      <c r="D225" s="1" t="s">
        <v>12</v>
      </c>
      <c r="E225" s="1">
        <v>2</v>
      </c>
      <c r="F225" s="1">
        <v>3</v>
      </c>
      <c r="G225" s="1">
        <v>1</v>
      </c>
      <c r="H225" s="1">
        <v>1</v>
      </c>
      <c r="I225" s="1">
        <v>2</v>
      </c>
      <c r="J225" s="1">
        <v>1</v>
      </c>
      <c r="K225" s="1">
        <v>1</v>
      </c>
    </row>
    <row r="226" spans="1:11" x14ac:dyDescent="0.25">
      <c r="A226" s="1">
        <v>52</v>
      </c>
      <c r="B226" s="1" t="s">
        <v>30</v>
      </c>
      <c r="C226" s="1">
        <v>3</v>
      </c>
      <c r="D226" s="1" t="s">
        <v>19</v>
      </c>
      <c r="E226" s="1">
        <v>3</v>
      </c>
      <c r="F226" s="1">
        <v>3</v>
      </c>
      <c r="G226" s="1">
        <v>2</v>
      </c>
      <c r="H226" s="1">
        <v>1</v>
      </c>
      <c r="I226" s="1">
        <v>2</v>
      </c>
      <c r="J226" s="1">
        <v>1</v>
      </c>
      <c r="K226" s="1">
        <v>1</v>
      </c>
    </row>
    <row r="227" spans="1:11" x14ac:dyDescent="0.25">
      <c r="A227" s="1">
        <v>52</v>
      </c>
      <c r="B227" s="1" t="s">
        <v>30</v>
      </c>
      <c r="C227" s="1">
        <v>3</v>
      </c>
      <c r="D227" s="1" t="s">
        <v>29</v>
      </c>
      <c r="E227" s="1">
        <v>3</v>
      </c>
      <c r="F227" s="1">
        <v>3</v>
      </c>
      <c r="G227" s="1">
        <v>2</v>
      </c>
      <c r="H227" s="1">
        <v>1</v>
      </c>
      <c r="I227" s="1">
        <v>2</v>
      </c>
      <c r="J227" s="1">
        <v>1</v>
      </c>
      <c r="K227" s="1">
        <v>1</v>
      </c>
    </row>
    <row r="228" spans="1:11" x14ac:dyDescent="0.25">
      <c r="A228" s="1">
        <v>52</v>
      </c>
      <c r="B228" s="1" t="s">
        <v>30</v>
      </c>
      <c r="C228" s="1">
        <v>3</v>
      </c>
      <c r="D228" s="1" t="s">
        <v>18</v>
      </c>
      <c r="E228" s="1">
        <v>1</v>
      </c>
      <c r="F228" s="1">
        <v>2</v>
      </c>
      <c r="G228" s="1">
        <v>3</v>
      </c>
      <c r="H228" s="1">
        <v>1</v>
      </c>
      <c r="I228" s="1">
        <v>1</v>
      </c>
      <c r="J228" s="1">
        <v>1.3</v>
      </c>
      <c r="K228" s="1">
        <v>2</v>
      </c>
    </row>
    <row r="229" spans="1:11" x14ac:dyDescent="0.25">
      <c r="A229" s="1">
        <v>53</v>
      </c>
      <c r="B229" s="1" t="s">
        <v>30</v>
      </c>
      <c r="C229" s="1">
        <v>4</v>
      </c>
      <c r="D229" s="1" t="s">
        <v>11</v>
      </c>
      <c r="E229" s="1">
        <v>3</v>
      </c>
      <c r="F229" s="1">
        <v>3</v>
      </c>
      <c r="G229" s="1">
        <v>2</v>
      </c>
      <c r="H229" s="1">
        <v>1</v>
      </c>
      <c r="I229" s="1">
        <v>2</v>
      </c>
      <c r="J229" s="1">
        <v>1</v>
      </c>
      <c r="K229" s="1">
        <v>2</v>
      </c>
    </row>
    <row r="230" spans="1:11" x14ac:dyDescent="0.25">
      <c r="A230" s="1">
        <v>53</v>
      </c>
      <c r="B230" s="1" t="s">
        <v>30</v>
      </c>
      <c r="C230" s="1">
        <v>4</v>
      </c>
      <c r="D230" s="1" t="s">
        <v>12</v>
      </c>
      <c r="E230" s="1">
        <v>2</v>
      </c>
      <c r="F230" s="1">
        <v>3</v>
      </c>
      <c r="G230" s="1">
        <v>1</v>
      </c>
      <c r="H230" s="1">
        <v>1</v>
      </c>
      <c r="I230" s="1">
        <v>2</v>
      </c>
      <c r="J230" s="1">
        <v>1</v>
      </c>
      <c r="K230" s="1">
        <v>2</v>
      </c>
    </row>
    <row r="231" spans="1:11" x14ac:dyDescent="0.25">
      <c r="A231" s="1">
        <v>53</v>
      </c>
      <c r="B231" s="1" t="s">
        <v>30</v>
      </c>
      <c r="C231" s="1">
        <v>4</v>
      </c>
      <c r="D231" s="1" t="s">
        <v>15</v>
      </c>
      <c r="E231" s="1">
        <v>1</v>
      </c>
      <c r="F231" s="1">
        <v>2</v>
      </c>
      <c r="G231" s="1">
        <v>2</v>
      </c>
      <c r="H231" s="1">
        <v>2</v>
      </c>
      <c r="I231" s="1">
        <v>3</v>
      </c>
      <c r="J231" s="1" t="s">
        <v>21</v>
      </c>
      <c r="K231" s="1">
        <v>4</v>
      </c>
    </row>
    <row r="232" spans="1:11" x14ac:dyDescent="0.25">
      <c r="A232" s="1">
        <v>53</v>
      </c>
      <c r="B232" s="1" t="s">
        <v>30</v>
      </c>
      <c r="C232" s="1">
        <v>4</v>
      </c>
      <c r="D232" s="1" t="s">
        <v>19</v>
      </c>
      <c r="E232" s="1">
        <v>3</v>
      </c>
      <c r="F232" s="1">
        <v>2</v>
      </c>
      <c r="G232" s="1">
        <v>2.2999999999999998</v>
      </c>
      <c r="H232" s="1">
        <v>1</v>
      </c>
      <c r="I232" s="1">
        <v>2</v>
      </c>
      <c r="J232" s="1">
        <v>1.3</v>
      </c>
      <c r="K232" s="1">
        <v>3</v>
      </c>
    </row>
    <row r="233" spans="1:11" x14ac:dyDescent="0.25">
      <c r="A233" s="1">
        <v>53</v>
      </c>
      <c r="B233" s="1" t="s">
        <v>30</v>
      </c>
      <c r="C233" s="1">
        <v>4</v>
      </c>
      <c r="D233" s="1" t="s">
        <v>23</v>
      </c>
      <c r="E233" s="1">
        <v>3</v>
      </c>
      <c r="F233" s="1">
        <v>4</v>
      </c>
      <c r="G233" s="1">
        <v>2</v>
      </c>
      <c r="H233" s="1">
        <v>1</v>
      </c>
      <c r="I233" s="1">
        <v>2</v>
      </c>
      <c r="J233" s="1">
        <v>1</v>
      </c>
      <c r="K233" s="1">
        <v>4</v>
      </c>
    </row>
    <row r="234" spans="1:11" x14ac:dyDescent="0.25">
      <c r="A234" s="1">
        <v>53</v>
      </c>
      <c r="B234" s="1" t="s">
        <v>30</v>
      </c>
      <c r="C234" s="1">
        <v>4</v>
      </c>
      <c r="D234" s="1" t="s">
        <v>20</v>
      </c>
      <c r="E234" s="1">
        <v>3</v>
      </c>
      <c r="F234" s="1">
        <v>3</v>
      </c>
      <c r="G234" s="1">
        <v>2</v>
      </c>
      <c r="H234" s="1">
        <v>1.2</v>
      </c>
      <c r="I234" s="1">
        <v>2.2999999999999998</v>
      </c>
      <c r="J234" s="1">
        <v>1.3</v>
      </c>
      <c r="K234" s="1">
        <v>2</v>
      </c>
    </row>
    <row r="235" spans="1:11" x14ac:dyDescent="0.25">
      <c r="A235" s="1">
        <v>53</v>
      </c>
      <c r="B235" s="1" t="s">
        <v>30</v>
      </c>
      <c r="C235" s="1">
        <v>4</v>
      </c>
      <c r="D235" s="1" t="s">
        <v>14</v>
      </c>
      <c r="E235" s="1">
        <v>2</v>
      </c>
      <c r="F235" s="1">
        <v>1</v>
      </c>
      <c r="G235" s="1">
        <v>2.2999999999999998</v>
      </c>
      <c r="H235" s="1">
        <v>1.2</v>
      </c>
      <c r="I235" s="1" t="s">
        <v>21</v>
      </c>
      <c r="J235" s="1">
        <v>1.3</v>
      </c>
      <c r="K235" s="1">
        <v>4</v>
      </c>
    </row>
    <row r="236" spans="1:11" x14ac:dyDescent="0.25">
      <c r="A236" s="1">
        <v>54</v>
      </c>
      <c r="B236" s="1" t="s">
        <v>30</v>
      </c>
      <c r="C236" s="1">
        <v>3</v>
      </c>
      <c r="D236" s="1" t="s">
        <v>11</v>
      </c>
      <c r="E236" s="1">
        <v>3</v>
      </c>
      <c r="F236" s="1">
        <v>3</v>
      </c>
      <c r="G236" s="1">
        <v>1</v>
      </c>
      <c r="H236" s="1">
        <v>1</v>
      </c>
      <c r="I236" s="1">
        <v>2</v>
      </c>
      <c r="J236" s="1">
        <v>1</v>
      </c>
      <c r="K236" s="1">
        <v>1</v>
      </c>
    </row>
    <row r="237" spans="1:11" x14ac:dyDescent="0.25">
      <c r="A237" s="1">
        <v>54</v>
      </c>
      <c r="B237" s="1" t="s">
        <v>30</v>
      </c>
      <c r="C237" s="1">
        <v>3</v>
      </c>
      <c r="D237" s="1" t="s">
        <v>12</v>
      </c>
      <c r="E237" s="1">
        <v>3</v>
      </c>
      <c r="F237" s="1">
        <v>3</v>
      </c>
      <c r="G237" s="1">
        <v>1</v>
      </c>
      <c r="H237" s="1">
        <v>1.2</v>
      </c>
      <c r="I237" s="1">
        <v>2</v>
      </c>
      <c r="J237" s="1">
        <v>1</v>
      </c>
      <c r="K237" s="1">
        <v>1</v>
      </c>
    </row>
    <row r="238" spans="1:11" x14ac:dyDescent="0.25">
      <c r="A238" s="1">
        <v>54</v>
      </c>
      <c r="B238" s="1" t="s">
        <v>30</v>
      </c>
      <c r="C238" s="1">
        <v>3</v>
      </c>
      <c r="D238" s="1" t="s">
        <v>14</v>
      </c>
      <c r="E238" s="1">
        <v>1</v>
      </c>
      <c r="F238" s="1">
        <v>2</v>
      </c>
      <c r="G238" s="1">
        <v>3</v>
      </c>
      <c r="H238" s="1">
        <v>1.2</v>
      </c>
      <c r="I238" s="1" t="s">
        <v>21</v>
      </c>
      <c r="J238" s="1">
        <v>1.3</v>
      </c>
      <c r="K238" s="1">
        <v>2</v>
      </c>
    </row>
    <row r="239" spans="1:11" x14ac:dyDescent="0.25">
      <c r="A239" s="1">
        <v>54</v>
      </c>
      <c r="B239" s="1" t="s">
        <v>30</v>
      </c>
      <c r="C239" s="1">
        <v>3</v>
      </c>
      <c r="D239" s="1" t="s">
        <v>18</v>
      </c>
      <c r="E239" s="1">
        <v>1</v>
      </c>
      <c r="F239" s="1">
        <v>2</v>
      </c>
      <c r="G239" s="1">
        <v>3</v>
      </c>
      <c r="H239" s="1">
        <v>1</v>
      </c>
      <c r="I239" s="1">
        <v>1.2</v>
      </c>
      <c r="J239" s="1" t="s">
        <v>21</v>
      </c>
      <c r="K239" s="1">
        <v>2</v>
      </c>
    </row>
    <row r="240" spans="1:11" x14ac:dyDescent="0.25">
      <c r="A240" s="1">
        <v>54</v>
      </c>
      <c r="B240" s="1" t="s">
        <v>30</v>
      </c>
      <c r="C240" s="1">
        <v>3</v>
      </c>
      <c r="D240" s="1" t="s">
        <v>19</v>
      </c>
      <c r="E240" s="1">
        <v>2</v>
      </c>
      <c r="F240" s="1">
        <v>3</v>
      </c>
      <c r="G240" s="1">
        <v>2</v>
      </c>
      <c r="H240" s="1">
        <v>1</v>
      </c>
      <c r="I240" s="1">
        <v>2</v>
      </c>
      <c r="J240" s="1">
        <v>1</v>
      </c>
      <c r="K240" s="1">
        <v>2</v>
      </c>
    </row>
    <row r="241" spans="1:11" x14ac:dyDescent="0.25">
      <c r="A241" s="1">
        <v>54</v>
      </c>
      <c r="B241" s="1" t="s">
        <v>30</v>
      </c>
      <c r="C241" s="1">
        <v>3</v>
      </c>
      <c r="D241" s="1" t="s">
        <v>15</v>
      </c>
      <c r="E241" s="1">
        <v>1</v>
      </c>
      <c r="F241" s="1">
        <v>3</v>
      </c>
      <c r="G241" s="1">
        <v>3</v>
      </c>
      <c r="H241" s="1">
        <v>2</v>
      </c>
      <c r="I241" s="1">
        <v>1.3</v>
      </c>
      <c r="J241" s="1">
        <v>1.3</v>
      </c>
      <c r="K241" s="1">
        <v>1</v>
      </c>
    </row>
    <row r="242" spans="1:11" x14ac:dyDescent="0.25">
      <c r="A242" s="1">
        <v>55</v>
      </c>
      <c r="B242" s="1" t="s">
        <v>30</v>
      </c>
      <c r="C242" s="1">
        <v>3</v>
      </c>
      <c r="D242" s="1" t="s">
        <v>11</v>
      </c>
      <c r="E242" s="1">
        <v>1</v>
      </c>
      <c r="F242" s="1">
        <v>2</v>
      </c>
      <c r="G242" s="1">
        <v>2</v>
      </c>
      <c r="H242" s="1">
        <v>1</v>
      </c>
      <c r="I242" s="1">
        <v>1.2</v>
      </c>
      <c r="J242" s="1">
        <v>1.3</v>
      </c>
      <c r="K242" s="1">
        <v>4</v>
      </c>
    </row>
    <row r="243" spans="1:11" x14ac:dyDescent="0.25">
      <c r="A243" s="1">
        <v>55</v>
      </c>
      <c r="B243" s="1" t="s">
        <v>30</v>
      </c>
      <c r="C243" s="1">
        <v>3</v>
      </c>
      <c r="D243" s="1" t="s">
        <v>12</v>
      </c>
      <c r="E243" s="1">
        <v>3</v>
      </c>
      <c r="F243" s="1">
        <v>4</v>
      </c>
      <c r="G243" s="1">
        <v>1</v>
      </c>
      <c r="H243" s="1">
        <v>1</v>
      </c>
      <c r="I243" s="1">
        <v>2</v>
      </c>
      <c r="J243" s="1">
        <v>1</v>
      </c>
      <c r="K243" s="1">
        <v>1</v>
      </c>
    </row>
    <row r="244" spans="1:11" x14ac:dyDescent="0.25">
      <c r="A244" s="1">
        <v>55</v>
      </c>
      <c r="B244" s="1" t="s">
        <v>30</v>
      </c>
      <c r="C244" s="1">
        <v>3</v>
      </c>
      <c r="D244" s="1" t="s">
        <v>27</v>
      </c>
      <c r="E244" s="1">
        <v>3</v>
      </c>
      <c r="F244" s="1">
        <v>2</v>
      </c>
      <c r="G244" s="1">
        <v>3</v>
      </c>
      <c r="H244" s="1">
        <v>1.2</v>
      </c>
      <c r="I244" s="1" t="s">
        <v>21</v>
      </c>
      <c r="J244" s="1">
        <v>3</v>
      </c>
      <c r="K244" s="1">
        <v>4</v>
      </c>
    </row>
    <row r="245" spans="1:11" x14ac:dyDescent="0.25">
      <c r="A245" s="1">
        <v>55</v>
      </c>
      <c r="B245" s="1" t="s">
        <v>30</v>
      </c>
      <c r="C245" s="1">
        <v>3</v>
      </c>
      <c r="D245" s="1" t="s">
        <v>14</v>
      </c>
      <c r="E245" s="1">
        <v>3</v>
      </c>
      <c r="F245" s="1">
        <v>2</v>
      </c>
      <c r="G245" s="1">
        <v>31</v>
      </c>
      <c r="H245" s="1">
        <v>1.2</v>
      </c>
      <c r="I245" s="1" t="s">
        <v>21</v>
      </c>
      <c r="J245" s="1">
        <v>3</v>
      </c>
      <c r="K245" s="1">
        <v>4</v>
      </c>
    </row>
    <row r="246" spans="1:11" x14ac:dyDescent="0.25">
      <c r="A246" s="1">
        <v>55</v>
      </c>
      <c r="B246" s="1" t="s">
        <v>30</v>
      </c>
      <c r="C246" s="1">
        <v>3</v>
      </c>
      <c r="D246" s="1" t="s">
        <v>15</v>
      </c>
      <c r="E246" s="1">
        <v>1</v>
      </c>
      <c r="F246" s="1">
        <v>1</v>
      </c>
      <c r="G246" s="1">
        <v>3</v>
      </c>
      <c r="H246" s="1">
        <v>1.2</v>
      </c>
      <c r="I246" s="1">
        <v>2.2999999999999998</v>
      </c>
      <c r="J246" s="1">
        <v>1.3</v>
      </c>
      <c r="K246" s="1">
        <v>4</v>
      </c>
    </row>
    <row r="247" spans="1:11" x14ac:dyDescent="0.25">
      <c r="A247" s="1">
        <v>56</v>
      </c>
      <c r="B247" s="1" t="s">
        <v>30</v>
      </c>
      <c r="C247" s="1">
        <v>3</v>
      </c>
      <c r="D247" s="1" t="s">
        <v>11</v>
      </c>
      <c r="E247" s="1">
        <v>1</v>
      </c>
      <c r="F247" s="1">
        <v>2</v>
      </c>
      <c r="G247" s="1">
        <v>2</v>
      </c>
      <c r="H247" s="1">
        <v>1</v>
      </c>
      <c r="I247" s="1">
        <v>1.2</v>
      </c>
      <c r="J247" s="1">
        <v>1.3</v>
      </c>
      <c r="K247" s="1">
        <v>2</v>
      </c>
    </row>
    <row r="248" spans="1:11" x14ac:dyDescent="0.25">
      <c r="A248" s="1">
        <v>56</v>
      </c>
      <c r="B248" s="1" t="s">
        <v>30</v>
      </c>
      <c r="C248" s="1">
        <v>3</v>
      </c>
      <c r="D248" s="1" t="s">
        <v>12</v>
      </c>
      <c r="E248" s="1">
        <v>2</v>
      </c>
      <c r="F248" s="1">
        <v>3</v>
      </c>
      <c r="G248" s="1">
        <v>1</v>
      </c>
      <c r="H248" s="1">
        <v>1</v>
      </c>
      <c r="I248" s="1">
        <v>2</v>
      </c>
      <c r="J248" s="1">
        <v>1</v>
      </c>
      <c r="K248" s="1">
        <v>1</v>
      </c>
    </row>
    <row r="249" spans="1:11" x14ac:dyDescent="0.25">
      <c r="A249" s="1">
        <v>56</v>
      </c>
      <c r="B249" s="1" t="s">
        <v>30</v>
      </c>
      <c r="C249" s="1">
        <v>3</v>
      </c>
      <c r="D249" s="1" t="s">
        <v>15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 t="s">
        <v>21</v>
      </c>
      <c r="K249" s="1">
        <v>1</v>
      </c>
    </row>
    <row r="250" spans="1:11" x14ac:dyDescent="0.25">
      <c r="A250" s="1">
        <v>57</v>
      </c>
      <c r="B250" s="1" t="s">
        <v>30</v>
      </c>
      <c r="C250" s="1">
        <v>4</v>
      </c>
      <c r="D250" s="1" t="s">
        <v>11</v>
      </c>
      <c r="E250" s="1">
        <v>1</v>
      </c>
      <c r="F250" s="1">
        <v>3</v>
      </c>
      <c r="G250" s="1">
        <v>2</v>
      </c>
      <c r="H250" s="1">
        <v>1</v>
      </c>
      <c r="I250" s="1">
        <v>2</v>
      </c>
      <c r="J250" s="1">
        <v>1</v>
      </c>
      <c r="K250" s="1">
        <v>4</v>
      </c>
    </row>
    <row r="251" spans="1:11" x14ac:dyDescent="0.25">
      <c r="A251" s="1">
        <v>57</v>
      </c>
      <c r="B251" s="1" t="s">
        <v>30</v>
      </c>
      <c r="C251" s="1">
        <v>4</v>
      </c>
      <c r="D251" s="1" t="s">
        <v>12</v>
      </c>
      <c r="E251" s="1">
        <v>1</v>
      </c>
      <c r="F251" s="1">
        <v>4</v>
      </c>
      <c r="G251" s="1">
        <v>1.2</v>
      </c>
      <c r="H251" s="1">
        <v>1</v>
      </c>
      <c r="I251" s="1">
        <v>2</v>
      </c>
      <c r="J251" s="1">
        <v>1</v>
      </c>
      <c r="K251" s="1">
        <v>4</v>
      </c>
    </row>
    <row r="252" spans="1:11" x14ac:dyDescent="0.25">
      <c r="A252" s="1">
        <v>57</v>
      </c>
      <c r="B252" s="1" t="s">
        <v>30</v>
      </c>
      <c r="C252" s="1">
        <v>4</v>
      </c>
      <c r="D252" s="1" t="s">
        <v>27</v>
      </c>
      <c r="E252" s="1">
        <v>1</v>
      </c>
      <c r="F252" s="1">
        <v>2</v>
      </c>
      <c r="G252" s="1">
        <v>3</v>
      </c>
      <c r="H252" s="1">
        <v>1.2</v>
      </c>
      <c r="I252" s="1">
        <v>2.2999999999999998</v>
      </c>
      <c r="J252" s="1">
        <v>2.2999999999999998</v>
      </c>
      <c r="K252" s="1">
        <v>1</v>
      </c>
    </row>
    <row r="253" spans="1:11" x14ac:dyDescent="0.25">
      <c r="A253" s="1">
        <v>57</v>
      </c>
      <c r="B253" s="1" t="s">
        <v>30</v>
      </c>
      <c r="C253" s="1">
        <v>4</v>
      </c>
      <c r="D253" s="1" t="s">
        <v>16</v>
      </c>
      <c r="E253" s="1">
        <v>1</v>
      </c>
      <c r="F253" s="1">
        <v>2</v>
      </c>
      <c r="G253" s="1">
        <v>3</v>
      </c>
      <c r="H253" s="1">
        <v>1</v>
      </c>
      <c r="I253" s="1">
        <v>2</v>
      </c>
      <c r="J253" s="1">
        <v>3</v>
      </c>
      <c r="K253" s="1">
        <v>2</v>
      </c>
    </row>
    <row r="254" spans="1:11" x14ac:dyDescent="0.25">
      <c r="A254" s="1">
        <v>57</v>
      </c>
      <c r="B254" s="1" t="s">
        <v>30</v>
      </c>
      <c r="C254" s="1">
        <v>4</v>
      </c>
      <c r="D254" s="1" t="s">
        <v>15</v>
      </c>
      <c r="E254" s="1">
        <v>1</v>
      </c>
      <c r="F254" s="1">
        <v>3</v>
      </c>
      <c r="G254" s="1">
        <v>3</v>
      </c>
      <c r="H254" s="1">
        <v>1.2</v>
      </c>
      <c r="I254" s="1" t="s">
        <v>21</v>
      </c>
      <c r="J254" s="1">
        <v>3</v>
      </c>
      <c r="K254" s="1">
        <v>4</v>
      </c>
    </row>
    <row r="255" spans="1:11" x14ac:dyDescent="0.25">
      <c r="A255" s="1">
        <v>57</v>
      </c>
      <c r="B255" s="1" t="s">
        <v>30</v>
      </c>
      <c r="C255" s="1">
        <v>4</v>
      </c>
      <c r="D255" s="1" t="s">
        <v>17</v>
      </c>
      <c r="E255" s="1">
        <v>3</v>
      </c>
      <c r="F255" s="1">
        <v>2</v>
      </c>
      <c r="G255" s="1">
        <v>3</v>
      </c>
      <c r="H255" s="1">
        <v>1.2</v>
      </c>
      <c r="I255" s="1" t="s">
        <v>21</v>
      </c>
      <c r="J255" s="1">
        <v>3</v>
      </c>
      <c r="K255" s="1">
        <v>2</v>
      </c>
    </row>
    <row r="256" spans="1:11" x14ac:dyDescent="0.25">
      <c r="A256" s="1">
        <v>57</v>
      </c>
      <c r="B256" s="1" t="s">
        <v>30</v>
      </c>
      <c r="C256" s="1">
        <v>4</v>
      </c>
      <c r="D256" s="1" t="s">
        <v>22</v>
      </c>
      <c r="E256" s="1">
        <v>2</v>
      </c>
      <c r="F256" s="1">
        <v>2</v>
      </c>
      <c r="G256" s="1">
        <v>3</v>
      </c>
      <c r="H256" s="1">
        <v>1</v>
      </c>
      <c r="I256" s="1">
        <v>2</v>
      </c>
      <c r="J256" s="1">
        <v>3</v>
      </c>
      <c r="K256" s="1">
        <v>1</v>
      </c>
    </row>
    <row r="257" spans="1:11" x14ac:dyDescent="0.25">
      <c r="A257" s="1">
        <v>57</v>
      </c>
      <c r="B257" s="1" t="s">
        <v>30</v>
      </c>
      <c r="C257" s="1">
        <v>4</v>
      </c>
      <c r="D257" s="1" t="s">
        <v>31</v>
      </c>
      <c r="E257" s="1">
        <v>2</v>
      </c>
      <c r="F257" s="1">
        <v>1</v>
      </c>
      <c r="G257" s="1">
        <v>2.2999999999999998</v>
      </c>
      <c r="H257" s="1">
        <v>1.2</v>
      </c>
      <c r="I257" s="1">
        <v>3</v>
      </c>
      <c r="J257" s="1">
        <v>1.3</v>
      </c>
      <c r="K257" s="1">
        <v>1</v>
      </c>
    </row>
    <row r="258" spans="1:11" x14ac:dyDescent="0.25">
      <c r="A258" s="1">
        <v>57</v>
      </c>
      <c r="B258" s="1" t="s">
        <v>30</v>
      </c>
      <c r="C258" s="1">
        <v>4</v>
      </c>
      <c r="D258" s="1" t="s">
        <v>28</v>
      </c>
      <c r="E258" s="1">
        <v>2</v>
      </c>
      <c r="F258" s="1">
        <v>2</v>
      </c>
      <c r="G258" s="1">
        <v>3</v>
      </c>
      <c r="H258" s="1">
        <v>1</v>
      </c>
      <c r="I258" s="1">
        <v>2</v>
      </c>
      <c r="J258" s="1">
        <v>3</v>
      </c>
      <c r="K258" s="1">
        <v>1</v>
      </c>
    </row>
    <row r="259" spans="1:11" x14ac:dyDescent="0.25">
      <c r="A259" s="1">
        <v>58</v>
      </c>
      <c r="B259" s="1" t="s">
        <v>30</v>
      </c>
      <c r="C259" s="1">
        <v>3</v>
      </c>
      <c r="D259" s="1" t="s">
        <v>11</v>
      </c>
      <c r="E259" s="1">
        <v>3</v>
      </c>
      <c r="F259" s="1">
        <v>2</v>
      </c>
      <c r="G259" s="1">
        <v>1</v>
      </c>
      <c r="H259" s="1">
        <v>1</v>
      </c>
      <c r="I259" s="1">
        <v>2</v>
      </c>
      <c r="J259" s="1">
        <v>1</v>
      </c>
      <c r="K259" s="1">
        <v>4</v>
      </c>
    </row>
    <row r="260" spans="1:11" x14ac:dyDescent="0.25">
      <c r="A260" s="1">
        <v>58</v>
      </c>
      <c r="B260" s="1" t="s">
        <v>30</v>
      </c>
      <c r="C260" s="1">
        <v>3</v>
      </c>
      <c r="D260" s="1" t="s">
        <v>12</v>
      </c>
      <c r="E260" s="1">
        <v>2</v>
      </c>
      <c r="F260" s="1">
        <v>2</v>
      </c>
      <c r="G260" s="1">
        <v>1</v>
      </c>
      <c r="H260" s="1">
        <v>1</v>
      </c>
      <c r="I260" s="1">
        <v>2</v>
      </c>
      <c r="J260" s="1">
        <v>1</v>
      </c>
      <c r="K260" s="1">
        <v>4</v>
      </c>
    </row>
    <row r="261" spans="1:11" x14ac:dyDescent="0.25">
      <c r="A261" s="1">
        <v>58</v>
      </c>
      <c r="B261" s="1" t="s">
        <v>30</v>
      </c>
      <c r="C261" s="1">
        <v>3</v>
      </c>
      <c r="D261" s="1" t="s">
        <v>29</v>
      </c>
      <c r="E261" s="1">
        <v>1</v>
      </c>
      <c r="F261" s="1">
        <v>2</v>
      </c>
      <c r="G261" s="1">
        <v>3</v>
      </c>
      <c r="H261" s="1">
        <v>1</v>
      </c>
      <c r="I261" s="1">
        <v>1</v>
      </c>
      <c r="J261" s="1">
        <v>1.3</v>
      </c>
      <c r="K261" s="1">
        <v>1</v>
      </c>
    </row>
    <row r="262" spans="1:11" x14ac:dyDescent="0.25">
      <c r="A262" s="1">
        <v>58</v>
      </c>
      <c r="B262" s="1" t="s">
        <v>30</v>
      </c>
      <c r="C262" s="1">
        <v>3</v>
      </c>
      <c r="D262" s="1" t="s">
        <v>15</v>
      </c>
      <c r="E262" s="1">
        <v>1</v>
      </c>
      <c r="F262" s="1">
        <v>1</v>
      </c>
      <c r="G262" s="1">
        <v>3</v>
      </c>
      <c r="H262" s="1">
        <v>2</v>
      </c>
      <c r="I262" s="1">
        <v>3</v>
      </c>
      <c r="J262" s="1">
        <v>1.3</v>
      </c>
      <c r="K262" s="1">
        <v>1</v>
      </c>
    </row>
    <row r="263" spans="1:11" x14ac:dyDescent="0.25">
      <c r="A263" s="1">
        <v>58</v>
      </c>
      <c r="B263" s="1" t="s">
        <v>30</v>
      </c>
      <c r="C263" s="1">
        <v>3</v>
      </c>
      <c r="D263" s="1" t="s">
        <v>17</v>
      </c>
      <c r="E263" s="1">
        <v>3</v>
      </c>
      <c r="F263" s="1">
        <v>1</v>
      </c>
      <c r="G263" s="1">
        <v>2</v>
      </c>
      <c r="H263" s="1">
        <v>1.2</v>
      </c>
      <c r="I263" s="1">
        <v>2</v>
      </c>
      <c r="J263" s="1">
        <v>3</v>
      </c>
      <c r="K263" s="1">
        <v>4</v>
      </c>
    </row>
    <row r="264" spans="1:11" x14ac:dyDescent="0.25">
      <c r="A264" s="1">
        <v>58</v>
      </c>
      <c r="B264" s="1" t="s">
        <v>30</v>
      </c>
      <c r="C264" s="1">
        <v>3</v>
      </c>
      <c r="D264" s="1" t="s">
        <v>18</v>
      </c>
      <c r="E264" s="1">
        <v>2</v>
      </c>
      <c r="F264" s="1">
        <v>2</v>
      </c>
      <c r="G264" s="1">
        <v>2</v>
      </c>
      <c r="H264" s="1">
        <v>1</v>
      </c>
      <c r="I264" s="1">
        <v>2</v>
      </c>
      <c r="J264" s="1">
        <v>1</v>
      </c>
      <c r="K264" s="1">
        <v>1</v>
      </c>
    </row>
    <row r="265" spans="1:11" x14ac:dyDescent="0.25">
      <c r="A265" s="1">
        <v>58</v>
      </c>
      <c r="B265" s="1" t="s">
        <v>30</v>
      </c>
      <c r="C265" s="1">
        <v>3</v>
      </c>
      <c r="D265" s="1" t="s">
        <v>14</v>
      </c>
      <c r="E265" s="1">
        <v>2</v>
      </c>
      <c r="F265" s="1">
        <v>2</v>
      </c>
      <c r="G265" s="1">
        <v>2</v>
      </c>
      <c r="H265" s="1">
        <v>1.2</v>
      </c>
      <c r="I265" s="1">
        <v>1.2</v>
      </c>
      <c r="J265" s="1">
        <v>1.3</v>
      </c>
      <c r="K265" s="1">
        <v>1</v>
      </c>
    </row>
    <row r="266" spans="1:11" x14ac:dyDescent="0.25">
      <c r="A266" s="1">
        <v>59</v>
      </c>
      <c r="B266" s="1" t="s">
        <v>30</v>
      </c>
      <c r="C266" s="1">
        <v>3</v>
      </c>
      <c r="D266" s="1" t="s">
        <v>11</v>
      </c>
      <c r="E266" s="1">
        <v>3</v>
      </c>
      <c r="F266" s="1">
        <v>4</v>
      </c>
      <c r="G266" s="1">
        <v>1.2</v>
      </c>
      <c r="H266" s="1">
        <v>1</v>
      </c>
      <c r="I266" s="1">
        <v>2</v>
      </c>
      <c r="J266" s="1">
        <v>1</v>
      </c>
      <c r="K266" s="1">
        <v>4</v>
      </c>
    </row>
    <row r="267" spans="1:11" x14ac:dyDescent="0.25">
      <c r="A267" s="1">
        <v>59</v>
      </c>
      <c r="B267" s="1" t="s">
        <v>30</v>
      </c>
      <c r="C267" s="1">
        <v>3</v>
      </c>
      <c r="D267" s="1" t="s">
        <v>12</v>
      </c>
      <c r="E267" s="1">
        <v>2</v>
      </c>
      <c r="F267" s="1">
        <v>3</v>
      </c>
      <c r="G267" s="1">
        <v>1</v>
      </c>
      <c r="H267" s="1">
        <v>1</v>
      </c>
      <c r="I267" s="1">
        <v>2</v>
      </c>
      <c r="J267" s="1">
        <v>1</v>
      </c>
      <c r="K267" s="1">
        <v>4</v>
      </c>
    </row>
    <row r="268" spans="1:11" x14ac:dyDescent="0.25">
      <c r="A268" s="1">
        <v>59</v>
      </c>
      <c r="B268" s="1" t="s">
        <v>30</v>
      </c>
      <c r="C268" s="1">
        <v>3</v>
      </c>
      <c r="D268" s="1" t="s">
        <v>14</v>
      </c>
      <c r="E268" s="1">
        <v>1</v>
      </c>
      <c r="F268" s="1">
        <v>1</v>
      </c>
      <c r="G268" s="1">
        <v>3</v>
      </c>
      <c r="H268" s="1">
        <v>1.2</v>
      </c>
      <c r="I268" s="1">
        <v>1.3</v>
      </c>
      <c r="J268" s="1">
        <v>1.3</v>
      </c>
      <c r="K268" s="1">
        <v>4</v>
      </c>
    </row>
    <row r="269" spans="1:11" x14ac:dyDescent="0.25">
      <c r="A269" s="1">
        <v>59</v>
      </c>
      <c r="B269" s="1" t="s">
        <v>30</v>
      </c>
      <c r="C269" s="1">
        <v>3</v>
      </c>
      <c r="D269" s="1" t="s">
        <v>27</v>
      </c>
      <c r="E269" s="1">
        <v>2</v>
      </c>
      <c r="F269" s="1">
        <v>1</v>
      </c>
      <c r="G269" s="1">
        <v>3</v>
      </c>
      <c r="H269" s="1">
        <v>1</v>
      </c>
      <c r="I269" s="1">
        <v>1.2</v>
      </c>
      <c r="J269" s="1">
        <v>2</v>
      </c>
      <c r="K269" s="1">
        <v>4</v>
      </c>
    </row>
    <row r="270" spans="1:11" x14ac:dyDescent="0.25">
      <c r="A270" s="1">
        <v>59</v>
      </c>
      <c r="B270" s="1" t="s">
        <v>30</v>
      </c>
      <c r="C270" s="1">
        <v>3</v>
      </c>
      <c r="D270" s="1" t="s">
        <v>18</v>
      </c>
      <c r="E270" s="1">
        <v>3</v>
      </c>
      <c r="F270" s="1">
        <v>4</v>
      </c>
      <c r="G270" s="1">
        <v>2</v>
      </c>
      <c r="H270" s="1">
        <v>1</v>
      </c>
      <c r="I270" s="1">
        <v>1.2</v>
      </c>
      <c r="J270" s="1">
        <v>1.3</v>
      </c>
      <c r="K270" s="1">
        <v>4</v>
      </c>
    </row>
    <row r="271" spans="1:11" x14ac:dyDescent="0.25">
      <c r="A271" s="1">
        <v>59</v>
      </c>
      <c r="B271" s="1" t="s">
        <v>30</v>
      </c>
      <c r="C271" s="1">
        <v>3</v>
      </c>
      <c r="D271" s="1" t="s">
        <v>15</v>
      </c>
      <c r="E271" s="1">
        <v>1</v>
      </c>
      <c r="F271" s="1">
        <v>1</v>
      </c>
      <c r="G271" s="1">
        <v>3</v>
      </c>
      <c r="H271" s="1">
        <v>2</v>
      </c>
      <c r="I271" s="1">
        <v>3</v>
      </c>
      <c r="J271" s="1">
        <v>1.3</v>
      </c>
      <c r="K271" s="1">
        <v>4</v>
      </c>
    </row>
    <row r="272" spans="1:11" x14ac:dyDescent="0.25">
      <c r="A272" s="1">
        <v>59</v>
      </c>
      <c r="B272" s="1" t="s">
        <v>30</v>
      </c>
      <c r="C272" s="1">
        <v>3</v>
      </c>
      <c r="D272" s="1" t="s">
        <v>31</v>
      </c>
      <c r="E272" s="1">
        <v>2</v>
      </c>
      <c r="F272" s="1">
        <v>3</v>
      </c>
      <c r="G272" s="1">
        <v>2</v>
      </c>
      <c r="H272" s="1">
        <v>1</v>
      </c>
      <c r="I272" s="1">
        <v>2</v>
      </c>
      <c r="J272" s="1">
        <v>1</v>
      </c>
      <c r="K272" s="1">
        <v>4</v>
      </c>
    </row>
    <row r="273" spans="1:11" x14ac:dyDescent="0.25">
      <c r="A273" s="1">
        <v>59</v>
      </c>
      <c r="B273" s="1" t="s">
        <v>30</v>
      </c>
      <c r="C273" s="1">
        <v>3</v>
      </c>
      <c r="D273" s="1" t="s">
        <v>19</v>
      </c>
      <c r="E273" s="1">
        <v>3</v>
      </c>
      <c r="F273" s="1">
        <v>2</v>
      </c>
      <c r="G273" s="1">
        <v>2</v>
      </c>
      <c r="H273" s="1">
        <v>1</v>
      </c>
      <c r="I273" s="1">
        <v>2</v>
      </c>
      <c r="J273" s="1">
        <v>2.2999999999999998</v>
      </c>
      <c r="K273" s="1">
        <v>4</v>
      </c>
    </row>
    <row r="274" spans="1:11" x14ac:dyDescent="0.25">
      <c r="A274" s="1">
        <v>59</v>
      </c>
      <c r="B274" s="1" t="s">
        <v>30</v>
      </c>
      <c r="C274" s="1">
        <v>3</v>
      </c>
      <c r="D274" s="1" t="s">
        <v>29</v>
      </c>
      <c r="E274" s="1">
        <v>2</v>
      </c>
      <c r="F274" s="1">
        <v>1</v>
      </c>
      <c r="G274" s="1">
        <v>2</v>
      </c>
      <c r="H274" s="1">
        <v>1</v>
      </c>
      <c r="I274" s="1">
        <v>2</v>
      </c>
      <c r="J274" s="1">
        <v>1</v>
      </c>
      <c r="K274" s="1">
        <v>4</v>
      </c>
    </row>
    <row r="275" spans="1:11" x14ac:dyDescent="0.25">
      <c r="A275" s="1">
        <v>60</v>
      </c>
      <c r="B275" s="1" t="s">
        <v>30</v>
      </c>
      <c r="C275" s="1">
        <v>4</v>
      </c>
      <c r="D275" s="1" t="s">
        <v>11</v>
      </c>
      <c r="E275" s="1">
        <v>2</v>
      </c>
      <c r="F275" s="1">
        <v>3</v>
      </c>
      <c r="G275" s="1">
        <v>1</v>
      </c>
      <c r="H275" s="1">
        <v>1</v>
      </c>
      <c r="I275" s="1">
        <v>2</v>
      </c>
      <c r="J275" s="1">
        <v>1</v>
      </c>
      <c r="K275" s="1">
        <v>2</v>
      </c>
    </row>
    <row r="276" spans="1:11" x14ac:dyDescent="0.25">
      <c r="A276" s="1">
        <v>60</v>
      </c>
      <c r="B276" s="1" t="s">
        <v>30</v>
      </c>
      <c r="C276" s="1">
        <v>4</v>
      </c>
      <c r="D276" s="1" t="s">
        <v>12</v>
      </c>
      <c r="E276" s="1">
        <v>2</v>
      </c>
      <c r="F276" s="1">
        <v>3</v>
      </c>
      <c r="G276" s="1">
        <v>1</v>
      </c>
      <c r="H276" s="1">
        <v>1</v>
      </c>
      <c r="I276" s="1">
        <v>2</v>
      </c>
      <c r="J276" s="1">
        <v>1</v>
      </c>
      <c r="K276" s="1">
        <v>1</v>
      </c>
    </row>
    <row r="277" spans="1:11" x14ac:dyDescent="0.25">
      <c r="A277" s="1">
        <v>60</v>
      </c>
      <c r="B277" s="1" t="s">
        <v>30</v>
      </c>
      <c r="C277" s="1">
        <v>4</v>
      </c>
      <c r="D277" s="1" t="s">
        <v>18</v>
      </c>
      <c r="E277" s="1">
        <v>1</v>
      </c>
      <c r="F277" s="1">
        <v>2</v>
      </c>
      <c r="G277" s="1">
        <v>3</v>
      </c>
      <c r="H277" s="1">
        <v>1</v>
      </c>
      <c r="I277" s="1">
        <v>2</v>
      </c>
      <c r="J277" s="1">
        <v>1</v>
      </c>
      <c r="K277" s="1">
        <v>2</v>
      </c>
    </row>
    <row r="278" spans="1:11" x14ac:dyDescent="0.25">
      <c r="A278" s="1">
        <v>60</v>
      </c>
      <c r="B278" s="1" t="s">
        <v>30</v>
      </c>
      <c r="C278" s="1">
        <v>4</v>
      </c>
      <c r="D278" s="1" t="s">
        <v>31</v>
      </c>
      <c r="E278" s="1">
        <v>3</v>
      </c>
      <c r="F278" s="1">
        <v>3</v>
      </c>
      <c r="G278" s="1">
        <v>2</v>
      </c>
      <c r="H278" s="1">
        <v>1</v>
      </c>
      <c r="I278" s="1" t="s">
        <v>21</v>
      </c>
      <c r="J278" s="1">
        <v>1</v>
      </c>
      <c r="K278" s="1">
        <v>2</v>
      </c>
    </row>
    <row r="279" spans="1:11" x14ac:dyDescent="0.25">
      <c r="A279" s="1">
        <v>60</v>
      </c>
      <c r="B279" s="1" t="s">
        <v>30</v>
      </c>
      <c r="C279" s="1">
        <v>4</v>
      </c>
      <c r="D279" s="1" t="s">
        <v>14</v>
      </c>
      <c r="E279" s="1">
        <v>1</v>
      </c>
      <c r="F279" s="1">
        <v>2</v>
      </c>
      <c r="G279" s="1">
        <v>2</v>
      </c>
      <c r="H279" s="1">
        <v>1</v>
      </c>
      <c r="I279" s="1">
        <v>1.2</v>
      </c>
      <c r="J279" s="1">
        <v>1</v>
      </c>
      <c r="K279" s="1">
        <v>2</v>
      </c>
    </row>
    <row r="280" spans="1:11" x14ac:dyDescent="0.25">
      <c r="A280" s="1">
        <v>60</v>
      </c>
      <c r="B280" s="1" t="s">
        <v>30</v>
      </c>
      <c r="C280" s="1">
        <v>4</v>
      </c>
      <c r="D280" s="1" t="s">
        <v>15</v>
      </c>
      <c r="E280" s="1">
        <v>1</v>
      </c>
      <c r="F280" s="1">
        <v>2</v>
      </c>
      <c r="G280" s="1">
        <v>3</v>
      </c>
      <c r="H280" s="1">
        <v>1.2</v>
      </c>
      <c r="I280" s="1">
        <v>1.3</v>
      </c>
      <c r="J280" s="1">
        <v>1.3</v>
      </c>
      <c r="K280" s="1">
        <v>1</v>
      </c>
    </row>
    <row r="281" spans="1:11" x14ac:dyDescent="0.25">
      <c r="A281" s="1">
        <v>60</v>
      </c>
      <c r="B281" s="1" t="s">
        <v>30</v>
      </c>
      <c r="C281" s="1">
        <v>4</v>
      </c>
      <c r="D281" s="1" t="s">
        <v>19</v>
      </c>
      <c r="E281" s="1">
        <v>3</v>
      </c>
      <c r="F281" s="1">
        <v>1</v>
      </c>
      <c r="G281" s="1">
        <v>2</v>
      </c>
      <c r="H281" s="1">
        <v>1</v>
      </c>
      <c r="I281" s="1">
        <v>2</v>
      </c>
      <c r="J281" s="1">
        <v>1</v>
      </c>
      <c r="K281" s="1">
        <v>4</v>
      </c>
    </row>
    <row r="282" spans="1:11" x14ac:dyDescent="0.25">
      <c r="A282" s="1">
        <v>61</v>
      </c>
      <c r="B282" s="1" t="s">
        <v>30</v>
      </c>
      <c r="C282" s="1">
        <v>4</v>
      </c>
      <c r="D282" s="1" t="s">
        <v>11</v>
      </c>
      <c r="E282" s="1">
        <v>3</v>
      </c>
      <c r="F282" s="1">
        <v>3</v>
      </c>
      <c r="G282" s="1">
        <v>2</v>
      </c>
      <c r="H282" s="1">
        <v>1</v>
      </c>
      <c r="I282" s="1">
        <v>2</v>
      </c>
      <c r="J282" s="1">
        <v>1</v>
      </c>
      <c r="K282" s="1">
        <v>1</v>
      </c>
    </row>
    <row r="283" spans="1:11" x14ac:dyDescent="0.25">
      <c r="A283" s="1">
        <v>61</v>
      </c>
      <c r="B283" s="1" t="s">
        <v>30</v>
      </c>
      <c r="C283" s="1">
        <v>4</v>
      </c>
      <c r="D283" s="1" t="s">
        <v>12</v>
      </c>
      <c r="E283" s="1">
        <v>3</v>
      </c>
      <c r="F283" s="1">
        <v>2</v>
      </c>
      <c r="G283" s="1">
        <v>1</v>
      </c>
      <c r="H283" s="1">
        <v>1</v>
      </c>
      <c r="I283" s="1">
        <v>2</v>
      </c>
      <c r="J283" s="1">
        <v>1</v>
      </c>
      <c r="K283" s="1">
        <v>1</v>
      </c>
    </row>
    <row r="284" spans="1:11" x14ac:dyDescent="0.25">
      <c r="A284" s="1">
        <v>61</v>
      </c>
      <c r="B284" s="1" t="s">
        <v>30</v>
      </c>
      <c r="C284" s="1">
        <v>4</v>
      </c>
      <c r="D284" s="1" t="s">
        <v>14</v>
      </c>
      <c r="E284" s="1">
        <v>1</v>
      </c>
      <c r="F284" s="1">
        <v>1</v>
      </c>
      <c r="G284" s="1">
        <v>3</v>
      </c>
      <c r="H284" s="1">
        <v>1</v>
      </c>
      <c r="I284" s="1">
        <v>1.2</v>
      </c>
      <c r="J284" s="1">
        <v>1.3</v>
      </c>
      <c r="K284" s="1">
        <v>1</v>
      </c>
    </row>
    <row r="285" spans="1:11" x14ac:dyDescent="0.25">
      <c r="A285" s="1">
        <v>61</v>
      </c>
      <c r="B285" s="1" t="s">
        <v>30</v>
      </c>
      <c r="C285" s="1">
        <v>4</v>
      </c>
      <c r="D285" s="1" t="s">
        <v>18</v>
      </c>
      <c r="E285" s="1">
        <v>1</v>
      </c>
      <c r="F285" s="1">
        <v>1</v>
      </c>
      <c r="G285" s="1">
        <v>2</v>
      </c>
      <c r="H285" s="1">
        <v>1</v>
      </c>
      <c r="I285" s="1">
        <v>2</v>
      </c>
      <c r="J285" s="1">
        <v>1</v>
      </c>
      <c r="K285" s="1">
        <v>1</v>
      </c>
    </row>
    <row r="286" spans="1:11" x14ac:dyDescent="0.25">
      <c r="A286" s="1">
        <v>61</v>
      </c>
      <c r="B286" s="1" t="s">
        <v>30</v>
      </c>
      <c r="C286" s="1">
        <v>4</v>
      </c>
      <c r="D286" s="1" t="s">
        <v>31</v>
      </c>
      <c r="E286" s="1">
        <v>1</v>
      </c>
      <c r="F286" s="1">
        <v>1</v>
      </c>
      <c r="G286" s="1">
        <v>3</v>
      </c>
      <c r="H286" s="1">
        <v>1.2</v>
      </c>
      <c r="I286" s="1">
        <v>1.2</v>
      </c>
      <c r="J286" s="1">
        <v>1.3</v>
      </c>
      <c r="K286" s="1">
        <v>1</v>
      </c>
    </row>
    <row r="287" spans="1:11" x14ac:dyDescent="0.25">
      <c r="A287" s="1">
        <v>61</v>
      </c>
      <c r="B287" s="1" t="s">
        <v>30</v>
      </c>
      <c r="C287" s="1">
        <v>4</v>
      </c>
      <c r="D287" s="1" t="s">
        <v>15</v>
      </c>
      <c r="E287" s="1">
        <v>1</v>
      </c>
      <c r="F287" s="1">
        <v>1</v>
      </c>
      <c r="G287" s="1">
        <v>3</v>
      </c>
      <c r="H287" s="1">
        <v>1.2</v>
      </c>
      <c r="I287" s="1">
        <v>1.2</v>
      </c>
      <c r="J287" s="1">
        <v>1.3</v>
      </c>
      <c r="K287" s="1">
        <v>1</v>
      </c>
    </row>
    <row r="288" spans="1:11" x14ac:dyDescent="0.25">
      <c r="A288" s="1">
        <v>62</v>
      </c>
      <c r="B288" s="1" t="s">
        <v>30</v>
      </c>
      <c r="C288" s="1">
        <v>3</v>
      </c>
      <c r="D288" s="1" t="s">
        <v>11</v>
      </c>
      <c r="E288" s="1">
        <v>2</v>
      </c>
      <c r="F288" s="1">
        <v>2</v>
      </c>
      <c r="G288" s="1">
        <v>1</v>
      </c>
      <c r="H288" s="1">
        <v>1</v>
      </c>
      <c r="I288" s="1">
        <v>2</v>
      </c>
      <c r="J288" s="1">
        <v>1</v>
      </c>
      <c r="K288" s="1">
        <v>2</v>
      </c>
    </row>
    <row r="289" spans="1:11" x14ac:dyDescent="0.25">
      <c r="A289" s="1">
        <v>62</v>
      </c>
      <c r="B289" s="1" t="s">
        <v>30</v>
      </c>
      <c r="C289" s="1">
        <v>3</v>
      </c>
      <c r="D289" s="1" t="s">
        <v>12</v>
      </c>
      <c r="E289" s="1">
        <v>2</v>
      </c>
      <c r="F289" s="1">
        <v>2</v>
      </c>
      <c r="G289" s="1">
        <v>1</v>
      </c>
      <c r="H289" s="1">
        <v>1</v>
      </c>
      <c r="I289" s="1">
        <v>2</v>
      </c>
      <c r="J289" s="1">
        <v>1</v>
      </c>
      <c r="K289" s="1">
        <v>2</v>
      </c>
    </row>
    <row r="290" spans="1:11" x14ac:dyDescent="0.25">
      <c r="A290" s="1">
        <v>62</v>
      </c>
      <c r="B290" s="1" t="s">
        <v>30</v>
      </c>
      <c r="C290" s="1">
        <v>3</v>
      </c>
      <c r="D290" s="1" t="s">
        <v>31</v>
      </c>
      <c r="E290" s="1">
        <v>2</v>
      </c>
      <c r="F290" s="1">
        <v>2</v>
      </c>
      <c r="G290" s="1">
        <v>3</v>
      </c>
      <c r="H290" s="1">
        <v>1.2</v>
      </c>
      <c r="I290" s="1" t="s">
        <v>21</v>
      </c>
      <c r="J290" s="1">
        <v>1</v>
      </c>
      <c r="K290" s="1">
        <v>2</v>
      </c>
    </row>
    <row r="291" spans="1:11" x14ac:dyDescent="0.25">
      <c r="A291" s="1">
        <v>62</v>
      </c>
      <c r="B291" s="1" t="s">
        <v>30</v>
      </c>
      <c r="C291" s="1">
        <v>3</v>
      </c>
      <c r="D291" s="1" t="s">
        <v>14</v>
      </c>
      <c r="E291" s="1">
        <v>1</v>
      </c>
      <c r="F291" s="1">
        <v>2</v>
      </c>
      <c r="G291" s="1">
        <v>2.2999999999999998</v>
      </c>
      <c r="H291" s="1">
        <v>1.2</v>
      </c>
      <c r="I291" s="1">
        <v>2.2999999999999998</v>
      </c>
      <c r="J291" s="1" t="s">
        <v>21</v>
      </c>
      <c r="K291" s="1">
        <v>2</v>
      </c>
    </row>
    <row r="292" spans="1:11" x14ac:dyDescent="0.25">
      <c r="A292" s="1">
        <v>62</v>
      </c>
      <c r="B292" s="1" t="s">
        <v>30</v>
      </c>
      <c r="C292" s="1">
        <v>3</v>
      </c>
      <c r="D292" s="1" t="s">
        <v>15</v>
      </c>
      <c r="E292" s="1">
        <v>1</v>
      </c>
      <c r="F292" s="1">
        <v>1</v>
      </c>
      <c r="G292" s="1">
        <v>2.2999999999999998</v>
      </c>
      <c r="H292" s="1">
        <v>2</v>
      </c>
      <c r="I292" s="1">
        <v>3</v>
      </c>
      <c r="J292" s="1">
        <v>1.3</v>
      </c>
      <c r="K292" s="1">
        <v>1</v>
      </c>
    </row>
    <row r="293" spans="1:11" x14ac:dyDescent="0.25">
      <c r="A293" s="1">
        <v>62</v>
      </c>
      <c r="B293" s="1" t="s">
        <v>30</v>
      </c>
      <c r="C293" s="1">
        <v>3</v>
      </c>
      <c r="D293" s="1" t="s">
        <v>19</v>
      </c>
      <c r="E293" s="1">
        <v>2</v>
      </c>
      <c r="F293" s="1">
        <v>3</v>
      </c>
      <c r="G293" s="1">
        <v>2.2999999999999998</v>
      </c>
      <c r="H293" s="1">
        <v>1.2</v>
      </c>
      <c r="I293" s="1">
        <v>2.2999999999999998</v>
      </c>
      <c r="J293" s="1" t="s">
        <v>21</v>
      </c>
      <c r="K293" s="1">
        <v>3</v>
      </c>
    </row>
    <row r="294" spans="1:11" x14ac:dyDescent="0.25">
      <c r="A294" s="1">
        <v>62</v>
      </c>
      <c r="B294" s="1" t="s">
        <v>30</v>
      </c>
      <c r="C294" s="1">
        <v>3</v>
      </c>
      <c r="D294" s="1" t="s">
        <v>18</v>
      </c>
      <c r="E294" s="1">
        <v>2</v>
      </c>
      <c r="F294" s="1">
        <v>3</v>
      </c>
      <c r="G294" s="1">
        <v>3</v>
      </c>
      <c r="H294" s="1">
        <v>1</v>
      </c>
      <c r="I294" s="1">
        <v>1.2</v>
      </c>
      <c r="J294" s="1">
        <v>1</v>
      </c>
      <c r="K294" s="1">
        <v>3</v>
      </c>
    </row>
    <row r="295" spans="1:11" x14ac:dyDescent="0.25">
      <c r="A295" s="1">
        <v>63</v>
      </c>
      <c r="B295" s="1" t="s">
        <v>30</v>
      </c>
      <c r="C295" s="1">
        <v>3</v>
      </c>
      <c r="D295" s="1" t="s">
        <v>11</v>
      </c>
      <c r="E295" s="1">
        <v>3</v>
      </c>
      <c r="F295" s="1">
        <v>3</v>
      </c>
      <c r="G295" s="1">
        <v>1</v>
      </c>
      <c r="H295" s="1">
        <v>1</v>
      </c>
      <c r="I295" s="1">
        <v>2</v>
      </c>
      <c r="J295" s="1">
        <v>1</v>
      </c>
      <c r="K295" s="1">
        <v>2</v>
      </c>
    </row>
    <row r="296" spans="1:11" x14ac:dyDescent="0.25">
      <c r="A296" s="1">
        <v>63</v>
      </c>
      <c r="B296" s="1" t="s">
        <v>30</v>
      </c>
      <c r="C296" s="1">
        <v>3</v>
      </c>
      <c r="D296" s="1" t="s">
        <v>12</v>
      </c>
      <c r="E296" s="1">
        <v>2</v>
      </c>
      <c r="F296" s="1">
        <v>1</v>
      </c>
      <c r="G296" s="1">
        <v>1</v>
      </c>
      <c r="H296" s="1">
        <v>1</v>
      </c>
      <c r="I296" s="1">
        <v>2</v>
      </c>
      <c r="J296" s="1">
        <v>1</v>
      </c>
      <c r="K296" s="1">
        <v>2</v>
      </c>
    </row>
    <row r="297" spans="1:11" x14ac:dyDescent="0.25">
      <c r="A297" s="1">
        <v>63</v>
      </c>
      <c r="B297" s="1" t="s">
        <v>30</v>
      </c>
      <c r="C297" s="1">
        <v>3</v>
      </c>
      <c r="D297" s="1" t="s">
        <v>14</v>
      </c>
      <c r="E297" s="1">
        <v>2</v>
      </c>
      <c r="F297" s="1">
        <v>1</v>
      </c>
      <c r="G297" s="1">
        <v>3</v>
      </c>
      <c r="H297" s="1">
        <v>1.2</v>
      </c>
      <c r="I297" s="1" t="s">
        <v>21</v>
      </c>
      <c r="J297" s="1">
        <v>1.3</v>
      </c>
      <c r="K297" s="1">
        <v>2</v>
      </c>
    </row>
    <row r="298" spans="1:11" x14ac:dyDescent="0.25">
      <c r="A298" s="1">
        <v>63</v>
      </c>
      <c r="B298" s="1" t="s">
        <v>30</v>
      </c>
      <c r="C298" s="1">
        <v>3</v>
      </c>
      <c r="D298" s="1" t="s">
        <v>15</v>
      </c>
      <c r="E298" s="1">
        <v>1</v>
      </c>
      <c r="F298" s="1">
        <v>1</v>
      </c>
      <c r="G298" s="1">
        <v>2</v>
      </c>
      <c r="H298" s="1">
        <v>1.2</v>
      </c>
      <c r="I298" s="1" t="s">
        <v>21</v>
      </c>
      <c r="J298" s="1">
        <v>1.3</v>
      </c>
      <c r="K298" s="1">
        <v>1</v>
      </c>
    </row>
    <row r="299" spans="1:11" x14ac:dyDescent="0.25">
      <c r="A299" s="1">
        <v>63</v>
      </c>
      <c r="B299" s="1" t="s">
        <v>30</v>
      </c>
      <c r="C299" s="1">
        <v>3</v>
      </c>
      <c r="D299" s="1" t="s">
        <v>29</v>
      </c>
      <c r="E299" s="1">
        <v>2</v>
      </c>
      <c r="F299" s="1">
        <v>2</v>
      </c>
      <c r="G299" s="1">
        <v>3</v>
      </c>
      <c r="H299" s="1">
        <v>1</v>
      </c>
      <c r="I299" s="1">
        <v>1</v>
      </c>
      <c r="J299" s="1">
        <v>3</v>
      </c>
      <c r="K299" s="1">
        <v>1</v>
      </c>
    </row>
    <row r="300" spans="1:11" x14ac:dyDescent="0.25">
      <c r="A300" s="1">
        <v>63</v>
      </c>
      <c r="B300" s="1" t="s">
        <v>30</v>
      </c>
      <c r="C300" s="1">
        <v>3</v>
      </c>
      <c r="D300" s="1" t="s">
        <v>19</v>
      </c>
      <c r="E300" s="1">
        <v>3</v>
      </c>
      <c r="F300" s="1">
        <v>2</v>
      </c>
      <c r="G300" s="1">
        <v>2</v>
      </c>
      <c r="H300" s="1">
        <v>1</v>
      </c>
      <c r="I300" s="1">
        <v>2</v>
      </c>
      <c r="J300" s="1">
        <v>1</v>
      </c>
      <c r="K300" s="1">
        <v>2</v>
      </c>
    </row>
    <row r="301" spans="1:11" x14ac:dyDescent="0.25">
      <c r="A301" s="1">
        <v>63</v>
      </c>
      <c r="B301" s="1" t="s">
        <v>30</v>
      </c>
      <c r="C301" s="1">
        <v>3</v>
      </c>
      <c r="D301" s="1" t="s">
        <v>18</v>
      </c>
      <c r="E301" s="1">
        <v>3</v>
      </c>
      <c r="F301" s="1">
        <v>3</v>
      </c>
      <c r="G301" s="1">
        <v>2</v>
      </c>
      <c r="H301" s="1">
        <v>1</v>
      </c>
      <c r="I301" s="1">
        <v>1.2</v>
      </c>
      <c r="J301" s="1">
        <v>1</v>
      </c>
      <c r="K301" s="1">
        <v>1</v>
      </c>
    </row>
    <row r="302" spans="1:11" x14ac:dyDescent="0.25">
      <c r="A302" s="1">
        <v>63</v>
      </c>
      <c r="B302" s="1" t="s">
        <v>30</v>
      </c>
      <c r="C302" s="1">
        <v>3</v>
      </c>
      <c r="D302" s="1" t="s">
        <v>31</v>
      </c>
      <c r="E302" s="1">
        <v>3</v>
      </c>
      <c r="F302" s="1">
        <v>3</v>
      </c>
      <c r="G302" s="1">
        <v>2</v>
      </c>
      <c r="H302" s="1">
        <v>1</v>
      </c>
      <c r="I302" s="1">
        <v>1</v>
      </c>
      <c r="J302" s="1">
        <v>1</v>
      </c>
      <c r="K302" s="1">
        <v>1</v>
      </c>
    </row>
    <row r="303" spans="1:11" x14ac:dyDescent="0.25">
      <c r="A303" s="1">
        <v>64</v>
      </c>
      <c r="B303" s="1" t="s">
        <v>30</v>
      </c>
      <c r="C303" s="1">
        <v>4</v>
      </c>
      <c r="D303" s="1" t="s">
        <v>11</v>
      </c>
      <c r="E303" s="1">
        <v>2</v>
      </c>
      <c r="F303" s="1">
        <v>2</v>
      </c>
      <c r="G303" s="1">
        <v>1</v>
      </c>
      <c r="H303" s="1">
        <v>1</v>
      </c>
      <c r="I303" s="1">
        <v>2</v>
      </c>
      <c r="J303" s="1">
        <v>1</v>
      </c>
      <c r="K303" s="1">
        <v>1</v>
      </c>
    </row>
    <row r="304" spans="1:11" x14ac:dyDescent="0.25">
      <c r="A304" s="1">
        <v>64</v>
      </c>
      <c r="B304" s="1" t="s">
        <v>30</v>
      </c>
      <c r="C304" s="1">
        <v>4</v>
      </c>
      <c r="D304" s="1" t="s">
        <v>12</v>
      </c>
      <c r="E304" s="1">
        <v>3</v>
      </c>
      <c r="F304" s="1">
        <v>3</v>
      </c>
      <c r="G304" s="1">
        <v>1</v>
      </c>
      <c r="H304" s="1">
        <v>1</v>
      </c>
      <c r="I304" s="1">
        <v>2</v>
      </c>
      <c r="J304" s="1">
        <v>1</v>
      </c>
      <c r="K304" s="1">
        <v>1</v>
      </c>
    </row>
    <row r="305" spans="1:11" x14ac:dyDescent="0.25">
      <c r="A305" s="1">
        <v>64</v>
      </c>
      <c r="B305" s="1" t="s">
        <v>30</v>
      </c>
      <c r="C305" s="1">
        <v>4</v>
      </c>
      <c r="D305" s="1" t="s">
        <v>14</v>
      </c>
      <c r="E305" s="1">
        <v>1</v>
      </c>
      <c r="F305" s="1">
        <v>2</v>
      </c>
      <c r="G305" s="1">
        <v>3</v>
      </c>
      <c r="H305" s="1">
        <v>1</v>
      </c>
      <c r="I305" s="1">
        <v>1.2</v>
      </c>
      <c r="J305" s="1">
        <v>1</v>
      </c>
      <c r="K305" s="1">
        <v>4</v>
      </c>
    </row>
    <row r="306" spans="1:11" x14ac:dyDescent="0.25">
      <c r="A306" s="1">
        <v>64</v>
      </c>
      <c r="B306" s="1" t="s">
        <v>30</v>
      </c>
      <c r="C306" s="1">
        <v>4</v>
      </c>
      <c r="D306" s="1" t="s">
        <v>18</v>
      </c>
      <c r="E306" s="1">
        <v>1</v>
      </c>
      <c r="F306" s="1">
        <v>1</v>
      </c>
      <c r="G306" s="1">
        <v>3</v>
      </c>
      <c r="H306" s="1">
        <v>1</v>
      </c>
      <c r="I306" s="1">
        <v>1.2</v>
      </c>
      <c r="J306" s="1">
        <v>1.3</v>
      </c>
      <c r="K306" s="1">
        <v>4</v>
      </c>
    </row>
    <row r="307" spans="1:11" x14ac:dyDescent="0.25">
      <c r="A307" s="1">
        <v>64</v>
      </c>
      <c r="B307" s="1" t="s">
        <v>30</v>
      </c>
      <c r="C307" s="1">
        <v>4</v>
      </c>
      <c r="D307" s="1" t="s">
        <v>31</v>
      </c>
      <c r="E307" s="1">
        <v>1</v>
      </c>
      <c r="F307" s="1">
        <v>3</v>
      </c>
      <c r="G307" s="1">
        <v>2</v>
      </c>
      <c r="H307" s="1">
        <v>1.2</v>
      </c>
      <c r="I307" s="1" t="s">
        <v>21</v>
      </c>
      <c r="J307" s="1">
        <v>1.3</v>
      </c>
      <c r="K307" s="1">
        <v>1</v>
      </c>
    </row>
    <row r="308" spans="1:11" x14ac:dyDescent="0.25">
      <c r="A308" s="1">
        <v>64</v>
      </c>
      <c r="B308" s="1" t="s">
        <v>30</v>
      </c>
      <c r="C308" s="1">
        <v>4</v>
      </c>
      <c r="D308" s="1" t="s">
        <v>15</v>
      </c>
      <c r="E308" s="1">
        <v>1</v>
      </c>
      <c r="F308" s="1">
        <v>2</v>
      </c>
      <c r="G308" s="1">
        <v>3</v>
      </c>
      <c r="H308" s="1">
        <v>2</v>
      </c>
      <c r="I308" s="1">
        <v>2.2999999999999998</v>
      </c>
      <c r="J308" s="1">
        <v>1.3</v>
      </c>
      <c r="K308" s="1">
        <v>1</v>
      </c>
    </row>
    <row r="309" spans="1:11" x14ac:dyDescent="0.25">
      <c r="A309" s="1">
        <v>65</v>
      </c>
      <c r="B309" s="1" t="s">
        <v>30</v>
      </c>
      <c r="C309" s="1">
        <v>3</v>
      </c>
      <c r="D309" s="1" t="s">
        <v>11</v>
      </c>
      <c r="E309" s="1">
        <v>2</v>
      </c>
      <c r="F309" s="1">
        <v>2</v>
      </c>
      <c r="G309" s="1">
        <v>2</v>
      </c>
      <c r="H309" s="1">
        <v>1</v>
      </c>
      <c r="I309" s="1">
        <v>2</v>
      </c>
      <c r="J309" s="1">
        <v>1</v>
      </c>
      <c r="K309" s="1">
        <v>1</v>
      </c>
    </row>
    <row r="310" spans="1:11" x14ac:dyDescent="0.25">
      <c r="A310" s="1">
        <v>65</v>
      </c>
      <c r="B310" s="1" t="s">
        <v>30</v>
      </c>
      <c r="C310" s="1">
        <v>3</v>
      </c>
      <c r="D310" s="1" t="s">
        <v>12</v>
      </c>
      <c r="E310" s="1">
        <v>2</v>
      </c>
      <c r="F310" s="1">
        <v>3</v>
      </c>
      <c r="G310" s="1">
        <v>1</v>
      </c>
      <c r="H310" s="1">
        <v>1.2</v>
      </c>
      <c r="I310" s="1">
        <v>2</v>
      </c>
      <c r="J310" s="1">
        <v>1</v>
      </c>
      <c r="K310" s="1">
        <v>1</v>
      </c>
    </row>
    <row r="311" spans="1:11" x14ac:dyDescent="0.25">
      <c r="A311" s="1">
        <v>65</v>
      </c>
      <c r="B311" s="1" t="s">
        <v>30</v>
      </c>
      <c r="C311" s="1">
        <v>3</v>
      </c>
      <c r="D311" s="1" t="s">
        <v>22</v>
      </c>
      <c r="E311" s="1">
        <v>2</v>
      </c>
      <c r="F311" s="1">
        <v>2</v>
      </c>
      <c r="G311" s="1">
        <v>3</v>
      </c>
      <c r="H311" s="1">
        <v>1</v>
      </c>
      <c r="I311" s="1">
        <v>1.2</v>
      </c>
      <c r="J311" s="1">
        <v>1.3</v>
      </c>
      <c r="K311" s="1">
        <v>1</v>
      </c>
    </row>
    <row r="312" spans="1:11" x14ac:dyDescent="0.25">
      <c r="A312" s="1">
        <v>65</v>
      </c>
      <c r="B312" s="1" t="s">
        <v>30</v>
      </c>
      <c r="C312" s="1">
        <v>3</v>
      </c>
      <c r="D312" s="1" t="s">
        <v>15</v>
      </c>
      <c r="E312" s="1">
        <v>1</v>
      </c>
      <c r="F312" s="1">
        <v>3</v>
      </c>
      <c r="G312" s="1">
        <v>3</v>
      </c>
      <c r="H312" s="1">
        <v>2</v>
      </c>
      <c r="I312" s="1">
        <v>3</v>
      </c>
      <c r="J312" s="1">
        <v>3</v>
      </c>
      <c r="K312" s="1">
        <v>1</v>
      </c>
    </row>
    <row r="313" spans="1:11" x14ac:dyDescent="0.25">
      <c r="A313" s="1">
        <v>65</v>
      </c>
      <c r="B313" s="1" t="s">
        <v>30</v>
      </c>
      <c r="C313" s="1">
        <v>3</v>
      </c>
      <c r="D313" s="1" t="s">
        <v>31</v>
      </c>
      <c r="E313" s="1">
        <v>3</v>
      </c>
      <c r="F313" s="1">
        <v>4</v>
      </c>
      <c r="G313" s="1">
        <v>1</v>
      </c>
      <c r="H313" s="1">
        <v>1</v>
      </c>
      <c r="I313" s="1">
        <v>2</v>
      </c>
      <c r="J313" s="1">
        <v>1</v>
      </c>
      <c r="K313" s="1">
        <v>1</v>
      </c>
    </row>
    <row r="314" spans="1:11" x14ac:dyDescent="0.25">
      <c r="A314" s="1">
        <v>65</v>
      </c>
      <c r="B314" s="1" t="s">
        <v>30</v>
      </c>
      <c r="C314" s="1">
        <v>3</v>
      </c>
      <c r="D314" s="1" t="s">
        <v>17</v>
      </c>
      <c r="E314" s="1">
        <v>3</v>
      </c>
      <c r="F314" s="1">
        <v>3</v>
      </c>
      <c r="G314" s="1">
        <v>2</v>
      </c>
      <c r="H314" s="1">
        <v>1</v>
      </c>
      <c r="I314" s="1">
        <v>2</v>
      </c>
      <c r="J314" s="1">
        <v>1</v>
      </c>
      <c r="K314" s="1">
        <v>1</v>
      </c>
    </row>
    <row r="315" spans="1:11" x14ac:dyDescent="0.25">
      <c r="A315" s="1">
        <v>66</v>
      </c>
      <c r="B315" s="1" t="s">
        <v>10</v>
      </c>
      <c r="C315" s="1">
        <v>5</v>
      </c>
      <c r="D315" s="1" t="s">
        <v>11</v>
      </c>
      <c r="E315" s="1">
        <v>3</v>
      </c>
      <c r="F315" s="1">
        <v>3</v>
      </c>
      <c r="G315" s="1">
        <v>1</v>
      </c>
      <c r="H315" s="1">
        <v>1</v>
      </c>
      <c r="I315" s="1">
        <v>2</v>
      </c>
      <c r="J315" s="1">
        <v>1</v>
      </c>
      <c r="K315" s="1">
        <v>2</v>
      </c>
    </row>
    <row r="316" spans="1:11" x14ac:dyDescent="0.25">
      <c r="A316" s="1">
        <v>66</v>
      </c>
      <c r="B316" s="1" t="s">
        <v>10</v>
      </c>
      <c r="C316" s="1">
        <v>5</v>
      </c>
      <c r="D316" s="1" t="s">
        <v>12</v>
      </c>
      <c r="E316" s="1">
        <v>3</v>
      </c>
      <c r="F316" s="1">
        <v>4</v>
      </c>
      <c r="G316" s="1">
        <v>1</v>
      </c>
      <c r="H316" s="1">
        <v>1</v>
      </c>
      <c r="I316" s="1">
        <v>2</v>
      </c>
      <c r="J316" s="1">
        <v>1</v>
      </c>
      <c r="K316" s="1">
        <v>2</v>
      </c>
    </row>
    <row r="317" spans="1:11" x14ac:dyDescent="0.25">
      <c r="A317" s="1">
        <v>66</v>
      </c>
      <c r="B317" s="1" t="s">
        <v>10</v>
      </c>
      <c r="C317" s="1">
        <v>5</v>
      </c>
      <c r="D317" s="1" t="s">
        <v>14</v>
      </c>
      <c r="E317" s="1">
        <v>1</v>
      </c>
      <c r="F317" s="1">
        <v>2</v>
      </c>
      <c r="G317" s="1">
        <v>3</v>
      </c>
      <c r="H317" s="1">
        <v>1.2</v>
      </c>
      <c r="I317" s="1">
        <v>1.3</v>
      </c>
      <c r="J317" s="1">
        <v>1.3</v>
      </c>
      <c r="K317" s="1">
        <v>2</v>
      </c>
    </row>
    <row r="318" spans="1:11" x14ac:dyDescent="0.25">
      <c r="A318" s="1">
        <v>66</v>
      </c>
      <c r="B318" s="1" t="s">
        <v>10</v>
      </c>
      <c r="C318" s="1">
        <v>5</v>
      </c>
      <c r="D318" s="1" t="s">
        <v>24</v>
      </c>
      <c r="E318" s="1">
        <v>1</v>
      </c>
      <c r="F318" s="1">
        <v>1</v>
      </c>
      <c r="G318" s="1">
        <v>3</v>
      </c>
      <c r="H318" s="1">
        <v>1.2</v>
      </c>
      <c r="I318" s="1">
        <v>1.3</v>
      </c>
      <c r="J318" s="1" t="s">
        <v>21</v>
      </c>
      <c r="K318" s="1">
        <v>2</v>
      </c>
    </row>
    <row r="319" spans="1:11" x14ac:dyDescent="0.25">
      <c r="A319" s="1">
        <v>66</v>
      </c>
      <c r="B319" s="1" t="s">
        <v>10</v>
      </c>
      <c r="C319" s="1">
        <v>5</v>
      </c>
      <c r="D319" s="1" t="s">
        <v>25</v>
      </c>
      <c r="E319" s="1">
        <v>1</v>
      </c>
      <c r="F319" s="1">
        <v>1</v>
      </c>
      <c r="G319" s="1">
        <v>3</v>
      </c>
      <c r="H319" s="1">
        <v>1.2</v>
      </c>
      <c r="I319" s="1">
        <v>1.3</v>
      </c>
      <c r="J319" s="1" t="s">
        <v>21</v>
      </c>
      <c r="K319" s="1">
        <v>2</v>
      </c>
    </row>
    <row r="320" spans="1:11" x14ac:dyDescent="0.25">
      <c r="A320" s="1">
        <v>66</v>
      </c>
      <c r="B320" s="1" t="s">
        <v>10</v>
      </c>
      <c r="C320" s="1">
        <v>5</v>
      </c>
      <c r="D320" s="1" t="s">
        <v>18</v>
      </c>
      <c r="E320" s="1">
        <v>2</v>
      </c>
      <c r="F320" s="1">
        <v>1</v>
      </c>
      <c r="G320" s="1">
        <v>0</v>
      </c>
      <c r="H320" s="1">
        <v>1.2</v>
      </c>
      <c r="I320" s="1">
        <v>2</v>
      </c>
      <c r="J320" s="1" t="s">
        <v>21</v>
      </c>
      <c r="K320" s="1">
        <v>2</v>
      </c>
    </row>
    <row r="321" spans="1:11" x14ac:dyDescent="0.25">
      <c r="A321" s="1">
        <v>66</v>
      </c>
      <c r="B321" s="1" t="s">
        <v>10</v>
      </c>
      <c r="C321" s="1">
        <v>5</v>
      </c>
      <c r="D321" s="1" t="s">
        <v>22</v>
      </c>
      <c r="E321" s="1">
        <v>2</v>
      </c>
      <c r="F321" s="1">
        <v>1</v>
      </c>
      <c r="G321" s="1">
        <v>0</v>
      </c>
      <c r="H321" s="1">
        <v>1.2</v>
      </c>
      <c r="I321" s="1">
        <v>2</v>
      </c>
      <c r="J321" s="1" t="s">
        <v>21</v>
      </c>
      <c r="K321" s="1">
        <v>2</v>
      </c>
    </row>
    <row r="322" spans="1:11" x14ac:dyDescent="0.25">
      <c r="A322" s="1">
        <v>66</v>
      </c>
      <c r="B322" s="1" t="s">
        <v>10</v>
      </c>
      <c r="C322" s="1">
        <v>5</v>
      </c>
      <c r="D322" s="1" t="s">
        <v>17</v>
      </c>
      <c r="E322" s="1">
        <v>3</v>
      </c>
      <c r="F322" s="1">
        <v>3</v>
      </c>
      <c r="G322" s="1">
        <v>2</v>
      </c>
      <c r="H322" s="1">
        <v>1.2</v>
      </c>
      <c r="I322" s="1">
        <v>2</v>
      </c>
      <c r="J322" s="1">
        <v>1.2</v>
      </c>
      <c r="K322" s="1">
        <v>2</v>
      </c>
    </row>
    <row r="323" spans="1:11" x14ac:dyDescent="0.25">
      <c r="A323" s="1">
        <v>66</v>
      </c>
      <c r="B323" s="1" t="s">
        <v>10</v>
      </c>
      <c r="C323" s="1">
        <v>5</v>
      </c>
      <c r="D323" s="1" t="s">
        <v>27</v>
      </c>
      <c r="E323" s="1">
        <v>3</v>
      </c>
      <c r="F323" s="1">
        <v>3</v>
      </c>
      <c r="G323" s="1">
        <v>2</v>
      </c>
      <c r="H323" s="1">
        <v>1.2</v>
      </c>
      <c r="I323" s="1">
        <v>2.2999999999999998</v>
      </c>
      <c r="J323" s="1">
        <v>1</v>
      </c>
      <c r="K323" s="1">
        <v>2</v>
      </c>
    </row>
    <row r="324" spans="1:11" x14ac:dyDescent="0.25">
      <c r="A324" s="1">
        <v>66</v>
      </c>
      <c r="B324" s="1" t="s">
        <v>10</v>
      </c>
      <c r="C324" s="1">
        <v>5</v>
      </c>
      <c r="D324" s="1" t="s">
        <v>19</v>
      </c>
      <c r="E324" s="1">
        <v>3</v>
      </c>
      <c r="F324" s="1">
        <v>3</v>
      </c>
      <c r="G324" s="1">
        <v>2</v>
      </c>
      <c r="H324" s="1">
        <v>1.2</v>
      </c>
      <c r="I324" s="1">
        <v>2.2999999999999998</v>
      </c>
      <c r="J324" s="1">
        <v>1</v>
      </c>
      <c r="K324" s="1">
        <v>2</v>
      </c>
    </row>
    <row r="325" spans="1:11" x14ac:dyDescent="0.25">
      <c r="A325" s="1">
        <v>66</v>
      </c>
      <c r="B325" s="1" t="s">
        <v>10</v>
      </c>
      <c r="C325" s="1">
        <v>5</v>
      </c>
      <c r="D325" s="1" t="s">
        <v>31</v>
      </c>
      <c r="E325" s="1">
        <v>1</v>
      </c>
      <c r="F325" s="1">
        <v>2</v>
      </c>
      <c r="G325" s="1">
        <v>2</v>
      </c>
      <c r="H325" s="1">
        <v>1.2</v>
      </c>
      <c r="I325" s="1" t="s">
        <v>21</v>
      </c>
      <c r="J325" s="1" t="s">
        <v>21</v>
      </c>
      <c r="K325" s="1">
        <v>2</v>
      </c>
    </row>
    <row r="326" spans="1:11" x14ac:dyDescent="0.25">
      <c r="A326" s="1">
        <v>66</v>
      </c>
      <c r="B326" s="1" t="s">
        <v>10</v>
      </c>
      <c r="C326" s="1">
        <v>5</v>
      </c>
      <c r="D326" s="1" t="s">
        <v>36</v>
      </c>
      <c r="E326" s="1">
        <v>3</v>
      </c>
      <c r="F326" s="1">
        <v>5</v>
      </c>
      <c r="G326" s="1">
        <v>2</v>
      </c>
      <c r="H326" s="1">
        <v>1.2</v>
      </c>
      <c r="I326" s="1">
        <v>2.2999999999999998</v>
      </c>
      <c r="J326" s="1">
        <v>1</v>
      </c>
      <c r="K326" s="1">
        <v>2</v>
      </c>
    </row>
    <row r="327" spans="1:11" x14ac:dyDescent="0.25">
      <c r="A327" s="1">
        <v>67</v>
      </c>
      <c r="B327" s="1" t="s">
        <v>10</v>
      </c>
      <c r="C327" s="1">
        <v>6</v>
      </c>
      <c r="D327" s="1" t="s">
        <v>12</v>
      </c>
      <c r="E327" s="1">
        <v>3</v>
      </c>
      <c r="F327" s="1">
        <v>5</v>
      </c>
      <c r="G327" s="1">
        <v>1</v>
      </c>
      <c r="H327" s="1">
        <v>1</v>
      </c>
      <c r="I327" s="1">
        <v>2</v>
      </c>
      <c r="J327" s="1">
        <v>1</v>
      </c>
      <c r="K327" s="1">
        <v>1</v>
      </c>
    </row>
    <row r="328" spans="1:11" x14ac:dyDescent="0.25">
      <c r="A328" s="1">
        <v>67</v>
      </c>
      <c r="B328" s="1" t="s">
        <v>10</v>
      </c>
      <c r="C328" s="1">
        <v>6</v>
      </c>
      <c r="D328" s="1" t="s">
        <v>25</v>
      </c>
      <c r="E328" s="1">
        <v>3</v>
      </c>
      <c r="F328" s="1">
        <v>3</v>
      </c>
      <c r="G328" s="1">
        <v>2</v>
      </c>
      <c r="H328" s="1">
        <v>2</v>
      </c>
      <c r="I328" s="1">
        <v>3</v>
      </c>
      <c r="J328" s="1">
        <v>1.3</v>
      </c>
      <c r="K328" s="1">
        <v>2</v>
      </c>
    </row>
    <row r="329" spans="1:11" x14ac:dyDescent="0.25">
      <c r="A329" s="1">
        <v>68</v>
      </c>
      <c r="B329" s="1" t="s">
        <v>10</v>
      </c>
      <c r="C329" s="1">
        <v>5</v>
      </c>
      <c r="D329" s="1" t="s">
        <v>11</v>
      </c>
      <c r="E329" s="1">
        <v>3</v>
      </c>
      <c r="F329" s="1">
        <v>1</v>
      </c>
      <c r="G329" s="1">
        <v>3</v>
      </c>
      <c r="H329" s="1">
        <v>1</v>
      </c>
      <c r="I329" s="1">
        <v>2</v>
      </c>
      <c r="J329" s="1">
        <v>1.3</v>
      </c>
      <c r="K329" s="1">
        <v>2</v>
      </c>
    </row>
    <row r="330" spans="1:11" x14ac:dyDescent="0.25">
      <c r="A330" s="1">
        <v>68</v>
      </c>
      <c r="B330" s="1" t="s">
        <v>10</v>
      </c>
      <c r="C330" s="1">
        <v>5</v>
      </c>
      <c r="D330" s="1" t="s">
        <v>12</v>
      </c>
      <c r="E330" s="1">
        <v>2</v>
      </c>
      <c r="F330" s="1">
        <v>3</v>
      </c>
      <c r="G330" s="1">
        <v>1</v>
      </c>
      <c r="H330" s="1">
        <v>2</v>
      </c>
      <c r="I330" s="1">
        <v>3</v>
      </c>
      <c r="J330" s="1">
        <v>1</v>
      </c>
      <c r="K330" s="1">
        <v>4</v>
      </c>
    </row>
    <row r="331" spans="1:11" x14ac:dyDescent="0.25">
      <c r="A331" s="1">
        <v>68</v>
      </c>
      <c r="B331" s="1" t="s">
        <v>10</v>
      </c>
      <c r="C331" s="1">
        <v>5</v>
      </c>
      <c r="D331" s="1" t="s">
        <v>27</v>
      </c>
      <c r="E331" s="1">
        <v>1</v>
      </c>
      <c r="F331" s="1">
        <v>2</v>
      </c>
      <c r="G331" s="1">
        <v>3</v>
      </c>
      <c r="H331" s="1">
        <v>1</v>
      </c>
      <c r="I331" s="1">
        <v>2.2999999999999998</v>
      </c>
      <c r="J331" s="1">
        <v>1.3</v>
      </c>
      <c r="K331" s="1">
        <v>2</v>
      </c>
    </row>
    <row r="332" spans="1:11" x14ac:dyDescent="0.25">
      <c r="A332" s="1">
        <v>68</v>
      </c>
      <c r="B332" s="1" t="s">
        <v>10</v>
      </c>
      <c r="C332" s="1">
        <v>5</v>
      </c>
      <c r="D332" s="1" t="s">
        <v>19</v>
      </c>
      <c r="E332" s="1">
        <v>2</v>
      </c>
      <c r="F332" s="1">
        <v>2</v>
      </c>
      <c r="G332" s="1">
        <v>2</v>
      </c>
      <c r="H332" s="1">
        <v>1</v>
      </c>
      <c r="I332" s="1">
        <v>2</v>
      </c>
      <c r="J332" s="1">
        <v>1.3</v>
      </c>
      <c r="K332" s="1">
        <v>2</v>
      </c>
    </row>
    <row r="333" spans="1:11" x14ac:dyDescent="0.25">
      <c r="A333" s="1">
        <v>68</v>
      </c>
      <c r="B333" s="1" t="s">
        <v>10</v>
      </c>
      <c r="C333" s="1">
        <v>5</v>
      </c>
      <c r="D333" s="1" t="s">
        <v>22</v>
      </c>
      <c r="E333" s="1">
        <v>2</v>
      </c>
      <c r="F333" s="1">
        <v>2</v>
      </c>
      <c r="G333" s="1">
        <v>3</v>
      </c>
      <c r="H333" s="1">
        <v>1</v>
      </c>
      <c r="I333" s="1">
        <v>2</v>
      </c>
      <c r="J333" s="1">
        <v>1</v>
      </c>
      <c r="K333" s="1">
        <v>2</v>
      </c>
    </row>
    <row r="334" spans="1:11" x14ac:dyDescent="0.25">
      <c r="A334" s="1">
        <v>68</v>
      </c>
      <c r="B334" s="1" t="s">
        <v>10</v>
      </c>
      <c r="C334" s="1">
        <v>5</v>
      </c>
      <c r="D334" s="1" t="s">
        <v>15</v>
      </c>
      <c r="E334" s="1">
        <v>1</v>
      </c>
      <c r="F334" s="1">
        <v>1</v>
      </c>
      <c r="G334" s="1">
        <v>3</v>
      </c>
      <c r="H334" s="1">
        <v>2</v>
      </c>
      <c r="I334" s="1">
        <v>3</v>
      </c>
      <c r="J334" s="1">
        <v>1.3</v>
      </c>
      <c r="K334" s="1">
        <v>2</v>
      </c>
    </row>
    <row r="335" spans="1:11" x14ac:dyDescent="0.25">
      <c r="A335" s="1">
        <v>68</v>
      </c>
      <c r="B335" s="1" t="s">
        <v>10</v>
      </c>
      <c r="C335" s="1">
        <v>5</v>
      </c>
      <c r="D335" s="1" t="s">
        <v>31</v>
      </c>
      <c r="E335" s="1">
        <v>3</v>
      </c>
      <c r="F335" s="1">
        <v>2</v>
      </c>
      <c r="G335" s="1">
        <v>2</v>
      </c>
      <c r="H335" s="1">
        <v>1</v>
      </c>
      <c r="I335" s="1">
        <v>2</v>
      </c>
      <c r="J335" s="1">
        <v>1</v>
      </c>
      <c r="K335" s="1">
        <v>3</v>
      </c>
    </row>
    <row r="336" spans="1:11" x14ac:dyDescent="0.25">
      <c r="A336" s="1">
        <v>69</v>
      </c>
      <c r="B336" s="1" t="s">
        <v>10</v>
      </c>
      <c r="C336" s="1">
        <v>5</v>
      </c>
      <c r="D336" s="1" t="s">
        <v>11</v>
      </c>
      <c r="E336" s="1">
        <v>3</v>
      </c>
      <c r="F336" s="1">
        <v>3</v>
      </c>
      <c r="G336" s="1">
        <v>1</v>
      </c>
      <c r="H336" s="1">
        <v>1</v>
      </c>
      <c r="I336" s="1">
        <v>2</v>
      </c>
      <c r="J336" s="1">
        <v>1</v>
      </c>
      <c r="K336" s="1">
        <v>4</v>
      </c>
    </row>
    <row r="337" spans="1:11" x14ac:dyDescent="0.25">
      <c r="A337" s="1">
        <v>69</v>
      </c>
      <c r="B337" s="1" t="s">
        <v>10</v>
      </c>
      <c r="C337" s="1">
        <v>5</v>
      </c>
      <c r="D337" s="1" t="s">
        <v>12</v>
      </c>
      <c r="E337" s="1">
        <v>2</v>
      </c>
      <c r="F337" s="1">
        <v>2</v>
      </c>
      <c r="G337" s="1">
        <v>3</v>
      </c>
      <c r="H337" s="1">
        <v>1</v>
      </c>
      <c r="I337" s="1">
        <v>2</v>
      </c>
      <c r="J337" s="1">
        <v>1</v>
      </c>
      <c r="K337" s="1">
        <v>4</v>
      </c>
    </row>
    <row r="338" spans="1:11" x14ac:dyDescent="0.25">
      <c r="A338" s="1">
        <v>69</v>
      </c>
      <c r="B338" s="1" t="s">
        <v>10</v>
      </c>
      <c r="C338" s="1">
        <v>5</v>
      </c>
      <c r="D338" s="1" t="s">
        <v>22</v>
      </c>
      <c r="E338" s="1">
        <v>1</v>
      </c>
      <c r="F338" s="1">
        <v>1</v>
      </c>
      <c r="G338" s="1">
        <v>3</v>
      </c>
      <c r="H338" s="1">
        <v>1</v>
      </c>
      <c r="I338" s="1">
        <v>2</v>
      </c>
      <c r="J338" s="1" t="s">
        <v>21</v>
      </c>
      <c r="K338" s="1">
        <v>2</v>
      </c>
    </row>
    <row r="339" spans="1:11" x14ac:dyDescent="0.25">
      <c r="A339" s="1">
        <v>69</v>
      </c>
      <c r="B339" s="1" t="s">
        <v>10</v>
      </c>
      <c r="C339" s="1">
        <v>5</v>
      </c>
      <c r="D339" s="1" t="s">
        <v>14</v>
      </c>
      <c r="E339" s="1">
        <v>1</v>
      </c>
      <c r="F339" s="1">
        <v>1</v>
      </c>
      <c r="G339" s="1">
        <v>3</v>
      </c>
      <c r="H339" s="1">
        <v>1.2</v>
      </c>
      <c r="I339" s="1">
        <v>2.2999999999999998</v>
      </c>
      <c r="J339" s="1">
        <v>1.3</v>
      </c>
      <c r="K339" s="1">
        <v>2</v>
      </c>
    </row>
    <row r="340" spans="1:11" x14ac:dyDescent="0.25">
      <c r="A340" s="1">
        <v>69</v>
      </c>
      <c r="B340" s="1" t="s">
        <v>10</v>
      </c>
      <c r="C340" s="1">
        <v>5</v>
      </c>
      <c r="D340" s="1" t="s">
        <v>17</v>
      </c>
      <c r="E340" s="1">
        <v>2</v>
      </c>
      <c r="F340" s="1">
        <v>2</v>
      </c>
      <c r="G340" s="1">
        <v>2</v>
      </c>
      <c r="H340" s="1">
        <v>1</v>
      </c>
      <c r="I340" s="1">
        <v>2</v>
      </c>
      <c r="J340" s="1">
        <v>3</v>
      </c>
      <c r="K340" s="1">
        <v>3</v>
      </c>
    </row>
    <row r="341" spans="1:11" x14ac:dyDescent="0.25">
      <c r="A341" s="1">
        <v>69</v>
      </c>
      <c r="B341" s="1" t="s">
        <v>10</v>
      </c>
      <c r="C341" s="1">
        <v>5</v>
      </c>
      <c r="D341" s="1" t="s">
        <v>31</v>
      </c>
      <c r="E341" s="1">
        <v>2</v>
      </c>
      <c r="F341" s="1">
        <v>2</v>
      </c>
      <c r="G341" s="1">
        <v>2</v>
      </c>
      <c r="H341" s="1">
        <v>2</v>
      </c>
      <c r="I341" s="1">
        <v>3</v>
      </c>
      <c r="J341" s="1">
        <v>1.3</v>
      </c>
      <c r="K341" s="1">
        <v>2</v>
      </c>
    </row>
    <row r="342" spans="1:11" x14ac:dyDescent="0.25">
      <c r="A342" s="1">
        <v>69</v>
      </c>
      <c r="B342" s="1" t="s">
        <v>10</v>
      </c>
      <c r="C342" s="1">
        <v>5</v>
      </c>
      <c r="D342" s="1" t="s">
        <v>25</v>
      </c>
      <c r="E342" s="1">
        <v>1</v>
      </c>
      <c r="F342" s="1">
        <v>1</v>
      </c>
      <c r="G342" s="1">
        <v>3</v>
      </c>
      <c r="H342" s="1">
        <v>2</v>
      </c>
      <c r="I342" s="1">
        <v>3</v>
      </c>
      <c r="J342" s="1">
        <v>3</v>
      </c>
      <c r="K342" s="1">
        <v>2</v>
      </c>
    </row>
    <row r="343" spans="1:11" x14ac:dyDescent="0.25">
      <c r="A343" s="1">
        <v>69</v>
      </c>
      <c r="B343" s="1" t="s">
        <v>10</v>
      </c>
      <c r="C343" s="1">
        <v>5</v>
      </c>
      <c r="D343" s="1" t="s">
        <v>19</v>
      </c>
      <c r="E343" s="1">
        <v>2</v>
      </c>
      <c r="F343" s="1">
        <v>2</v>
      </c>
      <c r="G343" s="1">
        <v>3</v>
      </c>
      <c r="H343" s="1">
        <v>1</v>
      </c>
      <c r="I343" s="1">
        <v>2</v>
      </c>
      <c r="J343" s="1">
        <v>1.3</v>
      </c>
      <c r="K343" s="1">
        <v>3</v>
      </c>
    </row>
    <row r="344" spans="1:11" x14ac:dyDescent="0.25">
      <c r="A344" s="1">
        <v>69</v>
      </c>
      <c r="B344" s="1" t="s">
        <v>10</v>
      </c>
      <c r="C344" s="1">
        <v>5</v>
      </c>
      <c r="D344" s="1" t="s">
        <v>15</v>
      </c>
      <c r="E344" s="1">
        <v>2</v>
      </c>
      <c r="F344" s="1">
        <v>3</v>
      </c>
      <c r="G344" s="1">
        <v>3</v>
      </c>
      <c r="H344" s="1">
        <v>2</v>
      </c>
      <c r="I344" s="1">
        <v>3</v>
      </c>
      <c r="J344" s="1">
        <v>3</v>
      </c>
      <c r="K344" s="1">
        <v>2</v>
      </c>
    </row>
    <row r="345" spans="1:11" x14ac:dyDescent="0.25">
      <c r="A345" s="1">
        <v>70</v>
      </c>
      <c r="B345" s="1" t="s">
        <v>10</v>
      </c>
      <c r="C345" s="1">
        <v>5</v>
      </c>
      <c r="D345" s="1" t="s">
        <v>11</v>
      </c>
      <c r="E345" s="1">
        <v>2</v>
      </c>
      <c r="F345" s="1">
        <v>2</v>
      </c>
      <c r="G345" s="1">
        <v>1</v>
      </c>
      <c r="H345" s="1">
        <v>1</v>
      </c>
      <c r="I345" s="1">
        <v>2</v>
      </c>
      <c r="J345" s="1">
        <v>1</v>
      </c>
      <c r="K345" s="1">
        <v>1</v>
      </c>
    </row>
    <row r="346" spans="1:11" x14ac:dyDescent="0.25">
      <c r="A346" s="1">
        <v>70</v>
      </c>
      <c r="B346" s="1" t="s">
        <v>10</v>
      </c>
      <c r="C346" s="1">
        <v>5</v>
      </c>
      <c r="D346" s="1" t="s">
        <v>12</v>
      </c>
      <c r="E346" s="1">
        <v>2</v>
      </c>
      <c r="F346" s="1">
        <v>2</v>
      </c>
      <c r="G346" s="1">
        <v>1</v>
      </c>
      <c r="H346" s="1">
        <v>1</v>
      </c>
      <c r="I346" s="1">
        <v>2</v>
      </c>
      <c r="J346" s="1">
        <v>1</v>
      </c>
      <c r="K346" s="1">
        <v>4</v>
      </c>
    </row>
    <row r="347" spans="1:11" x14ac:dyDescent="0.25">
      <c r="A347" s="1">
        <v>70</v>
      </c>
      <c r="B347" s="1" t="s">
        <v>10</v>
      </c>
      <c r="C347" s="1">
        <v>5</v>
      </c>
      <c r="D347" s="1" t="s">
        <v>22</v>
      </c>
      <c r="E347" s="1">
        <v>1</v>
      </c>
      <c r="F347" s="1">
        <v>2</v>
      </c>
      <c r="G347" s="1">
        <v>2</v>
      </c>
      <c r="H347" s="1">
        <v>1</v>
      </c>
      <c r="I347" s="1">
        <v>1.2</v>
      </c>
      <c r="J347" s="1">
        <v>1.3</v>
      </c>
      <c r="K347" s="1">
        <v>4</v>
      </c>
    </row>
    <row r="348" spans="1:11" x14ac:dyDescent="0.25">
      <c r="A348" s="1">
        <v>70</v>
      </c>
      <c r="B348" s="1" t="s">
        <v>10</v>
      </c>
      <c r="C348" s="1">
        <v>5</v>
      </c>
      <c r="D348" s="1" t="s">
        <v>25</v>
      </c>
      <c r="E348" s="1">
        <v>1</v>
      </c>
      <c r="F348" s="1">
        <v>5</v>
      </c>
      <c r="G348" s="1">
        <v>2</v>
      </c>
      <c r="H348" s="1">
        <v>1</v>
      </c>
      <c r="I348" s="1">
        <v>1</v>
      </c>
      <c r="J348" s="1">
        <v>1</v>
      </c>
      <c r="K348" s="1">
        <v>1</v>
      </c>
    </row>
    <row r="349" spans="1:11" x14ac:dyDescent="0.25">
      <c r="A349" s="1">
        <v>70</v>
      </c>
      <c r="B349" s="1" t="s">
        <v>10</v>
      </c>
      <c r="C349" s="1">
        <v>5</v>
      </c>
      <c r="D349" s="1" t="s">
        <v>19</v>
      </c>
      <c r="E349" s="1">
        <v>3</v>
      </c>
      <c r="F349" s="1">
        <v>3</v>
      </c>
      <c r="G349" s="1">
        <v>1</v>
      </c>
      <c r="H349" s="1">
        <v>1</v>
      </c>
      <c r="I349" s="1">
        <v>2</v>
      </c>
      <c r="J349" s="1">
        <v>1</v>
      </c>
      <c r="K349" s="1">
        <v>1</v>
      </c>
    </row>
    <row r="350" spans="1:11" x14ac:dyDescent="0.25">
      <c r="A350" s="1">
        <v>70</v>
      </c>
      <c r="B350" s="1" t="s">
        <v>10</v>
      </c>
      <c r="C350" s="1">
        <v>5</v>
      </c>
      <c r="D350" s="1" t="s">
        <v>17</v>
      </c>
      <c r="E350" s="1">
        <v>3</v>
      </c>
      <c r="F350" s="1">
        <v>3</v>
      </c>
      <c r="G350" s="1">
        <v>1</v>
      </c>
      <c r="H350" s="1">
        <v>1</v>
      </c>
      <c r="I350" s="1">
        <v>2</v>
      </c>
      <c r="J350" s="1">
        <v>1</v>
      </c>
      <c r="K350" s="1">
        <v>1</v>
      </c>
    </row>
    <row r="351" spans="1:11" x14ac:dyDescent="0.25">
      <c r="A351" s="1">
        <v>71</v>
      </c>
      <c r="B351" s="1" t="s">
        <v>10</v>
      </c>
      <c r="C351" s="1">
        <v>5</v>
      </c>
      <c r="D351" s="1" t="s">
        <v>11</v>
      </c>
      <c r="E351" s="1">
        <v>2</v>
      </c>
      <c r="F351" s="1">
        <v>3</v>
      </c>
      <c r="G351" s="1">
        <v>1</v>
      </c>
      <c r="H351" s="1">
        <v>1</v>
      </c>
      <c r="I351" s="1">
        <v>2</v>
      </c>
      <c r="J351" s="1">
        <v>1</v>
      </c>
      <c r="K351" s="1">
        <v>1</v>
      </c>
    </row>
    <row r="352" spans="1:11" x14ac:dyDescent="0.25">
      <c r="A352" s="1">
        <v>71</v>
      </c>
      <c r="B352" s="1" t="s">
        <v>10</v>
      </c>
      <c r="C352" s="1">
        <v>5</v>
      </c>
      <c r="D352" s="1" t="s">
        <v>12</v>
      </c>
      <c r="E352" s="1">
        <v>2</v>
      </c>
      <c r="F352" s="1">
        <v>3</v>
      </c>
      <c r="G352" s="1">
        <v>1</v>
      </c>
      <c r="H352" s="1">
        <v>1</v>
      </c>
      <c r="I352" s="1">
        <v>2</v>
      </c>
      <c r="J352" s="1">
        <v>1</v>
      </c>
      <c r="K352" s="1">
        <v>1</v>
      </c>
    </row>
    <row r="353" spans="1:11" x14ac:dyDescent="0.25">
      <c r="A353" s="1">
        <v>71</v>
      </c>
      <c r="B353" s="1" t="s">
        <v>10</v>
      </c>
      <c r="C353" s="1">
        <v>5</v>
      </c>
      <c r="D353" s="1" t="s">
        <v>22</v>
      </c>
      <c r="E353" s="1">
        <v>2</v>
      </c>
      <c r="F353" s="1">
        <v>1</v>
      </c>
      <c r="G353" s="1">
        <v>0</v>
      </c>
      <c r="H353" s="1">
        <v>1</v>
      </c>
      <c r="I353" s="1">
        <v>2</v>
      </c>
      <c r="J353" s="1">
        <v>1</v>
      </c>
      <c r="K353" s="1">
        <v>1</v>
      </c>
    </row>
    <row r="354" spans="1:11" x14ac:dyDescent="0.25">
      <c r="A354" s="1">
        <v>71</v>
      </c>
      <c r="B354" s="1" t="s">
        <v>10</v>
      </c>
      <c r="C354" s="1">
        <v>5</v>
      </c>
      <c r="D354" s="1" t="s">
        <v>18</v>
      </c>
      <c r="E354" s="1">
        <v>2</v>
      </c>
      <c r="F354" s="1">
        <v>1</v>
      </c>
      <c r="G354" s="1">
        <v>0</v>
      </c>
      <c r="H354" s="1">
        <v>1</v>
      </c>
      <c r="I354" s="1">
        <v>2</v>
      </c>
      <c r="J354" s="1">
        <v>1</v>
      </c>
      <c r="K354" s="1">
        <v>1</v>
      </c>
    </row>
    <row r="355" spans="1:11" x14ac:dyDescent="0.25">
      <c r="A355" s="1">
        <v>71</v>
      </c>
      <c r="B355" s="1" t="s">
        <v>10</v>
      </c>
      <c r="C355" s="1">
        <v>5</v>
      </c>
      <c r="D355" s="1" t="s">
        <v>15</v>
      </c>
      <c r="E355" s="1">
        <v>1</v>
      </c>
      <c r="F355" s="1">
        <v>2</v>
      </c>
      <c r="G355" s="1">
        <v>3</v>
      </c>
      <c r="H355" s="1">
        <v>2</v>
      </c>
      <c r="I355" s="1">
        <v>3</v>
      </c>
      <c r="J355" s="1">
        <v>1.3</v>
      </c>
      <c r="K355" s="1">
        <v>1</v>
      </c>
    </row>
    <row r="356" spans="1:11" x14ac:dyDescent="0.25">
      <c r="A356" s="1">
        <v>71</v>
      </c>
      <c r="B356" s="1" t="s">
        <v>10</v>
      </c>
      <c r="C356" s="1">
        <v>5</v>
      </c>
      <c r="D356" s="1" t="s">
        <v>17</v>
      </c>
      <c r="E356" s="1">
        <v>3</v>
      </c>
      <c r="F356" s="1">
        <v>2</v>
      </c>
      <c r="G356" s="1">
        <v>0</v>
      </c>
      <c r="H356" s="1">
        <v>1</v>
      </c>
      <c r="I356" s="1">
        <v>2</v>
      </c>
      <c r="J356" s="1">
        <v>1.3</v>
      </c>
      <c r="K356" s="1">
        <v>1</v>
      </c>
    </row>
    <row r="357" spans="1:11" x14ac:dyDescent="0.25">
      <c r="A357" s="1">
        <v>71</v>
      </c>
      <c r="B357" s="1" t="s">
        <v>10</v>
      </c>
      <c r="C357" s="1">
        <v>5</v>
      </c>
      <c r="D357" s="1" t="s">
        <v>37</v>
      </c>
      <c r="E357" s="1">
        <v>2</v>
      </c>
      <c r="F357" s="1">
        <v>2</v>
      </c>
      <c r="G357" s="1">
        <v>1</v>
      </c>
      <c r="H357" s="1">
        <v>1</v>
      </c>
      <c r="I357" s="1">
        <v>2</v>
      </c>
      <c r="J357" s="1">
        <v>1</v>
      </c>
      <c r="K357" s="1">
        <v>1</v>
      </c>
    </row>
    <row r="358" spans="1:11" x14ac:dyDescent="0.25">
      <c r="A358" s="1">
        <v>72</v>
      </c>
      <c r="B358" s="1" t="s">
        <v>10</v>
      </c>
      <c r="C358" s="1">
        <v>5</v>
      </c>
      <c r="D358" s="1" t="s">
        <v>11</v>
      </c>
      <c r="E358" s="1">
        <v>2</v>
      </c>
      <c r="F358" s="1">
        <v>3</v>
      </c>
      <c r="G358" s="1">
        <v>1</v>
      </c>
      <c r="H358" s="1">
        <v>1</v>
      </c>
      <c r="I358" s="1">
        <v>2</v>
      </c>
      <c r="J358" s="1">
        <v>1</v>
      </c>
      <c r="K358" s="1">
        <v>1</v>
      </c>
    </row>
    <row r="359" spans="1:11" x14ac:dyDescent="0.25">
      <c r="A359" s="1">
        <v>72</v>
      </c>
      <c r="B359" s="1" t="s">
        <v>10</v>
      </c>
      <c r="C359" s="1">
        <v>5</v>
      </c>
      <c r="D359" s="1" t="s">
        <v>12</v>
      </c>
      <c r="E359" s="1">
        <v>1</v>
      </c>
      <c r="F359" s="1">
        <v>2</v>
      </c>
      <c r="G359" s="1">
        <v>1</v>
      </c>
      <c r="H359" s="1">
        <v>1</v>
      </c>
      <c r="I359" s="1">
        <v>2</v>
      </c>
      <c r="J359" s="1">
        <v>1</v>
      </c>
      <c r="K359" s="1">
        <v>1</v>
      </c>
    </row>
    <row r="360" spans="1:11" x14ac:dyDescent="0.25">
      <c r="A360" s="1">
        <v>72</v>
      </c>
      <c r="B360" s="1" t="s">
        <v>10</v>
      </c>
      <c r="C360" s="1">
        <v>5</v>
      </c>
      <c r="D360" s="1" t="s">
        <v>18</v>
      </c>
      <c r="E360" s="1">
        <v>1</v>
      </c>
      <c r="F360" s="1">
        <v>2</v>
      </c>
      <c r="G360" s="1">
        <v>3</v>
      </c>
      <c r="H360" s="1">
        <v>1</v>
      </c>
      <c r="I360" s="1">
        <v>1.2</v>
      </c>
      <c r="J360" s="1">
        <v>1.3</v>
      </c>
      <c r="K360" s="1">
        <v>2</v>
      </c>
    </row>
    <row r="361" spans="1:11" x14ac:dyDescent="0.25">
      <c r="A361" s="1">
        <v>72</v>
      </c>
      <c r="B361" s="1" t="s">
        <v>10</v>
      </c>
      <c r="C361" s="1">
        <v>5</v>
      </c>
      <c r="D361" s="1" t="s">
        <v>22</v>
      </c>
      <c r="E361" s="1">
        <v>1</v>
      </c>
      <c r="F361" s="1">
        <v>2</v>
      </c>
      <c r="G361" s="1">
        <v>1</v>
      </c>
      <c r="H361" s="1">
        <v>1</v>
      </c>
      <c r="I361" s="1">
        <v>1.2</v>
      </c>
      <c r="J361" s="1">
        <v>1.3</v>
      </c>
      <c r="K361" s="1">
        <v>2</v>
      </c>
    </row>
    <row r="362" spans="1:11" x14ac:dyDescent="0.25">
      <c r="A362" s="1">
        <v>72</v>
      </c>
      <c r="B362" s="1" t="s">
        <v>10</v>
      </c>
      <c r="C362" s="1">
        <v>5</v>
      </c>
      <c r="D362" s="1" t="s">
        <v>31</v>
      </c>
      <c r="E362" s="1">
        <v>1</v>
      </c>
      <c r="F362" s="1">
        <v>3</v>
      </c>
      <c r="G362" s="1">
        <v>2</v>
      </c>
      <c r="H362" s="1">
        <v>2</v>
      </c>
      <c r="I362" s="1">
        <v>3</v>
      </c>
      <c r="J362" s="1">
        <v>1</v>
      </c>
      <c r="K362" s="1">
        <v>1</v>
      </c>
    </row>
    <row r="363" spans="1:11" x14ac:dyDescent="0.25">
      <c r="A363" s="1">
        <v>72</v>
      </c>
      <c r="B363" s="1" t="s">
        <v>10</v>
      </c>
      <c r="C363" s="1">
        <v>5</v>
      </c>
      <c r="D363" s="1" t="s">
        <v>15</v>
      </c>
      <c r="E363" s="1">
        <v>1</v>
      </c>
      <c r="F363" s="1">
        <v>3</v>
      </c>
      <c r="G363" s="1">
        <v>3</v>
      </c>
      <c r="H363" s="1">
        <v>1.2</v>
      </c>
      <c r="I363" s="1">
        <v>2.2999999999999998</v>
      </c>
      <c r="J363" s="1">
        <v>1.3</v>
      </c>
      <c r="K363" s="1">
        <v>1</v>
      </c>
    </row>
    <row r="364" spans="1:11" x14ac:dyDescent="0.25">
      <c r="A364" s="1">
        <v>72</v>
      </c>
      <c r="B364" s="1" t="s">
        <v>10</v>
      </c>
      <c r="C364" s="1">
        <v>5</v>
      </c>
      <c r="D364" s="1" t="s">
        <v>19</v>
      </c>
      <c r="E364" s="1">
        <v>2</v>
      </c>
      <c r="F364" s="1">
        <v>3</v>
      </c>
      <c r="G364" s="1">
        <v>2</v>
      </c>
      <c r="H364" s="1">
        <v>1</v>
      </c>
      <c r="I364" s="1">
        <v>2</v>
      </c>
      <c r="J364" s="1">
        <v>1</v>
      </c>
      <c r="K364" s="1">
        <v>1</v>
      </c>
    </row>
    <row r="365" spans="1:11" x14ac:dyDescent="0.25">
      <c r="A365" s="1">
        <v>72</v>
      </c>
      <c r="B365" s="1" t="s">
        <v>10</v>
      </c>
      <c r="C365" s="1">
        <v>5</v>
      </c>
      <c r="D365" s="1" t="s">
        <v>17</v>
      </c>
      <c r="E365" s="1">
        <v>3</v>
      </c>
      <c r="F365" s="1">
        <v>3</v>
      </c>
      <c r="G365" s="1">
        <v>3</v>
      </c>
      <c r="H365" s="1">
        <v>1</v>
      </c>
      <c r="I365" s="1">
        <v>2</v>
      </c>
      <c r="J365" s="1">
        <v>1.3</v>
      </c>
      <c r="K365" s="1">
        <v>1</v>
      </c>
    </row>
    <row r="366" spans="1:11" x14ac:dyDescent="0.25">
      <c r="A366" s="1">
        <v>73</v>
      </c>
      <c r="B366" s="1" t="s">
        <v>10</v>
      </c>
      <c r="C366" s="1">
        <v>5</v>
      </c>
      <c r="D366" s="1" t="s">
        <v>12</v>
      </c>
      <c r="E366" s="1">
        <v>2</v>
      </c>
      <c r="F366" s="1">
        <v>2</v>
      </c>
      <c r="G366" s="1">
        <v>1</v>
      </c>
      <c r="H366" s="1">
        <v>1</v>
      </c>
      <c r="I366" s="1">
        <v>2</v>
      </c>
      <c r="J366" s="1">
        <v>1</v>
      </c>
      <c r="K366" s="1">
        <v>2</v>
      </c>
    </row>
    <row r="367" spans="1:11" x14ac:dyDescent="0.25">
      <c r="A367" s="1">
        <v>73</v>
      </c>
      <c r="B367" s="1" t="s">
        <v>10</v>
      </c>
      <c r="C367" s="1">
        <v>5</v>
      </c>
      <c r="D367" s="1" t="s">
        <v>14</v>
      </c>
      <c r="E367" s="1">
        <v>1</v>
      </c>
      <c r="F367" s="1">
        <v>1</v>
      </c>
      <c r="G367" s="1">
        <v>3</v>
      </c>
      <c r="H367" s="1">
        <v>1.2</v>
      </c>
      <c r="I367" s="1" t="s">
        <v>21</v>
      </c>
      <c r="J367" s="1" t="s">
        <v>21</v>
      </c>
      <c r="K367" s="1">
        <v>2</v>
      </c>
    </row>
    <row r="368" spans="1:11" x14ac:dyDescent="0.25">
      <c r="A368" s="1">
        <v>73</v>
      </c>
      <c r="B368" s="1" t="s">
        <v>10</v>
      </c>
      <c r="C368" s="1">
        <v>5</v>
      </c>
      <c r="D368" s="1" t="s">
        <v>22</v>
      </c>
      <c r="E368" s="1">
        <v>1</v>
      </c>
      <c r="F368" s="1">
        <v>2</v>
      </c>
      <c r="G368" s="1">
        <v>0</v>
      </c>
      <c r="H368" s="1">
        <v>1</v>
      </c>
      <c r="I368" s="1">
        <v>1.2</v>
      </c>
      <c r="J368" s="1">
        <v>1</v>
      </c>
      <c r="K368" s="1">
        <v>2</v>
      </c>
    </row>
    <row r="369" spans="1:11" x14ac:dyDescent="0.25">
      <c r="A369" s="1">
        <v>73</v>
      </c>
      <c r="B369" s="1" t="s">
        <v>10</v>
      </c>
      <c r="C369" s="1">
        <v>5</v>
      </c>
      <c r="D369" s="1" t="s">
        <v>31</v>
      </c>
      <c r="E369" s="1">
        <v>2</v>
      </c>
      <c r="F369" s="1">
        <v>1</v>
      </c>
      <c r="G369" s="1">
        <v>2</v>
      </c>
      <c r="H369" s="1">
        <v>1</v>
      </c>
      <c r="I369" s="1">
        <v>2</v>
      </c>
      <c r="J369" s="1">
        <v>1</v>
      </c>
      <c r="K369" s="1">
        <v>2</v>
      </c>
    </row>
    <row r="370" spans="1:11" x14ac:dyDescent="0.25">
      <c r="A370" s="1">
        <v>73</v>
      </c>
      <c r="B370" s="1" t="s">
        <v>10</v>
      </c>
      <c r="C370" s="1">
        <v>5</v>
      </c>
      <c r="D370" s="1" t="s">
        <v>15</v>
      </c>
      <c r="E370" s="1">
        <v>1</v>
      </c>
      <c r="F370" s="1">
        <v>1</v>
      </c>
      <c r="G370" s="1">
        <v>3</v>
      </c>
      <c r="H370" s="1">
        <v>2</v>
      </c>
      <c r="I370" s="1">
        <v>3</v>
      </c>
      <c r="J370" s="1">
        <v>3</v>
      </c>
      <c r="K370" s="1">
        <v>2</v>
      </c>
    </row>
    <row r="371" spans="1:11" x14ac:dyDescent="0.25">
      <c r="A371" s="1">
        <v>73</v>
      </c>
      <c r="B371" s="1" t="s">
        <v>10</v>
      </c>
      <c r="C371" s="1">
        <v>5</v>
      </c>
      <c r="D371" s="1" t="s">
        <v>19</v>
      </c>
      <c r="E371" s="1">
        <v>2</v>
      </c>
      <c r="F371" s="1">
        <v>2</v>
      </c>
      <c r="G371" s="1">
        <v>2</v>
      </c>
      <c r="H371" s="1">
        <v>1</v>
      </c>
      <c r="I371" s="1">
        <v>2</v>
      </c>
      <c r="J371" s="1">
        <v>1</v>
      </c>
      <c r="K371" s="1">
        <v>2</v>
      </c>
    </row>
    <row r="372" spans="1:11" x14ac:dyDescent="0.25">
      <c r="A372" s="1">
        <v>74</v>
      </c>
      <c r="B372" s="1" t="s">
        <v>10</v>
      </c>
      <c r="C372" s="1">
        <v>5</v>
      </c>
      <c r="D372" s="1" t="s">
        <v>11</v>
      </c>
      <c r="E372" s="1">
        <v>2</v>
      </c>
      <c r="F372" s="1">
        <v>2</v>
      </c>
      <c r="G372" s="1">
        <v>1</v>
      </c>
      <c r="H372" s="1">
        <v>1.2</v>
      </c>
      <c r="I372" s="1">
        <v>2</v>
      </c>
      <c r="J372" s="1">
        <v>1</v>
      </c>
      <c r="K372" s="1">
        <v>1</v>
      </c>
    </row>
    <row r="373" spans="1:11" x14ac:dyDescent="0.25">
      <c r="A373" s="1">
        <v>74</v>
      </c>
      <c r="B373" s="1" t="s">
        <v>10</v>
      </c>
      <c r="C373" s="1">
        <v>5</v>
      </c>
      <c r="D373" s="1" t="s">
        <v>12</v>
      </c>
      <c r="E373" s="1">
        <v>2</v>
      </c>
      <c r="F373" s="1">
        <v>3</v>
      </c>
      <c r="G373" s="1">
        <v>1</v>
      </c>
      <c r="H373" s="1">
        <v>1</v>
      </c>
      <c r="I373" s="1">
        <v>2</v>
      </c>
      <c r="J373" s="1">
        <v>1</v>
      </c>
      <c r="K373" s="1">
        <v>1</v>
      </c>
    </row>
    <row r="374" spans="1:11" x14ac:dyDescent="0.25">
      <c r="A374" s="1">
        <v>74</v>
      </c>
      <c r="B374" s="1" t="s">
        <v>10</v>
      </c>
      <c r="C374" s="1">
        <v>5</v>
      </c>
      <c r="D374" s="1" t="s">
        <v>14</v>
      </c>
      <c r="E374" s="1">
        <v>1</v>
      </c>
      <c r="F374" s="1">
        <v>2</v>
      </c>
      <c r="G374" s="1">
        <v>3</v>
      </c>
      <c r="H374" s="1">
        <v>1</v>
      </c>
      <c r="I374" s="1">
        <v>1</v>
      </c>
      <c r="J374" s="1">
        <v>3</v>
      </c>
      <c r="K374" s="1">
        <v>2</v>
      </c>
    </row>
    <row r="375" spans="1:11" x14ac:dyDescent="0.25">
      <c r="A375" s="1">
        <v>74</v>
      </c>
      <c r="B375" s="1" t="s">
        <v>10</v>
      </c>
      <c r="C375" s="1">
        <v>5</v>
      </c>
      <c r="D375" s="1" t="s">
        <v>22</v>
      </c>
      <c r="E375" s="1">
        <v>1</v>
      </c>
      <c r="F375" s="1">
        <v>1</v>
      </c>
      <c r="G375" s="1">
        <v>3</v>
      </c>
      <c r="H375" s="1">
        <v>1</v>
      </c>
      <c r="I375" s="1">
        <v>1.2</v>
      </c>
      <c r="J375" s="1">
        <v>1.3</v>
      </c>
      <c r="K375" s="1">
        <v>1</v>
      </c>
    </row>
    <row r="376" spans="1:11" x14ac:dyDescent="0.25">
      <c r="A376" s="1">
        <v>74</v>
      </c>
      <c r="B376" s="1" t="s">
        <v>10</v>
      </c>
      <c r="C376" s="1">
        <v>5</v>
      </c>
      <c r="D376" s="1" t="s">
        <v>15</v>
      </c>
      <c r="E376" s="1">
        <v>1</v>
      </c>
      <c r="F376" s="1">
        <v>2</v>
      </c>
      <c r="G376" s="1">
        <v>3</v>
      </c>
      <c r="H376" s="1">
        <v>2</v>
      </c>
      <c r="I376" s="1">
        <v>3</v>
      </c>
      <c r="J376" s="1">
        <v>3</v>
      </c>
      <c r="K376" s="1">
        <v>1</v>
      </c>
    </row>
    <row r="377" spans="1:11" x14ac:dyDescent="0.25">
      <c r="A377" s="1">
        <v>74</v>
      </c>
      <c r="B377" s="1" t="s">
        <v>10</v>
      </c>
      <c r="C377" s="1">
        <v>5</v>
      </c>
      <c r="D377" s="1" t="s">
        <v>17</v>
      </c>
      <c r="E377" s="1">
        <v>3</v>
      </c>
      <c r="F377" s="1">
        <v>3</v>
      </c>
      <c r="G377" s="1">
        <v>1</v>
      </c>
      <c r="H377" s="1">
        <v>1</v>
      </c>
      <c r="I377" s="1">
        <v>2</v>
      </c>
      <c r="J377" s="1">
        <v>1</v>
      </c>
      <c r="K377" s="1">
        <v>3</v>
      </c>
    </row>
    <row r="378" spans="1:11" x14ac:dyDescent="0.25">
      <c r="A378" s="1">
        <v>74</v>
      </c>
      <c r="B378" s="1" t="s">
        <v>10</v>
      </c>
      <c r="C378" s="1">
        <v>5</v>
      </c>
      <c r="D378" s="1" t="s">
        <v>38</v>
      </c>
      <c r="E378" s="1">
        <v>2</v>
      </c>
      <c r="F378" s="1">
        <v>2</v>
      </c>
      <c r="G378" s="1">
        <v>3</v>
      </c>
      <c r="H378" s="1">
        <v>1.2</v>
      </c>
      <c r="I378" s="1">
        <v>2.2999999999999998</v>
      </c>
      <c r="J378" s="1">
        <v>3</v>
      </c>
      <c r="K378" s="1">
        <v>2</v>
      </c>
    </row>
    <row r="379" spans="1:11" x14ac:dyDescent="0.25">
      <c r="A379" s="1">
        <v>75</v>
      </c>
      <c r="B379" s="1" t="s">
        <v>10</v>
      </c>
      <c r="C379" s="1">
        <v>5</v>
      </c>
      <c r="D379" s="1" t="s">
        <v>11</v>
      </c>
      <c r="E379" s="1">
        <v>2</v>
      </c>
      <c r="F379" s="1">
        <v>4</v>
      </c>
      <c r="G379" s="1">
        <v>1</v>
      </c>
      <c r="H379" s="1">
        <v>1</v>
      </c>
      <c r="I379" s="1">
        <v>2</v>
      </c>
      <c r="J379" s="1">
        <v>1</v>
      </c>
      <c r="K379" s="1">
        <v>4</v>
      </c>
    </row>
    <row r="380" spans="1:11" x14ac:dyDescent="0.25">
      <c r="A380" s="1">
        <v>75</v>
      </c>
      <c r="B380" s="1" t="s">
        <v>10</v>
      </c>
      <c r="C380" s="1">
        <v>5</v>
      </c>
      <c r="D380" s="1" t="s">
        <v>12</v>
      </c>
      <c r="E380" s="1">
        <v>2</v>
      </c>
      <c r="F380" s="1">
        <v>4</v>
      </c>
      <c r="G380" s="1">
        <v>1</v>
      </c>
      <c r="H380" s="1">
        <v>1.2</v>
      </c>
      <c r="I380" s="1" t="s">
        <v>21</v>
      </c>
      <c r="J380" s="1">
        <v>1</v>
      </c>
      <c r="K380" s="1">
        <v>1</v>
      </c>
    </row>
    <row r="381" spans="1:11" x14ac:dyDescent="0.25">
      <c r="A381" s="1">
        <v>75</v>
      </c>
      <c r="B381" s="1" t="s">
        <v>10</v>
      </c>
      <c r="C381" s="1">
        <v>5</v>
      </c>
      <c r="D381" s="1" t="s">
        <v>14</v>
      </c>
      <c r="E381" s="1">
        <v>1</v>
      </c>
      <c r="F381" s="1">
        <v>2</v>
      </c>
      <c r="G381" s="1">
        <v>3</v>
      </c>
      <c r="H381" s="1">
        <v>1.2</v>
      </c>
      <c r="I381" s="1">
        <v>3</v>
      </c>
      <c r="J381" s="1">
        <v>1.3</v>
      </c>
      <c r="K381" s="1">
        <v>4</v>
      </c>
    </row>
    <row r="382" spans="1:11" x14ac:dyDescent="0.25">
      <c r="A382" s="1">
        <v>75</v>
      </c>
      <c r="B382" s="1" t="s">
        <v>10</v>
      </c>
      <c r="C382" s="1">
        <v>5</v>
      </c>
      <c r="D382" s="1" t="s">
        <v>22</v>
      </c>
      <c r="E382" s="1">
        <v>1</v>
      </c>
      <c r="F382" s="1">
        <v>2</v>
      </c>
      <c r="G382" s="1">
        <v>1</v>
      </c>
      <c r="H382" s="1">
        <v>1</v>
      </c>
      <c r="I382" s="1">
        <v>1.2</v>
      </c>
      <c r="J382" s="1">
        <v>1.3</v>
      </c>
      <c r="K382" s="1">
        <v>1</v>
      </c>
    </row>
    <row r="383" spans="1:11" x14ac:dyDescent="0.25">
      <c r="A383" s="1">
        <v>75</v>
      </c>
      <c r="B383" s="1" t="s">
        <v>10</v>
      </c>
      <c r="C383" s="1">
        <v>5</v>
      </c>
      <c r="D383" s="1" t="s">
        <v>17</v>
      </c>
      <c r="E383" s="1">
        <v>3</v>
      </c>
      <c r="F383" s="1">
        <v>3</v>
      </c>
      <c r="G383" s="1">
        <v>1</v>
      </c>
      <c r="H383" s="1">
        <v>1</v>
      </c>
      <c r="I383" s="1">
        <v>2</v>
      </c>
      <c r="J383" s="1">
        <v>1</v>
      </c>
      <c r="K383" s="1">
        <v>4</v>
      </c>
    </row>
    <row r="384" spans="1:11" x14ac:dyDescent="0.25">
      <c r="A384" s="1">
        <v>75</v>
      </c>
      <c r="B384" s="1" t="s">
        <v>10</v>
      </c>
      <c r="C384" s="1">
        <v>5</v>
      </c>
      <c r="D384" s="1" t="s">
        <v>25</v>
      </c>
      <c r="E384" s="1">
        <v>1</v>
      </c>
      <c r="F384" s="1">
        <v>2</v>
      </c>
      <c r="G384" s="1">
        <v>3</v>
      </c>
      <c r="H384" s="1">
        <v>2</v>
      </c>
      <c r="I384" s="1">
        <v>3</v>
      </c>
      <c r="J384" s="1">
        <v>3</v>
      </c>
      <c r="K384" s="1">
        <v>3</v>
      </c>
    </row>
    <row r="385" spans="1:11" x14ac:dyDescent="0.25">
      <c r="A385" s="1">
        <v>75</v>
      </c>
      <c r="B385" s="1" t="s">
        <v>10</v>
      </c>
      <c r="C385" s="1">
        <v>5</v>
      </c>
      <c r="D385" s="1" t="s">
        <v>15</v>
      </c>
      <c r="E385" s="1">
        <v>1</v>
      </c>
      <c r="F385" s="1">
        <v>2</v>
      </c>
      <c r="G385" s="1">
        <v>3</v>
      </c>
      <c r="H385" s="1">
        <v>1.2</v>
      </c>
      <c r="I385" s="1">
        <v>2.2999999999999998</v>
      </c>
      <c r="J385" s="1">
        <v>3</v>
      </c>
      <c r="K385" s="1">
        <v>4</v>
      </c>
    </row>
    <row r="386" spans="1:11" x14ac:dyDescent="0.25">
      <c r="A386" s="1">
        <v>76</v>
      </c>
      <c r="B386" s="1" t="s">
        <v>10</v>
      </c>
      <c r="C386" s="1">
        <v>6</v>
      </c>
      <c r="D386" s="1" t="s">
        <v>11</v>
      </c>
      <c r="E386" s="1">
        <v>2</v>
      </c>
      <c r="F386" s="1">
        <v>2</v>
      </c>
      <c r="G386" s="1">
        <v>1</v>
      </c>
      <c r="H386" s="1">
        <v>1</v>
      </c>
      <c r="I386" s="1">
        <v>1</v>
      </c>
      <c r="J386" s="1">
        <v>1</v>
      </c>
      <c r="K386" s="1">
        <v>2</v>
      </c>
    </row>
    <row r="387" spans="1:11" x14ac:dyDescent="0.25">
      <c r="A387" s="1">
        <v>76</v>
      </c>
      <c r="B387" s="1" t="s">
        <v>10</v>
      </c>
      <c r="C387" s="1">
        <v>6</v>
      </c>
      <c r="D387" s="1" t="s">
        <v>12</v>
      </c>
      <c r="E387" s="1">
        <v>2</v>
      </c>
      <c r="F387" s="1">
        <v>4</v>
      </c>
      <c r="G387" s="1">
        <v>1</v>
      </c>
      <c r="H387" s="1">
        <v>1</v>
      </c>
      <c r="I387" s="1">
        <v>2</v>
      </c>
      <c r="J387" s="1">
        <v>1</v>
      </c>
      <c r="K387" s="1">
        <v>2</v>
      </c>
    </row>
    <row r="388" spans="1:11" x14ac:dyDescent="0.25">
      <c r="A388" s="1">
        <v>76</v>
      </c>
      <c r="B388" s="1" t="s">
        <v>10</v>
      </c>
      <c r="C388" s="1">
        <v>6</v>
      </c>
      <c r="D388" s="1" t="s">
        <v>22</v>
      </c>
      <c r="E388" s="1">
        <v>1</v>
      </c>
      <c r="F388" s="1">
        <v>1</v>
      </c>
      <c r="G388" s="1">
        <v>2</v>
      </c>
      <c r="H388" s="1">
        <v>1.2</v>
      </c>
      <c r="I388" s="1" t="s">
        <v>21</v>
      </c>
      <c r="J388" s="1">
        <v>1.3</v>
      </c>
      <c r="K388" s="1">
        <v>3</v>
      </c>
    </row>
    <row r="389" spans="1:11" x14ac:dyDescent="0.25">
      <c r="A389" s="1">
        <v>76</v>
      </c>
      <c r="B389" s="1" t="s">
        <v>10</v>
      </c>
      <c r="C389" s="1">
        <v>6</v>
      </c>
      <c r="D389" s="1" t="s">
        <v>18</v>
      </c>
      <c r="E389" s="1">
        <v>2</v>
      </c>
      <c r="F389" s="1">
        <v>2</v>
      </c>
      <c r="G389" s="1">
        <v>2</v>
      </c>
      <c r="H389" s="1">
        <v>1</v>
      </c>
      <c r="I389" s="1">
        <v>2</v>
      </c>
      <c r="J389" s="1">
        <v>1.3</v>
      </c>
      <c r="K389" s="1">
        <v>3</v>
      </c>
    </row>
    <row r="390" spans="1:11" x14ac:dyDescent="0.25">
      <c r="A390" s="1">
        <v>76</v>
      </c>
      <c r="B390" s="1" t="s">
        <v>10</v>
      </c>
      <c r="C390" s="1">
        <v>6</v>
      </c>
      <c r="D390" s="1" t="s">
        <v>25</v>
      </c>
      <c r="E390" s="1">
        <v>1</v>
      </c>
      <c r="F390" s="1">
        <v>1</v>
      </c>
      <c r="G390" s="1">
        <v>3</v>
      </c>
      <c r="H390" s="1">
        <v>1.2</v>
      </c>
      <c r="I390" s="1">
        <v>1.3</v>
      </c>
      <c r="J390" s="1" t="s">
        <v>21</v>
      </c>
      <c r="K390" s="1">
        <v>3</v>
      </c>
    </row>
    <row r="391" spans="1:11" x14ac:dyDescent="0.25">
      <c r="A391" s="1">
        <v>76</v>
      </c>
      <c r="B391" s="1" t="s">
        <v>10</v>
      </c>
      <c r="C391" s="1">
        <v>6</v>
      </c>
      <c r="D391" s="1" t="s">
        <v>15</v>
      </c>
      <c r="E391" s="1">
        <v>1</v>
      </c>
      <c r="F391" s="1">
        <v>1</v>
      </c>
      <c r="G391" s="1">
        <v>3</v>
      </c>
      <c r="H391" s="1">
        <v>2</v>
      </c>
      <c r="I391" s="1">
        <v>3</v>
      </c>
      <c r="J391" s="1">
        <v>1.3</v>
      </c>
      <c r="K391" s="1">
        <v>1</v>
      </c>
    </row>
    <row r="392" spans="1:11" x14ac:dyDescent="0.25">
      <c r="A392" s="1">
        <v>76</v>
      </c>
      <c r="B392" s="1" t="s">
        <v>10</v>
      </c>
      <c r="C392" s="1">
        <v>6</v>
      </c>
      <c r="D392" s="1" t="s">
        <v>27</v>
      </c>
      <c r="E392" s="1">
        <v>1</v>
      </c>
      <c r="F392" s="1">
        <v>2</v>
      </c>
      <c r="G392" s="1">
        <v>3</v>
      </c>
      <c r="H392" s="1">
        <v>1.2</v>
      </c>
      <c r="I392" s="1" t="s">
        <v>21</v>
      </c>
      <c r="J392" s="1">
        <v>1.3</v>
      </c>
      <c r="K392" s="1">
        <v>2</v>
      </c>
    </row>
    <row r="393" spans="1:11" x14ac:dyDescent="0.25">
      <c r="A393" s="1">
        <v>76</v>
      </c>
      <c r="B393" s="1" t="s">
        <v>10</v>
      </c>
      <c r="C393" s="1">
        <v>6</v>
      </c>
      <c r="D393" s="1" t="s">
        <v>19</v>
      </c>
      <c r="E393" s="1">
        <v>2</v>
      </c>
      <c r="F393" s="1">
        <v>2</v>
      </c>
      <c r="G393" s="1">
        <v>2</v>
      </c>
      <c r="H393" s="1">
        <v>1</v>
      </c>
      <c r="I393" s="1">
        <v>2</v>
      </c>
      <c r="J393" s="1">
        <v>1.3</v>
      </c>
      <c r="K393" s="1">
        <v>2</v>
      </c>
    </row>
    <row r="394" spans="1:11" x14ac:dyDescent="0.25">
      <c r="A394" s="1">
        <v>76</v>
      </c>
      <c r="B394" s="1" t="s">
        <v>10</v>
      </c>
      <c r="C394" s="1">
        <v>6</v>
      </c>
      <c r="D394" s="1" t="s">
        <v>17</v>
      </c>
      <c r="E394" s="1">
        <v>3</v>
      </c>
      <c r="F394" s="1">
        <v>3</v>
      </c>
      <c r="G394" s="1">
        <v>1</v>
      </c>
      <c r="H394" s="1">
        <v>1.2</v>
      </c>
      <c r="I394" s="1">
        <v>2</v>
      </c>
      <c r="J394" s="1">
        <v>1</v>
      </c>
      <c r="K394" s="1">
        <v>2</v>
      </c>
    </row>
    <row r="395" spans="1:11" x14ac:dyDescent="0.25">
      <c r="A395" s="1">
        <v>77</v>
      </c>
      <c r="B395" s="1" t="s">
        <v>10</v>
      </c>
      <c r="C395" s="1">
        <v>7</v>
      </c>
      <c r="D395" s="1" t="s">
        <v>11</v>
      </c>
      <c r="E395" s="1">
        <v>3</v>
      </c>
      <c r="F395" s="1">
        <v>3</v>
      </c>
      <c r="G395" s="1">
        <v>1</v>
      </c>
      <c r="H395" s="1">
        <v>1</v>
      </c>
      <c r="I395" s="1">
        <v>2</v>
      </c>
      <c r="J395" s="1">
        <v>1</v>
      </c>
      <c r="K395" s="1">
        <v>1</v>
      </c>
    </row>
    <row r="396" spans="1:11" x14ac:dyDescent="0.25">
      <c r="A396" s="1">
        <v>77</v>
      </c>
      <c r="B396" s="1" t="s">
        <v>10</v>
      </c>
      <c r="C396" s="1">
        <v>7</v>
      </c>
      <c r="D396" s="1" t="s">
        <v>12</v>
      </c>
      <c r="E396" s="1">
        <v>3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1</v>
      </c>
    </row>
    <row r="397" spans="1:11" x14ac:dyDescent="0.25">
      <c r="A397" s="1">
        <v>77</v>
      </c>
      <c r="B397" s="1" t="s">
        <v>10</v>
      </c>
      <c r="C397" s="1">
        <v>7</v>
      </c>
      <c r="D397" s="1" t="s">
        <v>31</v>
      </c>
      <c r="E397" s="1">
        <v>2</v>
      </c>
      <c r="F397" s="1">
        <v>1</v>
      </c>
      <c r="G397" s="1">
        <v>0</v>
      </c>
      <c r="H397" s="1">
        <v>1</v>
      </c>
      <c r="I397" s="1">
        <v>2</v>
      </c>
      <c r="J397" s="1">
        <v>1</v>
      </c>
      <c r="K397" s="1">
        <v>1</v>
      </c>
    </row>
    <row r="398" spans="1:11" x14ac:dyDescent="0.25">
      <c r="A398" s="1">
        <v>77</v>
      </c>
      <c r="B398" s="1" t="s">
        <v>10</v>
      </c>
      <c r="C398" s="1">
        <v>7</v>
      </c>
      <c r="D398" s="1" t="s">
        <v>15</v>
      </c>
      <c r="E398" s="1">
        <v>1</v>
      </c>
      <c r="F398" s="1">
        <v>1</v>
      </c>
      <c r="G398" s="1">
        <v>3</v>
      </c>
      <c r="H398" s="1">
        <v>2</v>
      </c>
      <c r="I398" s="1">
        <v>3</v>
      </c>
      <c r="J398" s="1">
        <v>3</v>
      </c>
      <c r="K398" s="1">
        <v>1</v>
      </c>
    </row>
    <row r="399" spans="1:11" x14ac:dyDescent="0.25">
      <c r="A399" s="1">
        <v>77</v>
      </c>
      <c r="B399" s="1" t="s">
        <v>10</v>
      </c>
      <c r="C399" s="1">
        <v>7</v>
      </c>
      <c r="D399" s="1" t="s">
        <v>18</v>
      </c>
      <c r="E399" s="1">
        <v>3</v>
      </c>
      <c r="F399" s="1">
        <v>1</v>
      </c>
      <c r="G399" s="1">
        <v>2</v>
      </c>
      <c r="H399" s="1">
        <v>1</v>
      </c>
      <c r="I399" s="1">
        <v>2</v>
      </c>
      <c r="J399" s="1">
        <v>1</v>
      </c>
      <c r="K399" s="1">
        <v>1</v>
      </c>
    </row>
    <row r="400" spans="1:11" x14ac:dyDescent="0.25">
      <c r="A400" s="1">
        <v>77</v>
      </c>
      <c r="B400" s="1" t="s">
        <v>10</v>
      </c>
      <c r="C400" s="1">
        <v>7</v>
      </c>
      <c r="D400" s="1" t="s">
        <v>22</v>
      </c>
      <c r="E400" s="1">
        <v>3</v>
      </c>
      <c r="F400" s="1">
        <v>1</v>
      </c>
      <c r="G400" s="1">
        <v>2</v>
      </c>
      <c r="H400" s="1">
        <v>1</v>
      </c>
      <c r="I400" s="1">
        <v>2</v>
      </c>
      <c r="J400" s="1">
        <v>1</v>
      </c>
      <c r="K400" s="1">
        <v>1</v>
      </c>
    </row>
    <row r="401" spans="1:11" x14ac:dyDescent="0.25">
      <c r="A401" s="1">
        <v>78</v>
      </c>
      <c r="B401" s="1" t="s">
        <v>10</v>
      </c>
      <c r="C401" s="1">
        <v>5</v>
      </c>
      <c r="D401" s="1" t="s">
        <v>11</v>
      </c>
      <c r="E401" s="1">
        <v>2</v>
      </c>
      <c r="F401" s="1">
        <v>3</v>
      </c>
      <c r="G401" s="1">
        <v>1</v>
      </c>
      <c r="H401" s="1">
        <v>1</v>
      </c>
      <c r="I401" s="1">
        <v>1.2</v>
      </c>
      <c r="J401" s="1">
        <v>1</v>
      </c>
      <c r="K401" s="1">
        <v>2</v>
      </c>
    </row>
    <row r="402" spans="1:11" x14ac:dyDescent="0.25">
      <c r="A402" s="1">
        <v>78</v>
      </c>
      <c r="B402" s="1" t="s">
        <v>10</v>
      </c>
      <c r="C402" s="1">
        <v>5</v>
      </c>
      <c r="D402" s="1" t="s">
        <v>12</v>
      </c>
      <c r="E402" s="1">
        <v>2</v>
      </c>
      <c r="F402" s="1">
        <v>2</v>
      </c>
      <c r="G402" s="1">
        <v>1</v>
      </c>
      <c r="H402" s="1">
        <v>1</v>
      </c>
      <c r="I402" s="1">
        <v>1.2</v>
      </c>
      <c r="J402" s="1">
        <v>1</v>
      </c>
      <c r="K402" s="1">
        <v>1</v>
      </c>
    </row>
    <row r="403" spans="1:11" x14ac:dyDescent="0.25">
      <c r="A403" s="1">
        <v>78</v>
      </c>
      <c r="B403" s="1" t="s">
        <v>10</v>
      </c>
      <c r="C403" s="1">
        <v>5</v>
      </c>
      <c r="D403" s="1" t="s">
        <v>14</v>
      </c>
      <c r="E403" s="1">
        <v>3</v>
      </c>
      <c r="F403" s="1">
        <v>1</v>
      </c>
      <c r="G403" s="1">
        <v>3</v>
      </c>
      <c r="H403" s="1">
        <v>1</v>
      </c>
      <c r="I403" s="1">
        <v>2</v>
      </c>
      <c r="J403" s="1" t="s">
        <v>21</v>
      </c>
      <c r="K403" s="1">
        <v>1</v>
      </c>
    </row>
    <row r="404" spans="1:11" x14ac:dyDescent="0.25">
      <c r="A404" s="1">
        <v>78</v>
      </c>
      <c r="B404" s="1" t="s">
        <v>10</v>
      </c>
      <c r="C404" s="1">
        <v>5</v>
      </c>
      <c r="D404" s="1" t="s">
        <v>31</v>
      </c>
      <c r="E404" s="1">
        <v>1</v>
      </c>
      <c r="F404" s="1">
        <v>1</v>
      </c>
      <c r="G404" s="1">
        <v>2</v>
      </c>
      <c r="H404" s="1">
        <v>1.2</v>
      </c>
      <c r="I404" s="1">
        <v>2.2999999999999998</v>
      </c>
      <c r="J404" s="1" t="s">
        <v>21</v>
      </c>
      <c r="K404" s="1">
        <v>2</v>
      </c>
    </row>
    <row r="405" spans="1:11" x14ac:dyDescent="0.25">
      <c r="A405" s="1">
        <v>78</v>
      </c>
      <c r="B405" s="1" t="s">
        <v>10</v>
      </c>
      <c r="C405" s="1">
        <v>5</v>
      </c>
      <c r="D405" s="1" t="s">
        <v>23</v>
      </c>
      <c r="E405" s="1">
        <v>1</v>
      </c>
      <c r="F405" s="1">
        <v>2</v>
      </c>
      <c r="G405" s="1">
        <v>3</v>
      </c>
      <c r="H405" s="1">
        <v>1.2</v>
      </c>
      <c r="I405" s="1" t="s">
        <v>21</v>
      </c>
      <c r="J405" s="1" t="s">
        <v>21</v>
      </c>
      <c r="K405" s="1">
        <v>2</v>
      </c>
    </row>
    <row r="406" spans="1:11" x14ac:dyDescent="0.25">
      <c r="A406" s="1">
        <v>78</v>
      </c>
      <c r="B406" s="1" t="s">
        <v>10</v>
      </c>
      <c r="C406" s="1">
        <v>5</v>
      </c>
      <c r="D406" s="1" t="s">
        <v>39</v>
      </c>
      <c r="E406" s="1">
        <v>1</v>
      </c>
      <c r="F406" s="1">
        <v>1</v>
      </c>
      <c r="G406" s="1">
        <v>3</v>
      </c>
      <c r="H406" s="1">
        <v>1</v>
      </c>
      <c r="I406" s="1">
        <v>2</v>
      </c>
      <c r="J406" s="1">
        <v>2.2999999999999998</v>
      </c>
      <c r="K406" s="1">
        <v>1</v>
      </c>
    </row>
    <row r="407" spans="1:11" x14ac:dyDescent="0.25">
      <c r="A407" s="1">
        <v>78</v>
      </c>
      <c r="B407" s="1" t="s">
        <v>10</v>
      </c>
      <c r="C407" s="1">
        <v>5</v>
      </c>
      <c r="D407" s="1" t="s">
        <v>22</v>
      </c>
      <c r="E407" s="1">
        <v>2</v>
      </c>
      <c r="F407" s="1">
        <v>2</v>
      </c>
      <c r="G407" s="1">
        <v>0</v>
      </c>
      <c r="H407" s="1">
        <v>1</v>
      </c>
      <c r="I407" s="1">
        <v>2</v>
      </c>
      <c r="J407" s="1">
        <v>1</v>
      </c>
      <c r="K407" s="1">
        <v>2</v>
      </c>
    </row>
    <row r="408" spans="1:11" x14ac:dyDescent="0.25">
      <c r="A408" s="1">
        <v>78</v>
      </c>
      <c r="B408" s="1" t="s">
        <v>10</v>
      </c>
      <c r="C408" s="1">
        <v>5</v>
      </c>
      <c r="D408" s="1" t="s">
        <v>15</v>
      </c>
      <c r="E408" s="1">
        <v>1</v>
      </c>
      <c r="F408" s="1">
        <v>3</v>
      </c>
      <c r="G408" s="1">
        <v>3</v>
      </c>
      <c r="H408" s="1">
        <v>2</v>
      </c>
      <c r="I408" s="1">
        <v>1.3</v>
      </c>
      <c r="J408" s="1" t="s">
        <v>21</v>
      </c>
      <c r="K408" s="1">
        <v>1</v>
      </c>
    </row>
    <row r="409" spans="1:11" x14ac:dyDescent="0.25">
      <c r="A409" s="1">
        <v>79</v>
      </c>
      <c r="B409" s="1" t="s">
        <v>10</v>
      </c>
      <c r="C409" s="1">
        <v>5</v>
      </c>
      <c r="D409" s="1" t="s">
        <v>11</v>
      </c>
      <c r="E409" s="1">
        <v>2</v>
      </c>
      <c r="F409" s="1">
        <v>4</v>
      </c>
      <c r="G409" s="1">
        <v>1</v>
      </c>
      <c r="H409" s="1">
        <v>1</v>
      </c>
      <c r="I409" s="1">
        <v>1.2</v>
      </c>
      <c r="J409" s="1">
        <v>1</v>
      </c>
      <c r="K409" s="1">
        <v>4</v>
      </c>
    </row>
    <row r="410" spans="1:11" x14ac:dyDescent="0.25">
      <c r="A410" s="1">
        <v>79</v>
      </c>
      <c r="B410" s="1" t="s">
        <v>10</v>
      </c>
      <c r="C410" s="1">
        <v>5</v>
      </c>
      <c r="D410" s="1" t="s">
        <v>12</v>
      </c>
      <c r="E410" s="1">
        <v>3</v>
      </c>
      <c r="F410" s="1">
        <v>4</v>
      </c>
      <c r="G410" s="1">
        <v>1</v>
      </c>
      <c r="H410" s="1">
        <v>1</v>
      </c>
      <c r="I410" s="1">
        <v>2</v>
      </c>
      <c r="J410" s="1">
        <v>1</v>
      </c>
      <c r="K410" s="1">
        <v>2</v>
      </c>
    </row>
    <row r="411" spans="1:11" x14ac:dyDescent="0.25">
      <c r="A411" s="1">
        <v>79</v>
      </c>
      <c r="B411" s="1" t="s">
        <v>10</v>
      </c>
      <c r="C411" s="1">
        <v>5</v>
      </c>
      <c r="D411" s="1" t="s">
        <v>14</v>
      </c>
      <c r="E411" s="1">
        <v>3</v>
      </c>
      <c r="F411" s="1">
        <v>3</v>
      </c>
      <c r="G411" s="1">
        <v>3</v>
      </c>
      <c r="H411" s="1">
        <v>1</v>
      </c>
      <c r="I411" s="1">
        <v>1.2</v>
      </c>
      <c r="J411" s="1">
        <v>3</v>
      </c>
      <c r="K411" s="1">
        <v>1</v>
      </c>
    </row>
    <row r="412" spans="1:11" x14ac:dyDescent="0.25">
      <c r="A412" s="1">
        <v>79</v>
      </c>
      <c r="B412" s="1" t="s">
        <v>10</v>
      </c>
      <c r="C412" s="1">
        <v>5</v>
      </c>
      <c r="D412" s="1" t="s">
        <v>24</v>
      </c>
      <c r="E412" s="1">
        <v>1</v>
      </c>
      <c r="F412" s="1">
        <v>2</v>
      </c>
      <c r="G412" s="1">
        <v>3</v>
      </c>
      <c r="H412" s="1">
        <v>1.2</v>
      </c>
      <c r="I412" s="1">
        <v>1.3</v>
      </c>
      <c r="J412" s="1">
        <v>1.3</v>
      </c>
      <c r="K412" s="1">
        <v>1</v>
      </c>
    </row>
    <row r="413" spans="1:11" x14ac:dyDescent="0.25">
      <c r="A413" s="1">
        <v>79</v>
      </c>
      <c r="B413" s="1" t="s">
        <v>10</v>
      </c>
      <c r="C413" s="1">
        <v>5</v>
      </c>
      <c r="D413" s="1" t="s">
        <v>25</v>
      </c>
      <c r="E413" s="1">
        <v>1</v>
      </c>
      <c r="F413" s="1">
        <v>1</v>
      </c>
      <c r="G413" s="1">
        <v>3</v>
      </c>
      <c r="H413" s="1">
        <v>1.2</v>
      </c>
      <c r="I413" s="1" t="s">
        <v>21</v>
      </c>
      <c r="J413" s="1">
        <v>1.3</v>
      </c>
      <c r="K413" s="1">
        <v>1</v>
      </c>
    </row>
    <row r="414" spans="1:11" x14ac:dyDescent="0.25">
      <c r="A414" s="1">
        <v>79</v>
      </c>
      <c r="B414" s="1" t="s">
        <v>10</v>
      </c>
      <c r="C414" s="1">
        <v>5</v>
      </c>
      <c r="D414" s="1" t="s">
        <v>18</v>
      </c>
      <c r="E414" s="1">
        <v>2</v>
      </c>
      <c r="F414" s="1">
        <v>4</v>
      </c>
      <c r="G414" s="1">
        <v>1</v>
      </c>
      <c r="H414" s="1">
        <v>1</v>
      </c>
      <c r="I414" s="1">
        <v>2</v>
      </c>
      <c r="J414" s="1">
        <v>1</v>
      </c>
      <c r="K414" s="1">
        <v>4</v>
      </c>
    </row>
    <row r="415" spans="1:11" x14ac:dyDescent="0.25">
      <c r="A415" s="1">
        <v>79</v>
      </c>
      <c r="B415" s="1" t="s">
        <v>10</v>
      </c>
      <c r="C415" s="1">
        <v>5</v>
      </c>
      <c r="D415" s="1" t="s">
        <v>22</v>
      </c>
      <c r="E415" s="1">
        <v>2</v>
      </c>
      <c r="F415" s="1">
        <v>4</v>
      </c>
      <c r="G415" s="1">
        <v>1</v>
      </c>
      <c r="H415" s="1">
        <v>1</v>
      </c>
      <c r="I415" s="1">
        <v>2</v>
      </c>
      <c r="J415" s="1">
        <v>1</v>
      </c>
      <c r="K415" s="1">
        <v>4</v>
      </c>
    </row>
    <row r="416" spans="1:11" x14ac:dyDescent="0.25">
      <c r="A416" s="1">
        <v>79</v>
      </c>
      <c r="B416" s="1" t="s">
        <v>10</v>
      </c>
      <c r="C416" s="1">
        <v>5</v>
      </c>
      <c r="D416" s="1" t="s">
        <v>31</v>
      </c>
      <c r="E416" s="1">
        <v>2</v>
      </c>
      <c r="F416" s="1">
        <v>3</v>
      </c>
      <c r="G416" s="1">
        <v>1</v>
      </c>
      <c r="H416" s="1">
        <v>1.2</v>
      </c>
      <c r="I416" s="1">
        <v>2.2999999999999998</v>
      </c>
      <c r="J416" s="1">
        <v>1</v>
      </c>
      <c r="K416" s="1">
        <v>2</v>
      </c>
    </row>
    <row r="417" spans="1:11" x14ac:dyDescent="0.25">
      <c r="A417" s="1">
        <v>79</v>
      </c>
      <c r="B417" s="1" t="s">
        <v>10</v>
      </c>
      <c r="C417" s="1">
        <v>5</v>
      </c>
      <c r="D417" s="1" t="s">
        <v>15</v>
      </c>
      <c r="E417" s="1">
        <v>1</v>
      </c>
      <c r="F417" s="1">
        <v>4</v>
      </c>
      <c r="G417" s="1">
        <v>3</v>
      </c>
      <c r="H417" s="1">
        <v>1.2</v>
      </c>
      <c r="I417" s="1" t="s">
        <v>21</v>
      </c>
      <c r="J417" s="1">
        <v>3</v>
      </c>
      <c r="K417" s="1">
        <v>1</v>
      </c>
    </row>
    <row r="418" spans="1:11" x14ac:dyDescent="0.25">
      <c r="A418" s="1">
        <v>79</v>
      </c>
      <c r="B418" s="1" t="s">
        <v>10</v>
      </c>
      <c r="C418" s="1">
        <v>5</v>
      </c>
      <c r="D418" s="1" t="s">
        <v>17</v>
      </c>
      <c r="E418" s="1">
        <v>3</v>
      </c>
      <c r="F418" s="1">
        <v>3</v>
      </c>
      <c r="G418" s="1">
        <v>3</v>
      </c>
      <c r="H418" s="1">
        <v>1</v>
      </c>
      <c r="I418" s="1">
        <v>2</v>
      </c>
      <c r="J418" s="1">
        <v>3</v>
      </c>
      <c r="K418" s="1">
        <v>1</v>
      </c>
    </row>
    <row r="419" spans="1:11" x14ac:dyDescent="0.25">
      <c r="A419" s="1">
        <v>79</v>
      </c>
      <c r="B419" s="1" t="s">
        <v>10</v>
      </c>
      <c r="C419" s="1">
        <v>5</v>
      </c>
      <c r="D419" s="1" t="s">
        <v>19</v>
      </c>
      <c r="E419" s="1">
        <v>3</v>
      </c>
      <c r="F419" s="1">
        <v>3</v>
      </c>
      <c r="G419" s="1">
        <v>3</v>
      </c>
      <c r="H419" s="1">
        <v>1</v>
      </c>
      <c r="I419" s="1">
        <v>2</v>
      </c>
      <c r="J419" s="1">
        <v>3</v>
      </c>
      <c r="K419" s="1">
        <v>1</v>
      </c>
    </row>
    <row r="420" spans="1:11" x14ac:dyDescent="0.25">
      <c r="A420" s="1">
        <v>80</v>
      </c>
      <c r="B420" s="1" t="s">
        <v>10</v>
      </c>
      <c r="C420" s="1">
        <v>6</v>
      </c>
      <c r="D420" s="1" t="s">
        <v>11</v>
      </c>
      <c r="E420" s="1">
        <v>1</v>
      </c>
      <c r="F420" s="1">
        <v>2</v>
      </c>
      <c r="G420" s="1">
        <v>3</v>
      </c>
      <c r="H420" s="1">
        <v>1</v>
      </c>
      <c r="I420" s="1">
        <v>1.2</v>
      </c>
      <c r="J420" s="1">
        <v>1</v>
      </c>
      <c r="K420" s="1">
        <v>2</v>
      </c>
    </row>
    <row r="421" spans="1:11" x14ac:dyDescent="0.25">
      <c r="A421" s="1">
        <v>80</v>
      </c>
      <c r="B421" s="1" t="s">
        <v>10</v>
      </c>
      <c r="C421" s="1">
        <v>6</v>
      </c>
      <c r="D421" s="1" t="s">
        <v>12</v>
      </c>
      <c r="E421" s="1">
        <v>3</v>
      </c>
      <c r="F421" s="1">
        <v>4</v>
      </c>
      <c r="G421" s="1">
        <v>1</v>
      </c>
      <c r="H421" s="1">
        <v>1</v>
      </c>
      <c r="I421" s="1">
        <v>2</v>
      </c>
      <c r="J421" s="1">
        <v>1</v>
      </c>
      <c r="K421" s="1">
        <v>3</v>
      </c>
    </row>
    <row r="422" spans="1:11" x14ac:dyDescent="0.25">
      <c r="A422" s="1">
        <v>80</v>
      </c>
      <c r="B422" s="1" t="s">
        <v>10</v>
      </c>
      <c r="C422" s="1">
        <v>6</v>
      </c>
      <c r="D422" s="1" t="s">
        <v>14</v>
      </c>
      <c r="E422" s="1">
        <v>1</v>
      </c>
      <c r="F422" s="1">
        <v>2</v>
      </c>
      <c r="G422" s="1">
        <v>3</v>
      </c>
      <c r="H422" s="1">
        <v>1</v>
      </c>
      <c r="I422" s="1">
        <v>1.2</v>
      </c>
      <c r="J422" s="1">
        <v>1.3</v>
      </c>
      <c r="K422" s="1">
        <v>2</v>
      </c>
    </row>
    <row r="423" spans="1:11" x14ac:dyDescent="0.25">
      <c r="A423" s="1">
        <v>80</v>
      </c>
      <c r="B423" s="1" t="s">
        <v>10</v>
      </c>
      <c r="C423" s="1">
        <v>6</v>
      </c>
      <c r="D423" s="1" t="s">
        <v>27</v>
      </c>
      <c r="E423" s="1">
        <v>3</v>
      </c>
      <c r="F423" s="1">
        <v>2</v>
      </c>
      <c r="G423" s="1">
        <v>3</v>
      </c>
      <c r="H423" s="1">
        <v>1.2</v>
      </c>
      <c r="I423" s="1">
        <v>1.2</v>
      </c>
      <c r="J423" s="1">
        <v>1.3</v>
      </c>
      <c r="K423" s="1">
        <v>2</v>
      </c>
    </row>
    <row r="424" spans="1:11" x14ac:dyDescent="0.25">
      <c r="A424" s="1">
        <v>80</v>
      </c>
      <c r="B424" s="1" t="s">
        <v>10</v>
      </c>
      <c r="C424" s="1">
        <v>6</v>
      </c>
      <c r="D424" s="1" t="s">
        <v>18</v>
      </c>
      <c r="E424" s="1">
        <v>1</v>
      </c>
      <c r="F424" s="1">
        <v>2</v>
      </c>
      <c r="G424" s="1">
        <v>3</v>
      </c>
      <c r="H424" s="1">
        <v>1</v>
      </c>
      <c r="I424" s="1">
        <v>1</v>
      </c>
      <c r="J424" s="1">
        <v>1.3</v>
      </c>
      <c r="K424" s="1">
        <v>2</v>
      </c>
    </row>
    <row r="425" spans="1:11" x14ac:dyDescent="0.25">
      <c r="A425" s="1">
        <v>80</v>
      </c>
      <c r="B425" s="1" t="s">
        <v>10</v>
      </c>
      <c r="C425" s="1">
        <v>6</v>
      </c>
      <c r="D425" s="1" t="s">
        <v>22</v>
      </c>
      <c r="E425" s="1">
        <v>1</v>
      </c>
      <c r="F425" s="1">
        <v>2</v>
      </c>
      <c r="G425" s="1">
        <v>3</v>
      </c>
      <c r="H425" s="1">
        <v>1</v>
      </c>
      <c r="I425" s="1">
        <v>1</v>
      </c>
      <c r="J425" s="1">
        <v>1.3</v>
      </c>
      <c r="K425" s="1">
        <v>2</v>
      </c>
    </row>
    <row r="426" spans="1:11" x14ac:dyDescent="0.25">
      <c r="A426" s="1">
        <v>80</v>
      </c>
      <c r="B426" s="1" t="s">
        <v>10</v>
      </c>
      <c r="C426" s="1">
        <v>6</v>
      </c>
      <c r="D426" s="1" t="s">
        <v>17</v>
      </c>
      <c r="E426" s="1">
        <v>3</v>
      </c>
      <c r="F426" s="1">
        <v>2</v>
      </c>
      <c r="G426" s="1">
        <v>3</v>
      </c>
      <c r="H426" s="1">
        <v>1.2</v>
      </c>
      <c r="I426" s="1">
        <v>2</v>
      </c>
      <c r="J426" s="1">
        <v>3</v>
      </c>
      <c r="K426" s="1">
        <v>0</v>
      </c>
    </row>
    <row r="427" spans="1:11" x14ac:dyDescent="0.25">
      <c r="A427" s="1">
        <v>80</v>
      </c>
      <c r="B427" s="1" t="s">
        <v>10</v>
      </c>
      <c r="C427" s="1">
        <v>6</v>
      </c>
      <c r="D427" s="1" t="s">
        <v>25</v>
      </c>
      <c r="E427" s="1">
        <v>1</v>
      </c>
      <c r="F427" s="1">
        <v>1</v>
      </c>
      <c r="G427" s="1">
        <v>3</v>
      </c>
      <c r="H427" s="1">
        <v>1.2</v>
      </c>
      <c r="I427" s="1">
        <v>1.3</v>
      </c>
      <c r="J427" s="1">
        <v>3</v>
      </c>
      <c r="K427" s="1">
        <v>2</v>
      </c>
    </row>
    <row r="428" spans="1:11" x14ac:dyDescent="0.25">
      <c r="A428" s="1">
        <v>80</v>
      </c>
      <c r="B428" s="1" t="s">
        <v>10</v>
      </c>
      <c r="C428" s="1">
        <v>6</v>
      </c>
      <c r="D428" s="1" t="s">
        <v>19</v>
      </c>
      <c r="E428" s="1">
        <v>3</v>
      </c>
      <c r="F428" s="1">
        <v>3</v>
      </c>
      <c r="G428" s="1">
        <v>3</v>
      </c>
      <c r="H428" s="1">
        <v>1</v>
      </c>
      <c r="I428" s="1">
        <v>2</v>
      </c>
      <c r="J428" s="1">
        <v>1</v>
      </c>
      <c r="K428" s="1">
        <v>2</v>
      </c>
    </row>
    <row r="429" spans="1:11" x14ac:dyDescent="0.25">
      <c r="A429" s="13">
        <v>81</v>
      </c>
      <c r="B429" s="13" t="s">
        <v>75</v>
      </c>
      <c r="C429" s="13">
        <v>4</v>
      </c>
      <c r="D429" s="13" t="s">
        <v>11</v>
      </c>
      <c r="E429" s="13">
        <v>1</v>
      </c>
      <c r="F429" s="13">
        <v>4</v>
      </c>
      <c r="G429" s="13">
        <v>2</v>
      </c>
      <c r="H429" s="13">
        <v>1</v>
      </c>
      <c r="I429" s="13">
        <v>2</v>
      </c>
      <c r="J429" s="13">
        <v>1</v>
      </c>
      <c r="K429" s="13">
        <v>1</v>
      </c>
    </row>
    <row r="430" spans="1:11" x14ac:dyDescent="0.25">
      <c r="A430" s="13">
        <v>81</v>
      </c>
      <c r="B430" s="13" t="s">
        <v>75</v>
      </c>
      <c r="C430" s="13">
        <v>4</v>
      </c>
      <c r="D430" s="13" t="s">
        <v>12</v>
      </c>
      <c r="E430" s="13">
        <v>2</v>
      </c>
      <c r="F430" s="13">
        <v>2</v>
      </c>
      <c r="G430" s="13">
        <v>1</v>
      </c>
      <c r="H430" s="13">
        <v>1</v>
      </c>
      <c r="I430" s="13">
        <v>2</v>
      </c>
      <c r="J430" s="13">
        <v>1</v>
      </c>
      <c r="K430" s="13">
        <v>1</v>
      </c>
    </row>
    <row r="431" spans="1:11" x14ac:dyDescent="0.25">
      <c r="A431" s="13">
        <v>81</v>
      </c>
      <c r="B431" s="13" t="s">
        <v>75</v>
      </c>
      <c r="C431" s="13">
        <v>4</v>
      </c>
      <c r="D431" s="13" t="s">
        <v>14</v>
      </c>
      <c r="E431" s="13">
        <v>3</v>
      </c>
      <c r="F431" s="13">
        <v>2</v>
      </c>
      <c r="G431" s="13">
        <v>3</v>
      </c>
      <c r="H431" s="13">
        <v>1</v>
      </c>
      <c r="I431" s="13">
        <v>2</v>
      </c>
      <c r="J431" s="13">
        <v>3</v>
      </c>
      <c r="K431" s="13">
        <v>4</v>
      </c>
    </row>
    <row r="432" spans="1:11" x14ac:dyDescent="0.25">
      <c r="A432" s="13">
        <v>81</v>
      </c>
      <c r="B432" s="13" t="s">
        <v>75</v>
      </c>
      <c r="C432" s="13">
        <v>4</v>
      </c>
      <c r="D432" s="13" t="s">
        <v>18</v>
      </c>
      <c r="E432" s="13">
        <v>3</v>
      </c>
      <c r="F432" s="13">
        <v>1</v>
      </c>
      <c r="G432" s="13">
        <v>3</v>
      </c>
      <c r="H432" s="13">
        <v>1</v>
      </c>
      <c r="I432" s="13">
        <v>2</v>
      </c>
      <c r="J432" s="13">
        <v>3</v>
      </c>
      <c r="K432" s="13">
        <v>4</v>
      </c>
    </row>
    <row r="433" spans="1:11" x14ac:dyDescent="0.25">
      <c r="A433" s="13">
        <v>81</v>
      </c>
      <c r="B433" s="13" t="s">
        <v>75</v>
      </c>
      <c r="C433" s="13">
        <v>4</v>
      </c>
      <c r="D433" s="13" t="s">
        <v>15</v>
      </c>
      <c r="E433" s="13">
        <v>1</v>
      </c>
      <c r="F433" s="13">
        <v>2</v>
      </c>
      <c r="G433" s="13">
        <v>3</v>
      </c>
      <c r="H433" s="13">
        <v>2</v>
      </c>
      <c r="I433" s="13">
        <v>3</v>
      </c>
      <c r="J433" s="13">
        <v>3</v>
      </c>
      <c r="K433" s="13">
        <v>4</v>
      </c>
    </row>
    <row r="434" spans="1:11" x14ac:dyDescent="0.25">
      <c r="A434" s="13">
        <v>82</v>
      </c>
      <c r="B434" s="13" t="s">
        <v>75</v>
      </c>
      <c r="C434" s="13">
        <v>4</v>
      </c>
      <c r="D434" s="13" t="s">
        <v>11</v>
      </c>
      <c r="E434" s="13">
        <v>2</v>
      </c>
      <c r="F434" s="13">
        <v>3</v>
      </c>
      <c r="G434" s="13">
        <v>1</v>
      </c>
      <c r="H434" s="13">
        <v>1</v>
      </c>
      <c r="I434" s="13">
        <v>2</v>
      </c>
      <c r="J434" s="13">
        <v>1</v>
      </c>
      <c r="K434" s="13">
        <v>1</v>
      </c>
    </row>
    <row r="435" spans="1:11" x14ac:dyDescent="0.25">
      <c r="A435" s="13">
        <v>82</v>
      </c>
      <c r="B435" s="13" t="s">
        <v>75</v>
      </c>
      <c r="C435" s="13">
        <v>4</v>
      </c>
      <c r="D435" s="13" t="s">
        <v>12</v>
      </c>
      <c r="E435" s="13">
        <v>2</v>
      </c>
      <c r="F435" s="13">
        <v>3</v>
      </c>
      <c r="G435" s="13">
        <v>1</v>
      </c>
      <c r="H435" s="13">
        <v>1</v>
      </c>
      <c r="I435" s="13">
        <v>2</v>
      </c>
      <c r="J435" s="13">
        <v>1</v>
      </c>
      <c r="K435" s="13">
        <v>4</v>
      </c>
    </row>
    <row r="436" spans="1:11" x14ac:dyDescent="0.25">
      <c r="A436" s="13">
        <v>82</v>
      </c>
      <c r="B436" s="13" t="s">
        <v>75</v>
      </c>
      <c r="C436" s="13">
        <v>4</v>
      </c>
      <c r="D436" s="13" t="s">
        <v>14</v>
      </c>
      <c r="E436" s="13">
        <v>1</v>
      </c>
      <c r="F436" s="13">
        <v>5</v>
      </c>
      <c r="G436" s="13">
        <v>3</v>
      </c>
      <c r="H436" s="13">
        <v>1.2</v>
      </c>
      <c r="I436" s="13" t="s">
        <v>21</v>
      </c>
      <c r="J436" s="13">
        <v>1</v>
      </c>
      <c r="K436" s="13">
        <v>1</v>
      </c>
    </row>
    <row r="437" spans="1:11" x14ac:dyDescent="0.25">
      <c r="A437" s="13">
        <v>82</v>
      </c>
      <c r="B437" s="13" t="s">
        <v>75</v>
      </c>
      <c r="C437" s="13">
        <v>4</v>
      </c>
      <c r="D437" s="13" t="s">
        <v>15</v>
      </c>
      <c r="E437" s="13">
        <v>1</v>
      </c>
      <c r="F437" s="13">
        <v>5</v>
      </c>
      <c r="G437" s="13">
        <v>3</v>
      </c>
      <c r="H437" s="13">
        <v>2</v>
      </c>
      <c r="I437" s="13">
        <v>3</v>
      </c>
      <c r="J437" s="13" t="s">
        <v>21</v>
      </c>
      <c r="K437" s="13">
        <v>1</v>
      </c>
    </row>
    <row r="438" spans="1:11" x14ac:dyDescent="0.25">
      <c r="A438" s="13">
        <v>83</v>
      </c>
      <c r="B438" s="13" t="s">
        <v>75</v>
      </c>
      <c r="C438" s="13">
        <v>4</v>
      </c>
      <c r="D438" s="13" t="s">
        <v>11</v>
      </c>
      <c r="E438" s="13">
        <v>1</v>
      </c>
      <c r="F438" s="13">
        <v>2</v>
      </c>
      <c r="G438" s="13">
        <v>2</v>
      </c>
      <c r="H438" s="13">
        <v>1</v>
      </c>
      <c r="I438" s="13">
        <v>2</v>
      </c>
      <c r="J438" s="13">
        <v>1</v>
      </c>
      <c r="K438" s="13">
        <v>1</v>
      </c>
    </row>
    <row r="439" spans="1:11" x14ac:dyDescent="0.25">
      <c r="A439" s="13">
        <v>83</v>
      </c>
      <c r="B439" s="13" t="s">
        <v>75</v>
      </c>
      <c r="C439" s="13">
        <v>4</v>
      </c>
      <c r="D439" s="13" t="s">
        <v>12</v>
      </c>
      <c r="E439" s="13">
        <v>3</v>
      </c>
      <c r="F439" s="13">
        <v>5</v>
      </c>
      <c r="G439" s="13">
        <v>1</v>
      </c>
      <c r="H439" s="13">
        <v>2</v>
      </c>
      <c r="I439" s="13">
        <v>2</v>
      </c>
      <c r="J439" s="13">
        <v>1</v>
      </c>
      <c r="K439" s="13">
        <v>1</v>
      </c>
    </row>
    <row r="440" spans="1:11" x14ac:dyDescent="0.25">
      <c r="A440" s="13">
        <v>83</v>
      </c>
      <c r="B440" s="13" t="s">
        <v>75</v>
      </c>
      <c r="C440" s="13">
        <v>4</v>
      </c>
      <c r="D440" s="13" t="s">
        <v>18</v>
      </c>
      <c r="E440" s="13">
        <v>3</v>
      </c>
      <c r="F440" s="13">
        <v>5</v>
      </c>
      <c r="G440" s="13">
        <v>2</v>
      </c>
      <c r="H440" s="13">
        <v>1</v>
      </c>
      <c r="I440" s="13">
        <v>1</v>
      </c>
      <c r="J440" s="13">
        <v>1</v>
      </c>
      <c r="K440" s="13">
        <v>3</v>
      </c>
    </row>
    <row r="441" spans="1:11" x14ac:dyDescent="0.25">
      <c r="A441" s="13">
        <v>83</v>
      </c>
      <c r="B441" s="13" t="s">
        <v>75</v>
      </c>
      <c r="C441" s="13">
        <v>4</v>
      </c>
      <c r="D441" s="13" t="s">
        <v>15</v>
      </c>
      <c r="E441" s="13">
        <v>1</v>
      </c>
      <c r="F441" s="13">
        <v>1</v>
      </c>
      <c r="G441" s="13">
        <v>3</v>
      </c>
      <c r="H441" s="13">
        <v>2</v>
      </c>
      <c r="I441" s="13">
        <v>1.3</v>
      </c>
      <c r="J441" s="13">
        <v>3</v>
      </c>
      <c r="K441" s="13">
        <v>1</v>
      </c>
    </row>
    <row r="442" spans="1:11" x14ac:dyDescent="0.25">
      <c r="A442" s="13">
        <v>84</v>
      </c>
      <c r="B442" s="13" t="s">
        <v>75</v>
      </c>
      <c r="C442" s="13">
        <v>6</v>
      </c>
      <c r="D442" s="13" t="s">
        <v>11</v>
      </c>
      <c r="E442" s="13">
        <v>2</v>
      </c>
      <c r="F442" s="13">
        <v>2</v>
      </c>
      <c r="G442" s="13">
        <v>3</v>
      </c>
      <c r="H442" s="13">
        <v>1</v>
      </c>
      <c r="I442" s="13">
        <v>2</v>
      </c>
      <c r="J442" s="13">
        <v>1.3</v>
      </c>
      <c r="K442" s="13">
        <v>1</v>
      </c>
    </row>
    <row r="443" spans="1:11" x14ac:dyDescent="0.25">
      <c r="A443" s="13">
        <v>84</v>
      </c>
      <c r="B443" s="13" t="s">
        <v>75</v>
      </c>
      <c r="C443" s="13">
        <v>6</v>
      </c>
      <c r="D443" s="13" t="s">
        <v>12</v>
      </c>
      <c r="E443" s="13">
        <v>2</v>
      </c>
      <c r="F443" s="13">
        <v>2</v>
      </c>
      <c r="G443" s="13">
        <v>3</v>
      </c>
      <c r="H443" s="13">
        <v>1</v>
      </c>
      <c r="I443" s="13">
        <v>2</v>
      </c>
      <c r="J443" s="13">
        <v>1.3</v>
      </c>
      <c r="K443" s="13">
        <v>1</v>
      </c>
    </row>
    <row r="444" spans="1:11" x14ac:dyDescent="0.25">
      <c r="A444" s="13">
        <v>84</v>
      </c>
      <c r="B444" s="13" t="s">
        <v>75</v>
      </c>
      <c r="C444" s="13">
        <v>6</v>
      </c>
      <c r="D444" s="13" t="s">
        <v>15</v>
      </c>
      <c r="E444" s="13">
        <v>1</v>
      </c>
      <c r="F444" s="13">
        <v>1</v>
      </c>
      <c r="G444" s="13">
        <v>3</v>
      </c>
      <c r="H444" s="13">
        <v>2</v>
      </c>
      <c r="I444" s="13">
        <v>3</v>
      </c>
      <c r="J444" s="13" t="s">
        <v>21</v>
      </c>
      <c r="K444" s="13">
        <v>1</v>
      </c>
    </row>
    <row r="445" spans="1:11" x14ac:dyDescent="0.25">
      <c r="A445" s="13">
        <v>84</v>
      </c>
      <c r="B445" s="13" t="s">
        <v>75</v>
      </c>
      <c r="C445" s="13">
        <v>6</v>
      </c>
      <c r="D445" s="13" t="s">
        <v>14</v>
      </c>
      <c r="E445" s="13">
        <v>3</v>
      </c>
      <c r="F445" s="13">
        <v>3</v>
      </c>
      <c r="G445" s="13">
        <v>3</v>
      </c>
      <c r="H445" s="13">
        <v>1.2</v>
      </c>
      <c r="I445" s="13">
        <v>2.2999999999999998</v>
      </c>
      <c r="J445" s="13">
        <v>1.3</v>
      </c>
      <c r="K445" s="13">
        <v>1</v>
      </c>
    </row>
    <row r="446" spans="1:11" x14ac:dyDescent="0.25">
      <c r="A446" s="13">
        <v>85</v>
      </c>
      <c r="B446" s="13" t="s">
        <v>75</v>
      </c>
      <c r="C446" s="13">
        <v>6</v>
      </c>
      <c r="D446" s="13" t="s">
        <v>11</v>
      </c>
      <c r="E446" s="13">
        <v>3</v>
      </c>
      <c r="F446" s="13">
        <v>5</v>
      </c>
      <c r="G446" s="13">
        <v>3</v>
      </c>
      <c r="H446" s="13">
        <v>1</v>
      </c>
      <c r="I446" s="13">
        <v>2</v>
      </c>
      <c r="J446" s="13">
        <v>2</v>
      </c>
      <c r="K446" s="13">
        <v>1</v>
      </c>
    </row>
    <row r="447" spans="1:11" x14ac:dyDescent="0.25">
      <c r="A447" s="13">
        <v>85</v>
      </c>
      <c r="B447" s="13" t="s">
        <v>75</v>
      </c>
      <c r="C447" s="13">
        <v>6</v>
      </c>
      <c r="D447" s="13" t="s">
        <v>12</v>
      </c>
      <c r="E447" s="13">
        <v>2</v>
      </c>
      <c r="F447" s="13">
        <v>3</v>
      </c>
      <c r="G447" s="13">
        <v>2</v>
      </c>
      <c r="H447" s="13">
        <v>2</v>
      </c>
      <c r="I447" s="13">
        <v>2</v>
      </c>
      <c r="J447" s="13">
        <v>3</v>
      </c>
      <c r="K447" s="13">
        <v>1</v>
      </c>
    </row>
    <row r="448" spans="1:11" x14ac:dyDescent="0.25">
      <c r="A448" s="13">
        <v>85</v>
      </c>
      <c r="B448" s="13" t="s">
        <v>75</v>
      </c>
      <c r="C448" s="13">
        <v>6</v>
      </c>
      <c r="D448" s="13" t="s">
        <v>15</v>
      </c>
      <c r="E448" s="13">
        <v>1</v>
      </c>
      <c r="F448" s="13">
        <v>1</v>
      </c>
      <c r="G448" s="13">
        <v>3</v>
      </c>
      <c r="H448" s="13">
        <v>2</v>
      </c>
      <c r="I448" s="13">
        <v>3</v>
      </c>
      <c r="J448" s="13" t="s">
        <v>21</v>
      </c>
      <c r="K448" s="13">
        <v>2</v>
      </c>
    </row>
    <row r="449" spans="1:11" x14ac:dyDescent="0.25">
      <c r="A449" s="13">
        <v>86</v>
      </c>
      <c r="B449" s="13" t="s">
        <v>75</v>
      </c>
      <c r="C449" s="13">
        <v>6</v>
      </c>
      <c r="D449" s="13" t="s">
        <v>11</v>
      </c>
      <c r="E449" s="13">
        <v>2</v>
      </c>
      <c r="F449" s="13">
        <v>2</v>
      </c>
      <c r="G449" s="13">
        <v>2</v>
      </c>
      <c r="H449" s="13">
        <v>1</v>
      </c>
      <c r="I449" s="13">
        <v>2</v>
      </c>
      <c r="J449" s="13">
        <v>1</v>
      </c>
      <c r="K449" s="13">
        <v>4</v>
      </c>
    </row>
    <row r="450" spans="1:11" x14ac:dyDescent="0.25">
      <c r="A450" s="13">
        <v>86</v>
      </c>
      <c r="B450" s="13" t="s">
        <v>75</v>
      </c>
      <c r="C450" s="13">
        <v>6</v>
      </c>
      <c r="D450" s="13" t="s">
        <v>12</v>
      </c>
      <c r="E450" s="13">
        <v>2</v>
      </c>
      <c r="F450" s="13">
        <v>3</v>
      </c>
      <c r="G450" s="13">
        <v>1</v>
      </c>
      <c r="H450" s="13">
        <v>1</v>
      </c>
      <c r="I450" s="13">
        <v>2</v>
      </c>
      <c r="J450" s="13">
        <v>1</v>
      </c>
      <c r="K450" s="13">
        <v>1</v>
      </c>
    </row>
    <row r="451" spans="1:11" x14ac:dyDescent="0.25">
      <c r="A451" s="13">
        <v>86</v>
      </c>
      <c r="B451" s="13" t="s">
        <v>75</v>
      </c>
      <c r="C451" s="13">
        <v>6</v>
      </c>
      <c r="D451" s="13" t="s">
        <v>22</v>
      </c>
      <c r="E451" s="13">
        <v>2</v>
      </c>
      <c r="F451" s="13">
        <v>2</v>
      </c>
      <c r="G451" s="13">
        <v>2</v>
      </c>
      <c r="H451" s="13">
        <v>1</v>
      </c>
      <c r="I451" s="13">
        <v>2</v>
      </c>
      <c r="J451" s="13">
        <v>1</v>
      </c>
      <c r="K451" s="13">
        <v>1</v>
      </c>
    </row>
    <row r="452" spans="1:11" x14ac:dyDescent="0.25">
      <c r="A452" s="1">
        <v>87</v>
      </c>
      <c r="B452" s="1" t="s">
        <v>75</v>
      </c>
      <c r="C452" s="1">
        <v>4</v>
      </c>
      <c r="D452" s="1" t="s">
        <v>11</v>
      </c>
      <c r="E452" s="1">
        <v>1</v>
      </c>
      <c r="F452" s="1">
        <v>2</v>
      </c>
      <c r="G452" s="1">
        <v>1</v>
      </c>
      <c r="H452" s="1">
        <v>1.2</v>
      </c>
      <c r="I452" s="1">
        <v>1.2</v>
      </c>
      <c r="J452" s="1">
        <v>1</v>
      </c>
      <c r="K452" s="1">
        <v>1</v>
      </c>
    </row>
    <row r="453" spans="1:11" x14ac:dyDescent="0.25">
      <c r="A453" s="1">
        <v>87</v>
      </c>
      <c r="B453" s="1" t="s">
        <v>75</v>
      </c>
      <c r="C453" s="1">
        <v>4</v>
      </c>
      <c r="D453" s="1" t="s">
        <v>12</v>
      </c>
      <c r="E453" s="1">
        <v>2</v>
      </c>
      <c r="F453" s="1">
        <v>3</v>
      </c>
      <c r="G453" s="1">
        <v>1</v>
      </c>
      <c r="H453" s="1">
        <v>1</v>
      </c>
      <c r="I453" s="1">
        <v>2</v>
      </c>
      <c r="J453" s="1">
        <v>1</v>
      </c>
      <c r="K453" s="1">
        <v>1</v>
      </c>
    </row>
    <row r="454" spans="1:11" x14ac:dyDescent="0.25">
      <c r="A454" s="1">
        <v>87</v>
      </c>
      <c r="B454" s="1" t="s">
        <v>75</v>
      </c>
      <c r="C454" s="1">
        <v>4</v>
      </c>
      <c r="D454" s="1" t="s">
        <v>14</v>
      </c>
      <c r="E454" s="1">
        <v>1</v>
      </c>
      <c r="F454" s="1">
        <v>2</v>
      </c>
      <c r="G454" s="1">
        <v>3</v>
      </c>
      <c r="H454" s="1">
        <v>1.2</v>
      </c>
      <c r="I454" s="1">
        <v>1.23</v>
      </c>
      <c r="J454" s="1">
        <v>1.3</v>
      </c>
      <c r="K454" s="1">
        <v>1</v>
      </c>
    </row>
    <row r="455" spans="1:11" x14ac:dyDescent="0.25">
      <c r="A455" s="1">
        <v>87</v>
      </c>
      <c r="B455" s="1" t="s">
        <v>75</v>
      </c>
      <c r="C455" s="1">
        <v>4</v>
      </c>
      <c r="D455" s="1" t="s">
        <v>18</v>
      </c>
      <c r="E455" s="1">
        <v>2</v>
      </c>
      <c r="F455" s="1">
        <v>2</v>
      </c>
      <c r="G455" s="1">
        <v>1</v>
      </c>
      <c r="H455" s="1">
        <v>1</v>
      </c>
      <c r="I455" s="1">
        <v>1.2</v>
      </c>
      <c r="J455" s="1">
        <v>1</v>
      </c>
      <c r="K455" s="1">
        <v>1</v>
      </c>
    </row>
    <row r="456" spans="1:11" x14ac:dyDescent="0.25">
      <c r="A456" s="1">
        <v>87</v>
      </c>
      <c r="B456" s="1" t="s">
        <v>75</v>
      </c>
      <c r="C456" s="1">
        <v>4</v>
      </c>
      <c r="D456" s="1" t="s">
        <v>15</v>
      </c>
      <c r="E456" s="1">
        <v>1</v>
      </c>
      <c r="F456" s="1">
        <v>2</v>
      </c>
      <c r="G456" s="1">
        <v>3</v>
      </c>
      <c r="H456" s="1">
        <v>1.2</v>
      </c>
      <c r="I456" s="1" t="s">
        <v>21</v>
      </c>
      <c r="J456" s="1">
        <v>1.3</v>
      </c>
      <c r="K456" s="1">
        <v>1</v>
      </c>
    </row>
    <row r="457" spans="1:11" x14ac:dyDescent="0.25">
      <c r="A457" s="1">
        <v>87</v>
      </c>
      <c r="B457" s="1" t="s">
        <v>75</v>
      </c>
      <c r="C457" s="1">
        <v>4</v>
      </c>
      <c r="D457" s="1" t="s">
        <v>17</v>
      </c>
      <c r="E457" s="1">
        <v>3</v>
      </c>
      <c r="F457" s="1">
        <v>1</v>
      </c>
      <c r="G457" s="1">
        <v>3</v>
      </c>
      <c r="H457" s="1">
        <v>1</v>
      </c>
      <c r="I457" s="1">
        <v>2</v>
      </c>
      <c r="J457" s="1">
        <v>1.3</v>
      </c>
      <c r="K457" s="1">
        <v>1</v>
      </c>
    </row>
    <row r="458" spans="1:11" x14ac:dyDescent="0.25">
      <c r="A458" s="1">
        <v>88</v>
      </c>
      <c r="B458" s="1" t="s">
        <v>75</v>
      </c>
      <c r="C458" s="1">
        <v>4</v>
      </c>
      <c r="D458" s="1" t="s">
        <v>11</v>
      </c>
      <c r="E458" s="1">
        <v>1</v>
      </c>
      <c r="F458" s="1">
        <v>2</v>
      </c>
      <c r="G458" s="1">
        <v>3</v>
      </c>
      <c r="H458" s="1">
        <v>1</v>
      </c>
      <c r="I458" s="1">
        <v>2</v>
      </c>
      <c r="J458" s="1">
        <v>1.3</v>
      </c>
      <c r="K458" s="1">
        <v>1</v>
      </c>
    </row>
    <row r="459" spans="1:11" x14ac:dyDescent="0.25">
      <c r="A459" s="1">
        <v>88</v>
      </c>
      <c r="B459" s="1" t="s">
        <v>75</v>
      </c>
      <c r="C459" s="1">
        <v>4</v>
      </c>
      <c r="D459" s="1" t="s">
        <v>12</v>
      </c>
      <c r="E459" s="1">
        <v>2</v>
      </c>
      <c r="F459" s="1">
        <v>4</v>
      </c>
      <c r="G459" s="1">
        <v>1</v>
      </c>
      <c r="H459" s="1">
        <v>1</v>
      </c>
      <c r="I459" s="1">
        <v>2</v>
      </c>
      <c r="J459" s="1">
        <v>1</v>
      </c>
      <c r="K459" s="1">
        <v>4</v>
      </c>
    </row>
    <row r="460" spans="1:11" x14ac:dyDescent="0.25">
      <c r="A460" s="1">
        <v>88</v>
      </c>
      <c r="B460" s="1" t="s">
        <v>75</v>
      </c>
      <c r="C460" s="1">
        <v>4</v>
      </c>
      <c r="D460" s="1" t="s">
        <v>14</v>
      </c>
      <c r="E460" s="1">
        <v>2</v>
      </c>
      <c r="F460" s="1">
        <v>2</v>
      </c>
      <c r="G460" s="1">
        <v>3</v>
      </c>
      <c r="H460" s="1">
        <v>1.2</v>
      </c>
      <c r="I460" s="1" t="s">
        <v>21</v>
      </c>
      <c r="J460" s="1" t="s">
        <v>21</v>
      </c>
      <c r="K460" s="1">
        <v>1</v>
      </c>
    </row>
    <row r="461" spans="1:11" x14ac:dyDescent="0.25">
      <c r="A461" s="1">
        <v>88</v>
      </c>
      <c r="B461" s="1" t="s">
        <v>75</v>
      </c>
      <c r="C461" s="1">
        <v>4</v>
      </c>
      <c r="D461" s="1" t="s">
        <v>18</v>
      </c>
      <c r="E461" s="1">
        <v>2</v>
      </c>
      <c r="F461" s="1">
        <v>2</v>
      </c>
      <c r="G461" s="1">
        <v>3</v>
      </c>
      <c r="H461" s="1">
        <v>1</v>
      </c>
      <c r="I461" s="1">
        <v>2</v>
      </c>
      <c r="J461" s="1">
        <v>1</v>
      </c>
      <c r="K461" s="1">
        <v>2</v>
      </c>
    </row>
    <row r="462" spans="1:11" x14ac:dyDescent="0.25">
      <c r="A462" s="1">
        <v>88</v>
      </c>
      <c r="B462" s="1" t="s">
        <v>75</v>
      </c>
      <c r="C462" s="1">
        <v>4</v>
      </c>
      <c r="D462" s="1" t="s">
        <v>32</v>
      </c>
      <c r="E462" s="1">
        <v>3</v>
      </c>
      <c r="F462" s="1">
        <v>2</v>
      </c>
      <c r="G462" s="1">
        <v>3</v>
      </c>
      <c r="H462" s="1">
        <v>1</v>
      </c>
      <c r="I462" s="1">
        <v>2</v>
      </c>
      <c r="J462" s="1">
        <v>1</v>
      </c>
      <c r="K462" s="1">
        <v>2</v>
      </c>
    </row>
    <row r="463" spans="1:11" x14ac:dyDescent="0.25">
      <c r="A463" s="1">
        <v>88</v>
      </c>
      <c r="B463" s="1" t="s">
        <v>75</v>
      </c>
      <c r="C463" s="1">
        <v>4</v>
      </c>
      <c r="D463" s="1" t="s">
        <v>15</v>
      </c>
      <c r="E463" s="1">
        <v>1</v>
      </c>
      <c r="F463" s="1">
        <v>1</v>
      </c>
      <c r="G463" s="1">
        <v>3</v>
      </c>
      <c r="H463" s="1">
        <v>1.2</v>
      </c>
      <c r="I463" s="1">
        <v>1.3</v>
      </c>
      <c r="J463" s="1" t="s">
        <v>21</v>
      </c>
      <c r="K463" s="1">
        <v>1</v>
      </c>
    </row>
    <row r="464" spans="1:11" x14ac:dyDescent="0.25">
      <c r="A464" s="1">
        <v>89</v>
      </c>
      <c r="B464" s="1" t="s">
        <v>75</v>
      </c>
      <c r="C464" s="1">
        <v>4</v>
      </c>
      <c r="D464" s="1" t="s">
        <v>11</v>
      </c>
      <c r="E464" s="1">
        <v>2</v>
      </c>
      <c r="F464" s="1">
        <v>1</v>
      </c>
      <c r="G464" s="1">
        <v>1</v>
      </c>
      <c r="H464" s="1">
        <v>1</v>
      </c>
      <c r="I464" s="1">
        <v>2</v>
      </c>
      <c r="J464" s="1">
        <v>1</v>
      </c>
      <c r="K464" s="1">
        <v>1</v>
      </c>
    </row>
    <row r="465" spans="1:11" x14ac:dyDescent="0.25">
      <c r="A465" s="1">
        <v>89</v>
      </c>
      <c r="B465" s="1" t="s">
        <v>75</v>
      </c>
      <c r="C465" s="1">
        <v>4</v>
      </c>
      <c r="D465" s="1" t="s">
        <v>12</v>
      </c>
      <c r="E465" s="1">
        <v>2</v>
      </c>
      <c r="F465" s="1">
        <v>2</v>
      </c>
      <c r="G465" s="1">
        <v>1</v>
      </c>
      <c r="H465" s="14">
        <v>1</v>
      </c>
      <c r="I465" s="1">
        <v>2</v>
      </c>
      <c r="J465" s="1">
        <v>1</v>
      </c>
      <c r="K465" s="1">
        <v>1</v>
      </c>
    </row>
    <row r="466" spans="1:11" x14ac:dyDescent="0.25">
      <c r="A466" s="1">
        <v>89</v>
      </c>
      <c r="B466" s="1" t="s">
        <v>75</v>
      </c>
      <c r="C466" s="1">
        <v>4</v>
      </c>
      <c r="D466" s="1" t="s">
        <v>15</v>
      </c>
      <c r="E466" s="1">
        <v>1</v>
      </c>
      <c r="F466" s="1">
        <v>1</v>
      </c>
      <c r="G466" s="1">
        <v>3</v>
      </c>
      <c r="H466" s="1">
        <v>2</v>
      </c>
      <c r="I466" s="1">
        <v>3</v>
      </c>
      <c r="J466" s="1" t="s">
        <v>21</v>
      </c>
      <c r="K466" s="1">
        <v>1</v>
      </c>
    </row>
    <row r="467" spans="1:11" x14ac:dyDescent="0.25">
      <c r="A467" s="1">
        <v>89</v>
      </c>
      <c r="B467" s="1" t="s">
        <v>75</v>
      </c>
      <c r="C467" s="1">
        <v>4</v>
      </c>
      <c r="D467" s="1" t="s">
        <v>18</v>
      </c>
      <c r="E467" s="1">
        <v>3</v>
      </c>
      <c r="F467" s="1">
        <v>5</v>
      </c>
      <c r="G467" s="1">
        <v>2</v>
      </c>
      <c r="H467" s="1">
        <v>1</v>
      </c>
      <c r="I467" s="1">
        <v>1.2</v>
      </c>
      <c r="J467" s="1">
        <v>1</v>
      </c>
      <c r="K467" s="1">
        <v>1</v>
      </c>
    </row>
    <row r="468" spans="1:11" x14ac:dyDescent="0.25">
      <c r="A468" s="1">
        <v>89</v>
      </c>
      <c r="B468" s="1" t="s">
        <v>75</v>
      </c>
      <c r="C468" s="1">
        <v>4</v>
      </c>
      <c r="D468" s="1" t="s">
        <v>32</v>
      </c>
      <c r="E468" s="1">
        <v>3</v>
      </c>
      <c r="F468" s="1">
        <v>1</v>
      </c>
      <c r="G468" s="1">
        <v>2</v>
      </c>
      <c r="H468" s="1">
        <v>1.2</v>
      </c>
      <c r="I468" s="1">
        <v>2</v>
      </c>
      <c r="J468" s="1">
        <v>1</v>
      </c>
      <c r="K468" s="1">
        <v>1</v>
      </c>
    </row>
    <row r="469" spans="1:11" x14ac:dyDescent="0.25">
      <c r="A469" s="1">
        <v>90</v>
      </c>
      <c r="B469" s="1" t="s">
        <v>75</v>
      </c>
      <c r="C469" s="1">
        <v>4</v>
      </c>
      <c r="D469" s="1" t="s">
        <v>11</v>
      </c>
      <c r="E469" s="1">
        <v>1</v>
      </c>
      <c r="F469" s="1">
        <v>4</v>
      </c>
      <c r="G469" s="1">
        <v>1</v>
      </c>
      <c r="H469" s="1">
        <v>1</v>
      </c>
      <c r="I469" s="1">
        <v>2</v>
      </c>
      <c r="J469" s="1">
        <v>1.2</v>
      </c>
      <c r="K469" s="1">
        <v>1</v>
      </c>
    </row>
    <row r="470" spans="1:11" x14ac:dyDescent="0.25">
      <c r="A470" s="1">
        <v>90</v>
      </c>
      <c r="B470" s="1" t="s">
        <v>75</v>
      </c>
      <c r="C470" s="1">
        <v>4</v>
      </c>
      <c r="D470" s="1" t="s">
        <v>12</v>
      </c>
      <c r="E470" s="1">
        <v>2</v>
      </c>
      <c r="F470" s="1">
        <v>4</v>
      </c>
      <c r="G470" s="1">
        <v>1</v>
      </c>
      <c r="H470" s="1">
        <v>1.2</v>
      </c>
      <c r="I470" s="1">
        <v>2</v>
      </c>
      <c r="J470" s="1">
        <v>1</v>
      </c>
      <c r="K470" s="1">
        <v>2</v>
      </c>
    </row>
    <row r="471" spans="1:11" x14ac:dyDescent="0.25">
      <c r="A471" s="1">
        <v>90</v>
      </c>
      <c r="B471" s="1" t="s">
        <v>75</v>
      </c>
      <c r="C471" s="1">
        <v>4</v>
      </c>
      <c r="D471" s="1" t="s">
        <v>27</v>
      </c>
      <c r="E471" s="1">
        <v>2</v>
      </c>
      <c r="F471" s="1">
        <v>2</v>
      </c>
      <c r="G471" s="1">
        <v>3</v>
      </c>
      <c r="H471" s="1">
        <v>1.2</v>
      </c>
      <c r="I471" s="1" t="s">
        <v>21</v>
      </c>
      <c r="J471" s="1">
        <v>1.3</v>
      </c>
      <c r="K471" s="1">
        <v>1</v>
      </c>
    </row>
    <row r="472" spans="1:11" x14ac:dyDescent="0.25">
      <c r="A472" s="1">
        <v>90</v>
      </c>
      <c r="B472" s="1" t="s">
        <v>75</v>
      </c>
      <c r="C472" s="1">
        <v>4</v>
      </c>
      <c r="D472" s="1" t="s">
        <v>31</v>
      </c>
      <c r="E472" s="1">
        <v>2</v>
      </c>
      <c r="F472" s="1">
        <v>1</v>
      </c>
      <c r="G472" s="1">
        <v>2</v>
      </c>
      <c r="H472" s="1">
        <v>1.2</v>
      </c>
      <c r="I472" s="1">
        <v>2.2999999999999998</v>
      </c>
      <c r="J472" s="1">
        <v>1</v>
      </c>
      <c r="K472" s="1">
        <v>2</v>
      </c>
    </row>
    <row r="473" spans="1:11" x14ac:dyDescent="0.25">
      <c r="A473" s="1">
        <v>90</v>
      </c>
      <c r="B473" s="1" t="s">
        <v>75</v>
      </c>
      <c r="C473" s="1">
        <v>4</v>
      </c>
      <c r="D473" s="1" t="s">
        <v>15</v>
      </c>
      <c r="E473" s="1">
        <v>1</v>
      </c>
      <c r="F473" s="1">
        <v>2</v>
      </c>
      <c r="G473" s="1">
        <v>3</v>
      </c>
      <c r="H473" s="1">
        <v>1.2</v>
      </c>
      <c r="I473" s="1" t="s">
        <v>21</v>
      </c>
      <c r="J473" s="1">
        <v>3</v>
      </c>
      <c r="K473" s="1">
        <v>2</v>
      </c>
    </row>
    <row r="474" spans="1:11" x14ac:dyDescent="0.25">
      <c r="A474" s="1">
        <v>90</v>
      </c>
      <c r="B474" s="1" t="s">
        <v>75</v>
      </c>
      <c r="C474" s="1">
        <v>4</v>
      </c>
      <c r="D474" s="1" t="s">
        <v>18</v>
      </c>
      <c r="E474" s="1">
        <v>2</v>
      </c>
      <c r="F474" s="1">
        <v>1</v>
      </c>
      <c r="G474" s="1">
        <v>2</v>
      </c>
      <c r="H474" s="1">
        <v>1</v>
      </c>
      <c r="I474" s="1">
        <v>2</v>
      </c>
      <c r="J474" s="1">
        <v>1</v>
      </c>
      <c r="K474" s="1">
        <v>2</v>
      </c>
    </row>
    <row r="475" spans="1:11" x14ac:dyDescent="0.25">
      <c r="A475" s="1">
        <v>90</v>
      </c>
      <c r="B475" s="1" t="s">
        <v>75</v>
      </c>
      <c r="C475" s="1">
        <v>4</v>
      </c>
      <c r="D475" s="1" t="s">
        <v>32</v>
      </c>
      <c r="E475" s="1">
        <v>2</v>
      </c>
      <c r="F475" s="1">
        <v>1</v>
      </c>
      <c r="G475" s="1">
        <v>2</v>
      </c>
      <c r="H475" s="1">
        <v>1.2</v>
      </c>
      <c r="I475" s="1">
        <v>2.2999999999999998</v>
      </c>
      <c r="J475" s="1">
        <v>1</v>
      </c>
      <c r="K475" s="1">
        <v>2</v>
      </c>
    </row>
    <row r="476" spans="1:11" x14ac:dyDescent="0.25">
      <c r="A476" s="1">
        <v>90</v>
      </c>
      <c r="B476" s="1" t="s">
        <v>75</v>
      </c>
      <c r="C476" s="1">
        <v>4</v>
      </c>
      <c r="D476" s="1" t="s">
        <v>14</v>
      </c>
      <c r="E476" s="1">
        <v>2</v>
      </c>
      <c r="F476" s="1">
        <v>2</v>
      </c>
      <c r="G476" s="1">
        <v>3</v>
      </c>
      <c r="H476" s="14">
        <v>1.2</v>
      </c>
      <c r="I476" s="1" t="s">
        <v>21</v>
      </c>
      <c r="J476" s="1">
        <v>3</v>
      </c>
      <c r="K476" s="1">
        <v>1</v>
      </c>
    </row>
    <row r="477" spans="1:11" x14ac:dyDescent="0.25">
      <c r="A477" s="1">
        <v>90</v>
      </c>
      <c r="B477" s="1" t="s">
        <v>75</v>
      </c>
      <c r="C477" s="1">
        <v>4</v>
      </c>
      <c r="D477" s="1" t="s">
        <v>17</v>
      </c>
      <c r="E477" s="1">
        <v>3</v>
      </c>
      <c r="F477" s="1">
        <v>1</v>
      </c>
      <c r="G477" s="1">
        <v>3</v>
      </c>
      <c r="H477" s="1">
        <v>1.2</v>
      </c>
      <c r="I477" s="1">
        <v>2</v>
      </c>
      <c r="J477" s="1">
        <v>3</v>
      </c>
      <c r="K477" s="1">
        <v>2</v>
      </c>
    </row>
    <row r="478" spans="1:11" x14ac:dyDescent="0.25">
      <c r="A478" s="1">
        <v>90</v>
      </c>
      <c r="B478" s="1" t="s">
        <v>75</v>
      </c>
      <c r="C478" s="1">
        <v>4</v>
      </c>
      <c r="D478" s="1" t="s">
        <v>19</v>
      </c>
      <c r="E478" s="1">
        <v>3</v>
      </c>
      <c r="F478" s="1">
        <v>1</v>
      </c>
      <c r="G478" s="1">
        <v>3</v>
      </c>
      <c r="H478" s="1">
        <v>1.2</v>
      </c>
      <c r="I478" s="1">
        <v>2.2999999999999998</v>
      </c>
      <c r="J478" s="1">
        <v>1.3</v>
      </c>
      <c r="K478" s="1">
        <v>1</v>
      </c>
    </row>
    <row r="479" spans="1:11" x14ac:dyDescent="0.25">
      <c r="A479" s="1">
        <v>91</v>
      </c>
      <c r="B479" s="1" t="s">
        <v>75</v>
      </c>
      <c r="C479" s="1">
        <v>4</v>
      </c>
      <c r="D479" s="1" t="s">
        <v>11</v>
      </c>
      <c r="E479" s="1">
        <v>1</v>
      </c>
      <c r="F479" s="1">
        <v>2</v>
      </c>
      <c r="G479" s="1">
        <v>1</v>
      </c>
      <c r="H479" s="1">
        <v>1.2</v>
      </c>
      <c r="I479" s="1" t="s">
        <v>21</v>
      </c>
      <c r="J479" s="1">
        <v>1.3</v>
      </c>
      <c r="K479" s="1">
        <v>1</v>
      </c>
    </row>
    <row r="480" spans="1:11" x14ac:dyDescent="0.25">
      <c r="A480" s="1">
        <v>91</v>
      </c>
      <c r="B480" s="1" t="s">
        <v>75</v>
      </c>
      <c r="C480" s="1">
        <v>4</v>
      </c>
      <c r="D480" s="1" t="s">
        <v>12</v>
      </c>
      <c r="E480" s="1">
        <v>1</v>
      </c>
      <c r="F480" s="1">
        <v>2</v>
      </c>
      <c r="G480" s="1">
        <v>1</v>
      </c>
      <c r="H480" s="1">
        <v>1</v>
      </c>
      <c r="I480" s="1">
        <v>2</v>
      </c>
      <c r="J480" s="1">
        <v>1</v>
      </c>
      <c r="K480" s="1">
        <v>1</v>
      </c>
    </row>
    <row r="481" spans="1:11" x14ac:dyDescent="0.25">
      <c r="A481" s="1">
        <v>91</v>
      </c>
      <c r="B481" s="1" t="s">
        <v>75</v>
      </c>
      <c r="C481" s="1">
        <v>4</v>
      </c>
      <c r="D481" s="1" t="s">
        <v>27</v>
      </c>
      <c r="E481" s="1">
        <v>3</v>
      </c>
      <c r="F481" s="1">
        <v>2</v>
      </c>
      <c r="G481" s="1">
        <v>2</v>
      </c>
      <c r="H481" s="1">
        <v>1.2</v>
      </c>
      <c r="I481" s="1">
        <v>2.2999999999999998</v>
      </c>
      <c r="J481" s="1">
        <v>1.3</v>
      </c>
      <c r="K481" s="1">
        <v>1</v>
      </c>
    </row>
    <row r="482" spans="1:11" x14ac:dyDescent="0.25">
      <c r="A482" s="1">
        <v>91</v>
      </c>
      <c r="B482" s="1" t="s">
        <v>75</v>
      </c>
      <c r="C482" s="1">
        <v>4</v>
      </c>
      <c r="D482" s="1" t="s">
        <v>15</v>
      </c>
      <c r="E482" s="1">
        <v>1</v>
      </c>
      <c r="F482" s="1">
        <v>1</v>
      </c>
      <c r="G482" s="1">
        <v>3</v>
      </c>
      <c r="H482" s="1">
        <v>2</v>
      </c>
      <c r="I482" s="1">
        <v>3</v>
      </c>
      <c r="J482" s="1">
        <v>1.3</v>
      </c>
      <c r="K482" s="1">
        <v>1</v>
      </c>
    </row>
    <row r="483" spans="1:11" x14ac:dyDescent="0.25">
      <c r="A483" s="1">
        <v>91</v>
      </c>
      <c r="B483" s="1" t="s">
        <v>75</v>
      </c>
      <c r="C483" s="1">
        <v>4</v>
      </c>
      <c r="D483" s="1" t="s">
        <v>18</v>
      </c>
      <c r="E483" s="1">
        <v>3</v>
      </c>
      <c r="F483" s="1">
        <v>3</v>
      </c>
      <c r="G483" s="1">
        <v>2</v>
      </c>
      <c r="H483" s="1">
        <v>1</v>
      </c>
      <c r="I483" s="1">
        <v>2</v>
      </c>
      <c r="J483" s="1">
        <v>1</v>
      </c>
      <c r="K483" s="1">
        <v>3</v>
      </c>
    </row>
    <row r="484" spans="1:11" x14ac:dyDescent="0.25">
      <c r="A484" s="1">
        <v>92</v>
      </c>
      <c r="B484" s="1" t="s">
        <v>75</v>
      </c>
      <c r="C484" s="1">
        <v>6</v>
      </c>
      <c r="D484" s="1" t="s">
        <v>11</v>
      </c>
      <c r="E484" s="1">
        <v>3</v>
      </c>
      <c r="F484" s="1">
        <v>1</v>
      </c>
      <c r="G484" s="1">
        <v>1</v>
      </c>
      <c r="H484" s="1">
        <v>1</v>
      </c>
      <c r="I484" s="1">
        <v>2</v>
      </c>
      <c r="J484" s="1">
        <v>1</v>
      </c>
      <c r="K484" s="1">
        <v>1</v>
      </c>
    </row>
    <row r="485" spans="1:11" x14ac:dyDescent="0.25">
      <c r="A485" s="1">
        <v>92</v>
      </c>
      <c r="B485" s="1" t="s">
        <v>75</v>
      </c>
      <c r="C485" s="1">
        <v>6</v>
      </c>
      <c r="D485" s="1" t="s">
        <v>12</v>
      </c>
      <c r="E485" s="1">
        <v>1</v>
      </c>
      <c r="F485" s="1">
        <v>3</v>
      </c>
      <c r="G485" s="1">
        <v>1</v>
      </c>
      <c r="H485" s="1">
        <v>1.2</v>
      </c>
      <c r="I485" s="1">
        <v>2</v>
      </c>
      <c r="J485" s="1">
        <v>1</v>
      </c>
      <c r="K485" s="1">
        <v>1</v>
      </c>
    </row>
    <row r="486" spans="1:11" x14ac:dyDescent="0.25">
      <c r="A486" s="1">
        <v>92</v>
      </c>
      <c r="B486" s="1" t="s">
        <v>75</v>
      </c>
      <c r="C486" s="1">
        <v>6</v>
      </c>
      <c r="D486" s="1" t="s">
        <v>14</v>
      </c>
      <c r="E486" s="1">
        <v>2</v>
      </c>
      <c r="F486" s="1">
        <v>1</v>
      </c>
      <c r="G486" s="1">
        <v>3</v>
      </c>
      <c r="H486" s="1">
        <v>1.2</v>
      </c>
      <c r="I486" s="1" t="s">
        <v>21</v>
      </c>
      <c r="J486" s="1">
        <v>1.3</v>
      </c>
      <c r="K486" s="1">
        <v>1</v>
      </c>
    </row>
    <row r="487" spans="1:11" x14ac:dyDescent="0.25">
      <c r="A487" s="1">
        <v>92</v>
      </c>
      <c r="B487" s="1" t="s">
        <v>75</v>
      </c>
      <c r="C487" s="1">
        <v>6</v>
      </c>
      <c r="D487" s="1" t="s">
        <v>27</v>
      </c>
      <c r="E487" s="1">
        <v>3</v>
      </c>
      <c r="F487" s="1">
        <v>2</v>
      </c>
      <c r="G487" s="1">
        <v>3</v>
      </c>
      <c r="H487" s="1">
        <v>1</v>
      </c>
      <c r="I487" s="1">
        <v>2</v>
      </c>
      <c r="J487" s="1">
        <v>3</v>
      </c>
      <c r="K487" s="1">
        <v>1</v>
      </c>
    </row>
    <row r="488" spans="1:11" x14ac:dyDescent="0.25">
      <c r="A488" s="1">
        <v>92</v>
      </c>
      <c r="B488" s="1" t="s">
        <v>75</v>
      </c>
      <c r="C488" s="1">
        <v>6</v>
      </c>
      <c r="D488" s="1" t="s">
        <v>15</v>
      </c>
      <c r="E488" s="1">
        <v>1</v>
      </c>
      <c r="F488" s="1">
        <v>1</v>
      </c>
      <c r="G488" s="1">
        <v>3</v>
      </c>
      <c r="H488" s="1">
        <v>2</v>
      </c>
      <c r="I488" s="1">
        <v>3</v>
      </c>
      <c r="J488" s="1">
        <v>3</v>
      </c>
      <c r="K488" s="1">
        <v>1</v>
      </c>
    </row>
    <row r="489" spans="1:11" x14ac:dyDescent="0.25">
      <c r="A489" s="1">
        <v>93</v>
      </c>
      <c r="B489" s="1" t="s">
        <v>75</v>
      </c>
      <c r="C489" s="1">
        <v>6</v>
      </c>
      <c r="D489" s="1" t="s">
        <v>11</v>
      </c>
      <c r="E489" s="1">
        <v>2</v>
      </c>
      <c r="F489" s="1">
        <v>1</v>
      </c>
      <c r="G489" s="1">
        <v>3</v>
      </c>
      <c r="H489" s="1">
        <v>1.2</v>
      </c>
      <c r="I489" s="1" t="s">
        <v>21</v>
      </c>
      <c r="J489" s="1">
        <v>2.2999999999999998</v>
      </c>
      <c r="K489" s="1">
        <v>1</v>
      </c>
    </row>
    <row r="490" spans="1:11" x14ac:dyDescent="0.25">
      <c r="A490" s="1">
        <v>93</v>
      </c>
      <c r="B490" s="1" t="s">
        <v>75</v>
      </c>
      <c r="C490" s="1">
        <v>6</v>
      </c>
      <c r="D490" s="1" t="s">
        <v>12</v>
      </c>
      <c r="E490" s="1">
        <v>2</v>
      </c>
      <c r="F490" s="1">
        <v>3</v>
      </c>
      <c r="G490" s="1">
        <v>1</v>
      </c>
      <c r="H490" s="1">
        <v>1</v>
      </c>
      <c r="I490" s="1">
        <v>2</v>
      </c>
      <c r="J490" s="1">
        <v>1</v>
      </c>
      <c r="K490" s="1">
        <v>1</v>
      </c>
    </row>
    <row r="491" spans="1:11" x14ac:dyDescent="0.25">
      <c r="A491" s="1">
        <v>93</v>
      </c>
      <c r="B491" s="1" t="s">
        <v>75</v>
      </c>
      <c r="C491" s="1">
        <v>6</v>
      </c>
      <c r="D491" s="1" t="s">
        <v>14</v>
      </c>
      <c r="E491" s="1">
        <v>2</v>
      </c>
      <c r="F491" s="1">
        <v>2</v>
      </c>
      <c r="G491" s="1">
        <v>2</v>
      </c>
      <c r="H491" s="1">
        <v>1</v>
      </c>
      <c r="I491" s="1">
        <v>1.2</v>
      </c>
      <c r="J491" s="1">
        <v>1</v>
      </c>
      <c r="K491" s="1">
        <v>1</v>
      </c>
    </row>
    <row r="492" spans="1:11" x14ac:dyDescent="0.25">
      <c r="A492" s="1">
        <v>93</v>
      </c>
      <c r="B492" s="1" t="s">
        <v>75</v>
      </c>
      <c r="C492" s="1">
        <v>6</v>
      </c>
      <c r="D492" s="1" t="s">
        <v>15</v>
      </c>
      <c r="E492" s="1">
        <v>1</v>
      </c>
      <c r="F492" s="1">
        <v>3</v>
      </c>
      <c r="G492" s="1">
        <v>3</v>
      </c>
      <c r="H492" s="1">
        <v>1.2</v>
      </c>
      <c r="I492" s="1">
        <v>1.2</v>
      </c>
      <c r="J492" s="1">
        <v>1.3</v>
      </c>
      <c r="K492" s="1">
        <v>1</v>
      </c>
    </row>
    <row r="493" spans="1:11" x14ac:dyDescent="0.25">
      <c r="A493" s="1">
        <v>93</v>
      </c>
      <c r="B493" s="1" t="s">
        <v>75</v>
      </c>
      <c r="C493" s="1">
        <v>6</v>
      </c>
      <c r="D493" s="1" t="s">
        <v>26</v>
      </c>
      <c r="E493" s="1">
        <v>1</v>
      </c>
      <c r="F493" s="1">
        <v>1</v>
      </c>
      <c r="G493" s="1">
        <v>3</v>
      </c>
      <c r="H493" s="1">
        <v>2</v>
      </c>
      <c r="I493" s="1">
        <v>1</v>
      </c>
      <c r="J493" s="1">
        <v>3</v>
      </c>
      <c r="K493" s="1">
        <v>1</v>
      </c>
    </row>
    <row r="494" spans="1:11" x14ac:dyDescent="0.25">
      <c r="A494" s="1">
        <v>93</v>
      </c>
      <c r="B494" s="1" t="s">
        <v>75</v>
      </c>
      <c r="C494" s="1">
        <v>6</v>
      </c>
      <c r="D494" s="1" t="s">
        <v>31</v>
      </c>
      <c r="E494" s="1">
        <v>2</v>
      </c>
      <c r="F494" s="1">
        <v>3</v>
      </c>
      <c r="G494" s="1">
        <v>2</v>
      </c>
      <c r="H494" s="1">
        <v>1.2</v>
      </c>
      <c r="I494" s="1">
        <v>1.2</v>
      </c>
      <c r="J494" s="1">
        <v>1</v>
      </c>
      <c r="K494" s="1">
        <v>1</v>
      </c>
    </row>
    <row r="495" spans="1:11" x14ac:dyDescent="0.25">
      <c r="A495" s="1">
        <v>94</v>
      </c>
      <c r="B495" s="1" t="s">
        <v>75</v>
      </c>
      <c r="C495" s="1">
        <v>6</v>
      </c>
      <c r="D495" s="1" t="s">
        <v>11</v>
      </c>
      <c r="E495" s="1">
        <v>3</v>
      </c>
      <c r="F495" s="1">
        <v>4</v>
      </c>
      <c r="G495" s="1">
        <v>2</v>
      </c>
      <c r="H495" s="1">
        <v>1</v>
      </c>
      <c r="I495" s="1">
        <v>1</v>
      </c>
      <c r="J495" s="1">
        <v>1</v>
      </c>
      <c r="K495" s="1">
        <v>4</v>
      </c>
    </row>
    <row r="496" spans="1:11" x14ac:dyDescent="0.25">
      <c r="A496" s="1">
        <v>94</v>
      </c>
      <c r="B496" s="1" t="s">
        <v>75</v>
      </c>
      <c r="C496" s="1">
        <v>6</v>
      </c>
      <c r="D496" s="1" t="s">
        <v>12</v>
      </c>
      <c r="E496" s="1">
        <v>2</v>
      </c>
      <c r="F496" s="1">
        <v>2</v>
      </c>
      <c r="G496" s="1">
        <v>1</v>
      </c>
      <c r="H496" s="1">
        <v>1</v>
      </c>
      <c r="I496" s="1">
        <v>1</v>
      </c>
      <c r="J496" s="1">
        <v>1</v>
      </c>
      <c r="K496" s="1">
        <v>4</v>
      </c>
    </row>
    <row r="497" spans="1:11" x14ac:dyDescent="0.25">
      <c r="A497" s="1">
        <v>94</v>
      </c>
      <c r="B497" s="1" t="s">
        <v>75</v>
      </c>
      <c r="C497" s="1">
        <v>6</v>
      </c>
      <c r="D497" s="1" t="s">
        <v>14</v>
      </c>
      <c r="E497" s="1">
        <v>2</v>
      </c>
      <c r="F497" s="1">
        <v>2</v>
      </c>
      <c r="G497" s="1">
        <v>3</v>
      </c>
      <c r="H497" s="1">
        <v>1.2</v>
      </c>
      <c r="I497" s="1">
        <v>1</v>
      </c>
      <c r="J497" s="1">
        <v>1.3</v>
      </c>
      <c r="K497" s="1">
        <v>1</v>
      </c>
    </row>
    <row r="498" spans="1:11" x14ac:dyDescent="0.25">
      <c r="A498" s="1">
        <v>94</v>
      </c>
      <c r="B498" s="1" t="s">
        <v>75</v>
      </c>
      <c r="C498" s="1">
        <v>6</v>
      </c>
      <c r="D498" s="1" t="s">
        <v>15</v>
      </c>
      <c r="E498" s="1">
        <v>1</v>
      </c>
      <c r="F498" s="1">
        <v>2</v>
      </c>
      <c r="G498" s="1">
        <v>3</v>
      </c>
      <c r="H498" s="1">
        <v>1.2</v>
      </c>
      <c r="I498" s="1">
        <v>1</v>
      </c>
      <c r="J498" s="1">
        <v>1.3</v>
      </c>
      <c r="K498" s="1">
        <v>1</v>
      </c>
    </row>
    <row r="499" spans="1:11" x14ac:dyDescent="0.25">
      <c r="A499" s="1">
        <v>94</v>
      </c>
      <c r="B499" s="1" t="s">
        <v>75</v>
      </c>
      <c r="C499" s="1">
        <v>6</v>
      </c>
      <c r="D499" s="1" t="s">
        <v>17</v>
      </c>
      <c r="E499" s="1">
        <v>3</v>
      </c>
      <c r="F499" s="1">
        <v>2</v>
      </c>
      <c r="G499" s="1">
        <v>2</v>
      </c>
      <c r="H499" s="1">
        <v>1</v>
      </c>
      <c r="I499" s="1">
        <v>1</v>
      </c>
      <c r="J499" s="1">
        <v>1.2</v>
      </c>
      <c r="K499" s="1">
        <v>4</v>
      </c>
    </row>
    <row r="500" spans="1:11" x14ac:dyDescent="0.25">
      <c r="A500" s="1">
        <v>94</v>
      </c>
      <c r="B500" s="1" t="s">
        <v>75</v>
      </c>
      <c r="C500" s="1">
        <v>6</v>
      </c>
      <c r="D500" s="1" t="s">
        <v>18</v>
      </c>
      <c r="E500" s="1">
        <v>3</v>
      </c>
      <c r="F500" s="1">
        <v>3</v>
      </c>
      <c r="G500" s="1">
        <v>2</v>
      </c>
      <c r="H500" s="1">
        <v>1</v>
      </c>
      <c r="I500" s="1">
        <v>1</v>
      </c>
      <c r="J500" s="1">
        <v>1.2</v>
      </c>
      <c r="K500" s="1">
        <v>4</v>
      </c>
    </row>
    <row r="501" spans="1:11" x14ac:dyDescent="0.25">
      <c r="A501" s="1">
        <v>95</v>
      </c>
      <c r="B501" s="1" t="s">
        <v>75</v>
      </c>
      <c r="C501" s="1">
        <v>6</v>
      </c>
      <c r="D501" s="1" t="s">
        <v>11</v>
      </c>
      <c r="E501" s="1">
        <v>3</v>
      </c>
      <c r="F501" s="1">
        <v>3</v>
      </c>
      <c r="G501" s="1">
        <v>2</v>
      </c>
      <c r="H501" s="1">
        <v>1.2</v>
      </c>
      <c r="I501" s="1" t="s">
        <v>21</v>
      </c>
      <c r="J501" s="1">
        <v>1.3</v>
      </c>
      <c r="K501" s="1">
        <v>1</v>
      </c>
    </row>
    <row r="502" spans="1:11" x14ac:dyDescent="0.25">
      <c r="A502" s="1">
        <v>95</v>
      </c>
      <c r="B502" s="1" t="s">
        <v>75</v>
      </c>
      <c r="C502" s="1">
        <v>6</v>
      </c>
      <c r="D502" s="1" t="s">
        <v>12</v>
      </c>
      <c r="E502" s="1">
        <v>1</v>
      </c>
      <c r="F502" s="1">
        <v>3</v>
      </c>
      <c r="G502" s="1">
        <v>1</v>
      </c>
      <c r="H502" s="1">
        <v>1.2</v>
      </c>
      <c r="I502" s="1">
        <v>1.2</v>
      </c>
      <c r="J502" s="1">
        <v>1</v>
      </c>
      <c r="K502" s="1">
        <v>1</v>
      </c>
    </row>
    <row r="503" spans="1:11" x14ac:dyDescent="0.25">
      <c r="A503" s="1">
        <v>95</v>
      </c>
      <c r="B503" s="1" t="s">
        <v>75</v>
      </c>
      <c r="C503" s="1">
        <v>6</v>
      </c>
      <c r="D503" s="1" t="s">
        <v>18</v>
      </c>
      <c r="E503" s="1">
        <v>3</v>
      </c>
      <c r="F503" s="1">
        <v>3</v>
      </c>
      <c r="G503" s="1">
        <v>1</v>
      </c>
      <c r="H503" s="1">
        <v>1.2</v>
      </c>
      <c r="I503" s="1">
        <v>1.2</v>
      </c>
      <c r="J503" s="1">
        <v>1</v>
      </c>
      <c r="K503" s="1">
        <v>1</v>
      </c>
    </row>
    <row r="504" spans="1:11" x14ac:dyDescent="0.25">
      <c r="A504" s="1">
        <v>95</v>
      </c>
      <c r="B504" s="1" t="s">
        <v>75</v>
      </c>
      <c r="C504" s="1">
        <v>6</v>
      </c>
      <c r="D504" s="1" t="s">
        <v>17</v>
      </c>
      <c r="E504" s="1">
        <v>3</v>
      </c>
      <c r="F504" s="1">
        <v>3</v>
      </c>
      <c r="G504" s="1">
        <v>3</v>
      </c>
      <c r="H504" s="1">
        <v>1</v>
      </c>
      <c r="I504" s="1">
        <v>1</v>
      </c>
      <c r="J504" s="1" t="s">
        <v>21</v>
      </c>
      <c r="K504" s="1">
        <v>1</v>
      </c>
    </row>
    <row r="505" spans="1:11" x14ac:dyDescent="0.25">
      <c r="A505" s="1">
        <v>95</v>
      </c>
      <c r="B505" s="1" t="s">
        <v>75</v>
      </c>
      <c r="C505" s="1">
        <v>6</v>
      </c>
      <c r="D505" s="1" t="s">
        <v>15</v>
      </c>
      <c r="E505" s="1">
        <v>1</v>
      </c>
      <c r="F505" s="1">
        <v>3</v>
      </c>
      <c r="G505" s="1">
        <v>3</v>
      </c>
      <c r="H505" s="1">
        <v>2</v>
      </c>
      <c r="I505" s="1">
        <v>3</v>
      </c>
      <c r="J505" s="1">
        <v>1</v>
      </c>
      <c r="K505" s="1">
        <v>1</v>
      </c>
    </row>
    <row r="506" spans="1:11" x14ac:dyDescent="0.25">
      <c r="A506" s="1">
        <v>95</v>
      </c>
      <c r="B506" s="1" t="s">
        <v>75</v>
      </c>
      <c r="C506" s="1">
        <v>6</v>
      </c>
      <c r="D506" s="1" t="s">
        <v>23</v>
      </c>
      <c r="E506" s="1">
        <v>1</v>
      </c>
      <c r="F506" s="1">
        <v>3</v>
      </c>
      <c r="G506" s="1">
        <v>3</v>
      </c>
      <c r="H506" s="1">
        <v>1.2</v>
      </c>
      <c r="I506" s="1" t="s">
        <v>21</v>
      </c>
      <c r="J506" s="1" t="s">
        <v>21</v>
      </c>
      <c r="K506" s="1">
        <v>1</v>
      </c>
    </row>
    <row r="507" spans="1:11" x14ac:dyDescent="0.25">
      <c r="A507" s="1">
        <v>96</v>
      </c>
      <c r="B507" s="1" t="s">
        <v>75</v>
      </c>
      <c r="C507" s="1">
        <v>4</v>
      </c>
      <c r="D507" s="1" t="s">
        <v>11</v>
      </c>
      <c r="E507" s="1">
        <v>3</v>
      </c>
      <c r="F507" s="1">
        <v>5</v>
      </c>
      <c r="G507" s="1">
        <v>2</v>
      </c>
      <c r="H507" s="1">
        <v>1</v>
      </c>
      <c r="I507" s="1">
        <v>2</v>
      </c>
      <c r="J507" s="1">
        <v>1</v>
      </c>
      <c r="K507" s="1">
        <v>3</v>
      </c>
    </row>
    <row r="508" spans="1:11" x14ac:dyDescent="0.25">
      <c r="A508" s="1">
        <v>96</v>
      </c>
      <c r="B508" s="1" t="s">
        <v>75</v>
      </c>
      <c r="C508" s="1">
        <v>4</v>
      </c>
      <c r="D508" s="1" t="s">
        <v>12</v>
      </c>
      <c r="E508" s="1">
        <v>1</v>
      </c>
      <c r="F508" s="1">
        <v>1</v>
      </c>
      <c r="G508" s="1">
        <v>1</v>
      </c>
      <c r="H508" s="1">
        <v>1.2</v>
      </c>
      <c r="I508" s="1">
        <v>2</v>
      </c>
      <c r="J508" s="1">
        <v>1</v>
      </c>
      <c r="K508" s="1">
        <v>2</v>
      </c>
    </row>
    <row r="509" spans="1:11" x14ac:dyDescent="0.25">
      <c r="A509" s="1">
        <v>96</v>
      </c>
      <c r="B509" s="1" t="s">
        <v>75</v>
      </c>
      <c r="C509" s="1">
        <v>4</v>
      </c>
      <c r="D509" s="1" t="s">
        <v>14</v>
      </c>
      <c r="E509" s="1">
        <v>1</v>
      </c>
      <c r="F509" s="1">
        <v>1</v>
      </c>
      <c r="G509" s="1">
        <v>3</v>
      </c>
      <c r="H509" s="1">
        <v>1.2</v>
      </c>
      <c r="I509" s="1" t="s">
        <v>21</v>
      </c>
      <c r="J509" s="1" t="s">
        <v>21</v>
      </c>
      <c r="K509" s="1">
        <v>2</v>
      </c>
    </row>
    <row r="510" spans="1:11" x14ac:dyDescent="0.25">
      <c r="A510" s="1">
        <v>96</v>
      </c>
      <c r="B510" s="1" t="s">
        <v>75</v>
      </c>
      <c r="C510" s="1">
        <v>4</v>
      </c>
      <c r="D510" s="1" t="s">
        <v>27</v>
      </c>
      <c r="E510" s="1">
        <v>1</v>
      </c>
      <c r="F510" s="1">
        <v>1</v>
      </c>
      <c r="G510" s="1">
        <v>3</v>
      </c>
      <c r="H510" s="1">
        <v>1.2</v>
      </c>
      <c r="I510" s="1">
        <v>2.2999999999999998</v>
      </c>
      <c r="J510" s="1" t="s">
        <v>21</v>
      </c>
      <c r="K510" s="1">
        <v>2</v>
      </c>
    </row>
    <row r="511" spans="1:11" x14ac:dyDescent="0.25">
      <c r="A511" s="1">
        <v>97</v>
      </c>
      <c r="B511" s="1" t="s">
        <v>75</v>
      </c>
      <c r="C511" s="1">
        <v>4</v>
      </c>
      <c r="D511" s="1" t="s">
        <v>11</v>
      </c>
      <c r="E511" s="1">
        <v>3</v>
      </c>
      <c r="F511" s="1">
        <v>2</v>
      </c>
      <c r="G511" s="1">
        <v>1</v>
      </c>
      <c r="H511" s="1">
        <v>1</v>
      </c>
      <c r="I511" s="1">
        <v>2</v>
      </c>
      <c r="J511" s="1">
        <v>1</v>
      </c>
      <c r="K511" s="1">
        <v>1</v>
      </c>
    </row>
    <row r="512" spans="1:11" x14ac:dyDescent="0.25">
      <c r="A512" s="1">
        <v>97</v>
      </c>
      <c r="B512" s="1" t="s">
        <v>75</v>
      </c>
      <c r="C512" s="1">
        <v>4</v>
      </c>
      <c r="D512" s="1" t="s">
        <v>12</v>
      </c>
      <c r="E512" s="1">
        <v>1</v>
      </c>
      <c r="F512" s="1">
        <v>2</v>
      </c>
      <c r="G512" s="1">
        <v>1</v>
      </c>
      <c r="H512" s="1">
        <v>1</v>
      </c>
      <c r="I512" s="1">
        <v>2</v>
      </c>
      <c r="J512" s="1">
        <v>1</v>
      </c>
      <c r="K512" s="1">
        <v>1</v>
      </c>
    </row>
    <row r="513" spans="1:11" x14ac:dyDescent="0.25">
      <c r="A513" s="1">
        <v>97</v>
      </c>
      <c r="B513" s="1" t="s">
        <v>75</v>
      </c>
      <c r="C513" s="1">
        <v>4</v>
      </c>
      <c r="D513" s="1" t="s">
        <v>31</v>
      </c>
      <c r="E513" s="1">
        <v>2</v>
      </c>
      <c r="F513" s="1">
        <v>3</v>
      </c>
      <c r="G513" s="1">
        <v>2</v>
      </c>
      <c r="H513" s="1">
        <v>1.2</v>
      </c>
      <c r="I513" s="1" t="s">
        <v>21</v>
      </c>
      <c r="J513" s="1">
        <v>1</v>
      </c>
      <c r="K513" s="1">
        <v>1</v>
      </c>
    </row>
    <row r="514" spans="1:11" x14ac:dyDescent="0.25">
      <c r="A514" s="1">
        <v>97</v>
      </c>
      <c r="B514" s="1" t="s">
        <v>75</v>
      </c>
      <c r="C514" s="1">
        <v>4</v>
      </c>
      <c r="D514" s="1" t="s">
        <v>14</v>
      </c>
      <c r="E514" s="1">
        <v>1</v>
      </c>
      <c r="F514" s="1">
        <v>1</v>
      </c>
      <c r="G514" s="1">
        <v>3</v>
      </c>
      <c r="H514" s="1">
        <v>1.2</v>
      </c>
      <c r="I514" s="1" t="s">
        <v>21</v>
      </c>
      <c r="J514" s="1" t="s">
        <v>21</v>
      </c>
      <c r="K514" s="1">
        <v>1</v>
      </c>
    </row>
    <row r="515" spans="1:11" x14ac:dyDescent="0.25">
      <c r="A515" s="1">
        <v>97</v>
      </c>
      <c r="B515" s="1" t="s">
        <v>75</v>
      </c>
      <c r="C515" s="1">
        <v>4</v>
      </c>
      <c r="D515" s="1" t="s">
        <v>15</v>
      </c>
      <c r="E515" s="1">
        <v>1</v>
      </c>
      <c r="F515" s="1">
        <v>1</v>
      </c>
      <c r="G515" s="1">
        <v>3</v>
      </c>
      <c r="H515" s="1">
        <v>2</v>
      </c>
      <c r="I515" s="1">
        <v>3</v>
      </c>
      <c r="J515" s="1" t="s">
        <v>21</v>
      </c>
      <c r="K515" s="1">
        <v>1</v>
      </c>
    </row>
    <row r="516" spans="1:11" x14ac:dyDescent="0.25">
      <c r="A516" s="1">
        <v>97</v>
      </c>
      <c r="B516" s="1" t="s">
        <v>75</v>
      </c>
      <c r="C516" s="1">
        <v>4</v>
      </c>
      <c r="D516" s="1" t="s">
        <v>17</v>
      </c>
      <c r="E516" s="1">
        <v>3</v>
      </c>
      <c r="F516" s="1">
        <v>3</v>
      </c>
      <c r="G516" s="1">
        <v>3</v>
      </c>
      <c r="H516" s="1">
        <v>2</v>
      </c>
      <c r="I516" s="1">
        <v>2</v>
      </c>
      <c r="J516" s="1">
        <v>3</v>
      </c>
      <c r="K516" s="1">
        <v>1</v>
      </c>
    </row>
    <row r="517" spans="1:11" x14ac:dyDescent="0.25">
      <c r="A517" s="1">
        <v>97</v>
      </c>
      <c r="B517" s="1" t="s">
        <v>75</v>
      </c>
      <c r="C517" s="1">
        <v>4</v>
      </c>
      <c r="D517" s="1" t="s">
        <v>18</v>
      </c>
      <c r="E517" s="1">
        <v>2</v>
      </c>
      <c r="F517" s="1">
        <v>1</v>
      </c>
      <c r="G517" s="1">
        <v>2</v>
      </c>
      <c r="H517" s="1">
        <v>1</v>
      </c>
      <c r="I517" s="1">
        <v>2</v>
      </c>
      <c r="J517" s="1">
        <v>1</v>
      </c>
      <c r="K517" s="1">
        <v>1</v>
      </c>
    </row>
    <row r="518" spans="1:11" x14ac:dyDescent="0.25">
      <c r="A518" s="1">
        <v>97</v>
      </c>
      <c r="B518" s="1" t="s">
        <v>75</v>
      </c>
      <c r="C518" s="1">
        <v>4</v>
      </c>
      <c r="D518" s="1" t="s">
        <v>76</v>
      </c>
      <c r="E518" s="1">
        <v>3</v>
      </c>
      <c r="F518" s="1">
        <v>2</v>
      </c>
      <c r="G518" s="1">
        <v>3</v>
      </c>
      <c r="H518" s="1">
        <v>2</v>
      </c>
      <c r="I518" s="1">
        <v>3</v>
      </c>
      <c r="J518" s="1">
        <v>3</v>
      </c>
      <c r="K518" s="1">
        <v>1</v>
      </c>
    </row>
    <row r="519" spans="1:11" x14ac:dyDescent="0.25">
      <c r="A519" s="1">
        <v>98</v>
      </c>
      <c r="B519" s="1" t="s">
        <v>75</v>
      </c>
      <c r="C519" s="1">
        <v>4</v>
      </c>
      <c r="D519" s="1" t="s">
        <v>11</v>
      </c>
      <c r="E519" s="1">
        <v>2</v>
      </c>
      <c r="F519" s="1">
        <v>1</v>
      </c>
      <c r="G519" s="1">
        <v>2</v>
      </c>
      <c r="H519" s="1">
        <v>1</v>
      </c>
      <c r="I519" s="1">
        <v>2</v>
      </c>
      <c r="J519" s="1">
        <v>1</v>
      </c>
      <c r="K519" s="1">
        <v>1</v>
      </c>
    </row>
    <row r="520" spans="1:11" x14ac:dyDescent="0.25">
      <c r="A520" s="1">
        <v>98</v>
      </c>
      <c r="B520" s="1" t="s">
        <v>75</v>
      </c>
      <c r="C520" s="1">
        <v>4</v>
      </c>
      <c r="D520" s="1" t="s">
        <v>12</v>
      </c>
      <c r="E520" s="1">
        <v>2</v>
      </c>
      <c r="F520" s="1">
        <v>2</v>
      </c>
      <c r="G520" s="1">
        <v>1</v>
      </c>
      <c r="H520" s="1">
        <v>1.2</v>
      </c>
      <c r="I520" s="1">
        <v>2.2999999999999998</v>
      </c>
      <c r="J520" s="1">
        <v>1</v>
      </c>
      <c r="K520" s="1">
        <v>3</v>
      </c>
    </row>
    <row r="521" spans="1:11" x14ac:dyDescent="0.25">
      <c r="A521" s="1">
        <v>98</v>
      </c>
      <c r="B521" s="1" t="s">
        <v>75</v>
      </c>
      <c r="C521" s="1">
        <v>4</v>
      </c>
      <c r="D521" s="1" t="s">
        <v>14</v>
      </c>
      <c r="E521" s="1">
        <v>1</v>
      </c>
      <c r="F521" s="1">
        <v>1</v>
      </c>
      <c r="G521" s="1">
        <v>3</v>
      </c>
      <c r="H521" s="1">
        <v>1.2</v>
      </c>
      <c r="I521" s="1" t="s">
        <v>21</v>
      </c>
      <c r="J521" s="1">
        <v>1.3</v>
      </c>
      <c r="K521" s="1">
        <v>1</v>
      </c>
    </row>
    <row r="522" spans="1:11" x14ac:dyDescent="0.25">
      <c r="A522" s="1">
        <v>98</v>
      </c>
      <c r="B522" s="1" t="s">
        <v>75</v>
      </c>
      <c r="C522" s="1">
        <v>4</v>
      </c>
      <c r="D522" s="1" t="s">
        <v>31</v>
      </c>
      <c r="E522" s="1">
        <v>3</v>
      </c>
      <c r="F522" s="1">
        <v>1</v>
      </c>
      <c r="G522" s="1">
        <v>2</v>
      </c>
      <c r="H522" s="1">
        <v>1.2</v>
      </c>
      <c r="I522" s="1">
        <v>1.3</v>
      </c>
      <c r="J522" s="1">
        <v>1</v>
      </c>
      <c r="K522" s="1">
        <v>3</v>
      </c>
    </row>
    <row r="523" spans="1:11" x14ac:dyDescent="0.25">
      <c r="A523" s="1">
        <v>98</v>
      </c>
      <c r="B523" s="1" t="s">
        <v>75</v>
      </c>
      <c r="C523" s="1">
        <v>4</v>
      </c>
      <c r="D523" s="1" t="s">
        <v>18</v>
      </c>
      <c r="E523" s="1">
        <v>3</v>
      </c>
      <c r="F523" s="1">
        <v>2</v>
      </c>
      <c r="G523" s="1">
        <v>2</v>
      </c>
      <c r="H523" s="1">
        <v>1</v>
      </c>
      <c r="I523" s="1">
        <v>1.2</v>
      </c>
      <c r="J523" s="1" t="s">
        <v>21</v>
      </c>
      <c r="K523" s="1">
        <v>2</v>
      </c>
    </row>
    <row r="524" spans="1:11" x14ac:dyDescent="0.25">
      <c r="A524" s="1">
        <v>98</v>
      </c>
      <c r="B524" s="1" t="s">
        <v>75</v>
      </c>
      <c r="C524" s="1">
        <v>4</v>
      </c>
      <c r="D524" s="1" t="s">
        <v>15</v>
      </c>
      <c r="E524" s="1">
        <v>1</v>
      </c>
      <c r="F524" s="1">
        <v>1</v>
      </c>
      <c r="G524" s="1">
        <v>3</v>
      </c>
      <c r="H524" s="1">
        <v>1.2</v>
      </c>
      <c r="I524" s="1" t="s">
        <v>21</v>
      </c>
      <c r="J524" s="1">
        <v>1.3</v>
      </c>
      <c r="K524" s="1">
        <v>1</v>
      </c>
    </row>
    <row r="525" spans="1:11" x14ac:dyDescent="0.25">
      <c r="A525" s="1">
        <v>99</v>
      </c>
      <c r="B525" s="1" t="s">
        <v>75</v>
      </c>
      <c r="C525" s="1">
        <v>4</v>
      </c>
      <c r="D525" s="1" t="s">
        <v>11</v>
      </c>
      <c r="E525" s="1">
        <v>3</v>
      </c>
      <c r="F525" s="1">
        <v>2</v>
      </c>
      <c r="G525" s="1">
        <v>1</v>
      </c>
      <c r="H525" s="1">
        <v>1</v>
      </c>
      <c r="I525" s="1">
        <v>2</v>
      </c>
      <c r="J525" s="1">
        <v>1</v>
      </c>
      <c r="K525" s="1">
        <v>1</v>
      </c>
    </row>
    <row r="526" spans="1:11" x14ac:dyDescent="0.25">
      <c r="A526" s="1">
        <v>99</v>
      </c>
      <c r="B526" s="1" t="s">
        <v>75</v>
      </c>
      <c r="C526" s="1">
        <v>4</v>
      </c>
      <c r="D526" s="1" t="s">
        <v>12</v>
      </c>
      <c r="E526" s="1">
        <v>2</v>
      </c>
      <c r="F526" s="1">
        <v>2</v>
      </c>
      <c r="G526" s="1">
        <v>1</v>
      </c>
      <c r="H526" s="1">
        <v>1.2</v>
      </c>
      <c r="I526" s="1">
        <v>2</v>
      </c>
      <c r="J526" s="1">
        <v>1</v>
      </c>
      <c r="K526" s="1">
        <v>1</v>
      </c>
    </row>
    <row r="527" spans="1:11" x14ac:dyDescent="0.25">
      <c r="A527" s="1">
        <v>99</v>
      </c>
      <c r="B527" s="1" t="s">
        <v>75</v>
      </c>
      <c r="C527" s="1">
        <v>4</v>
      </c>
      <c r="D527" s="1" t="s">
        <v>18</v>
      </c>
      <c r="E527" s="1">
        <v>2</v>
      </c>
      <c r="F527" s="1">
        <v>1</v>
      </c>
      <c r="G527" s="1">
        <v>2</v>
      </c>
      <c r="H527" s="1">
        <v>1</v>
      </c>
      <c r="I527" s="1">
        <v>1.2</v>
      </c>
      <c r="J527" s="1" t="s">
        <v>21</v>
      </c>
      <c r="K527" s="1">
        <v>2</v>
      </c>
    </row>
    <row r="528" spans="1:11" x14ac:dyDescent="0.25">
      <c r="A528" s="1">
        <v>99</v>
      </c>
      <c r="B528" s="1" t="s">
        <v>75</v>
      </c>
      <c r="C528" s="1">
        <v>4</v>
      </c>
      <c r="D528" s="1" t="s">
        <v>14</v>
      </c>
      <c r="E528" s="1">
        <v>2</v>
      </c>
      <c r="F528" s="1">
        <v>1</v>
      </c>
      <c r="G528" s="1">
        <v>3</v>
      </c>
      <c r="H528" s="1">
        <v>1.2</v>
      </c>
      <c r="I528" s="1" t="s">
        <v>21</v>
      </c>
      <c r="J528" s="1">
        <v>1.3</v>
      </c>
      <c r="K528" s="1">
        <v>2</v>
      </c>
    </row>
    <row r="529" spans="1:11" x14ac:dyDescent="0.25">
      <c r="A529" s="1">
        <v>99</v>
      </c>
      <c r="B529" s="1" t="s">
        <v>75</v>
      </c>
      <c r="C529" s="1">
        <v>4</v>
      </c>
      <c r="D529" s="1" t="s">
        <v>19</v>
      </c>
      <c r="E529" s="1">
        <v>3</v>
      </c>
      <c r="F529" s="1">
        <v>3</v>
      </c>
      <c r="G529" s="1">
        <v>2</v>
      </c>
      <c r="H529" s="1">
        <v>1</v>
      </c>
      <c r="I529" s="1">
        <v>2</v>
      </c>
      <c r="J529" s="1">
        <v>1</v>
      </c>
      <c r="K529" s="1">
        <v>2</v>
      </c>
    </row>
    <row r="530" spans="1:11" x14ac:dyDescent="0.25">
      <c r="A530" s="1">
        <v>99</v>
      </c>
      <c r="B530" s="1" t="s">
        <v>75</v>
      </c>
      <c r="C530" s="1">
        <v>4</v>
      </c>
      <c r="D530" s="1" t="s">
        <v>15</v>
      </c>
      <c r="E530" s="1">
        <v>1</v>
      </c>
      <c r="F530" s="1">
        <v>2</v>
      </c>
      <c r="G530" s="1">
        <v>3</v>
      </c>
      <c r="H530" s="1">
        <v>1.2</v>
      </c>
      <c r="I530" s="1" t="s">
        <v>21</v>
      </c>
      <c r="J530" s="1">
        <v>1.3</v>
      </c>
      <c r="K530" s="1">
        <v>2</v>
      </c>
    </row>
    <row r="531" spans="1:11" x14ac:dyDescent="0.25">
      <c r="A531" s="1">
        <v>99</v>
      </c>
      <c r="B531" s="1" t="s">
        <v>75</v>
      </c>
      <c r="C531" s="1">
        <v>4</v>
      </c>
      <c r="D531" s="1" t="s">
        <v>31</v>
      </c>
      <c r="E531" s="1">
        <v>3</v>
      </c>
      <c r="F531" s="1">
        <v>2</v>
      </c>
      <c r="G531" s="1">
        <v>2</v>
      </c>
      <c r="H531" s="1">
        <v>1.2</v>
      </c>
      <c r="I531" s="1">
        <v>2.2999999999999998</v>
      </c>
      <c r="J531" s="1">
        <v>1</v>
      </c>
      <c r="K531" s="1">
        <v>2</v>
      </c>
    </row>
    <row r="532" spans="1:11" x14ac:dyDescent="0.25">
      <c r="A532" s="1">
        <v>100</v>
      </c>
      <c r="B532" s="1" t="s">
        <v>75</v>
      </c>
      <c r="C532" s="1">
        <v>4</v>
      </c>
      <c r="D532" s="1" t="s">
        <v>11</v>
      </c>
      <c r="E532" s="1">
        <v>2</v>
      </c>
      <c r="F532" s="1">
        <v>2</v>
      </c>
      <c r="G532" s="1">
        <v>3</v>
      </c>
      <c r="H532" s="1">
        <v>1.2</v>
      </c>
      <c r="I532" s="1" t="s">
        <v>21</v>
      </c>
      <c r="J532" s="1">
        <v>1</v>
      </c>
      <c r="K532" s="1">
        <v>1</v>
      </c>
    </row>
    <row r="533" spans="1:11" x14ac:dyDescent="0.25">
      <c r="A533" s="1">
        <v>100</v>
      </c>
      <c r="B533" s="1" t="s">
        <v>75</v>
      </c>
      <c r="C533" s="1">
        <v>4</v>
      </c>
      <c r="D533" s="1" t="s">
        <v>12</v>
      </c>
      <c r="E533" s="1">
        <v>2</v>
      </c>
      <c r="F533" s="1">
        <v>3</v>
      </c>
      <c r="G533" s="1">
        <v>3</v>
      </c>
      <c r="H533" s="1">
        <v>1.2</v>
      </c>
      <c r="I533" s="1">
        <v>2</v>
      </c>
      <c r="J533" s="1">
        <v>1</v>
      </c>
      <c r="K533" s="1">
        <v>1</v>
      </c>
    </row>
    <row r="534" spans="1:11" x14ac:dyDescent="0.25">
      <c r="A534" s="1">
        <v>100</v>
      </c>
      <c r="B534" s="1" t="s">
        <v>75</v>
      </c>
      <c r="C534" s="1">
        <v>4</v>
      </c>
      <c r="D534" s="1" t="s">
        <v>18</v>
      </c>
      <c r="E534" s="1">
        <v>2</v>
      </c>
      <c r="F534" s="1">
        <v>1</v>
      </c>
      <c r="G534" s="1">
        <v>3</v>
      </c>
      <c r="H534" s="1">
        <v>1</v>
      </c>
      <c r="I534" s="1">
        <v>1.2</v>
      </c>
      <c r="J534" s="1">
        <v>1.3</v>
      </c>
      <c r="K534" s="1">
        <v>2</v>
      </c>
    </row>
    <row r="535" spans="1:11" x14ac:dyDescent="0.25">
      <c r="A535" s="1">
        <v>100</v>
      </c>
      <c r="B535" s="1" t="s">
        <v>75</v>
      </c>
      <c r="C535" s="1">
        <v>4</v>
      </c>
      <c r="D535" s="1" t="s">
        <v>31</v>
      </c>
      <c r="E535" s="1">
        <v>1</v>
      </c>
      <c r="F535" s="1">
        <v>1</v>
      </c>
      <c r="G535" s="1">
        <v>3</v>
      </c>
      <c r="H535" s="1">
        <v>1.2</v>
      </c>
      <c r="I535" s="1">
        <v>1.3</v>
      </c>
      <c r="J535" s="1">
        <v>1.3</v>
      </c>
      <c r="K535" s="1">
        <v>2</v>
      </c>
    </row>
    <row r="536" spans="1:11" x14ac:dyDescent="0.25">
      <c r="A536" s="1">
        <v>100</v>
      </c>
      <c r="B536" s="1" t="s">
        <v>75</v>
      </c>
      <c r="C536" s="1">
        <v>4</v>
      </c>
      <c r="D536" s="1" t="s">
        <v>15</v>
      </c>
      <c r="E536" s="1">
        <v>1</v>
      </c>
      <c r="F536" s="1">
        <v>2</v>
      </c>
      <c r="G536" s="1">
        <v>3</v>
      </c>
      <c r="H536" s="1">
        <v>1.2</v>
      </c>
      <c r="I536" s="1">
        <v>2.2999999999999998</v>
      </c>
      <c r="J536" s="1" t="s">
        <v>21</v>
      </c>
      <c r="K536" s="1">
        <v>2</v>
      </c>
    </row>
    <row r="537" spans="1:11" x14ac:dyDescent="0.25">
      <c r="A537" s="1">
        <v>100</v>
      </c>
      <c r="B537" s="1" t="s">
        <v>75</v>
      </c>
      <c r="C537" s="1">
        <v>4</v>
      </c>
      <c r="D537" s="1" t="s">
        <v>19</v>
      </c>
      <c r="E537" s="1">
        <v>3</v>
      </c>
      <c r="F537" s="1">
        <v>3</v>
      </c>
      <c r="G537" s="1">
        <v>3</v>
      </c>
      <c r="H537" s="1">
        <v>1</v>
      </c>
      <c r="I537" s="1">
        <v>2</v>
      </c>
      <c r="J537" s="1">
        <v>1</v>
      </c>
      <c r="K537" s="1">
        <v>1</v>
      </c>
    </row>
    <row r="538" spans="1:11" x14ac:dyDescent="0.25">
      <c r="A538" s="1">
        <v>100</v>
      </c>
      <c r="B538" s="1" t="s">
        <v>75</v>
      </c>
      <c r="C538" s="1">
        <v>4</v>
      </c>
      <c r="D538" s="1" t="s">
        <v>14</v>
      </c>
      <c r="E538" s="1">
        <v>2</v>
      </c>
      <c r="F538" s="1">
        <v>2</v>
      </c>
      <c r="G538" s="1">
        <v>3</v>
      </c>
      <c r="H538" s="1">
        <v>1</v>
      </c>
      <c r="I538" s="1">
        <v>1</v>
      </c>
      <c r="J538" s="1">
        <v>1.3</v>
      </c>
      <c r="K538" s="1">
        <v>1</v>
      </c>
    </row>
  </sheetData>
  <sortState ref="M3:AH25">
    <sortCondition descending="1" ref="N3:N25"/>
  </sortState>
  <conditionalFormatting sqref="U3:AN26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Blatt1</vt:lpstr>
      <vt:lpstr>Blatt1!Zielbereich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 p</cp:lastModifiedBy>
  <dcterms:created xsi:type="dcterms:W3CDTF">2016-06-07T07:28:35Z</dcterms:created>
  <dcterms:modified xsi:type="dcterms:W3CDTF">2016-06-27T11:48:41Z</dcterms:modified>
</cp:coreProperties>
</file>