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 filterPrivacy="1" codeName="ThisWorkbook"/>
  <xr:revisionPtr revIDLastSave="0" documentId="13_ncr:1_{1F28CCD1-5E7F-42CA-8EE6-15AFB82295DA}" xr6:coauthVersionLast="36" xr6:coauthVersionMax="43" xr10:uidLastSave="{00000000-0000-0000-0000-000000000000}"/>
  <bookViews>
    <workbookView minimized="1" xWindow="-105" yWindow="-105" windowWidth="23250" windowHeight="12720" activeTab="3" xr2:uid="{00000000-000D-0000-FFFF-FFFF00000000}"/>
  </bookViews>
  <sheets>
    <sheet name="Daily Schedule" sheetId="4" r:id="rId1"/>
    <sheet name="Event Scheduler" sheetId="3" r:id="rId2"/>
    <sheet name="Chart1" sheetId="5" r:id="rId3"/>
    <sheet name="Time Intervals" sheetId="2" r:id="rId4"/>
  </sheets>
  <definedNames>
    <definedName name="BigNum">9.99E+307</definedName>
    <definedName name="BigStr">REPT("z",255)</definedName>
    <definedName name="ColumnTitle2">EventScheduler[[#Headers],[DATE]]</definedName>
    <definedName name="ColumnTitle3">Time[[#Headers],[Time]]</definedName>
    <definedName name="DateVal">IFERROR('Daily Schedule'!$F$2,"")</definedName>
    <definedName name="DayVal">'Daily Schedule'!$C$17</definedName>
    <definedName name="EndTime">'Time Intervals'!$C$8</definedName>
    <definedName name="Increment">TIME(0,MinuteInterval,0)</definedName>
    <definedName name="LookUpDateAndTime">EventScheduler[DATE]&amp;EventScheduler[TIME]</definedName>
    <definedName name="MinuteInterval">--LEFT(MinuteText,2)</definedName>
    <definedName name="MinuteText">'Time Intervals'!$C$6</definedName>
    <definedName name="MonthName">'Daily Schedule'!$C$15</definedName>
    <definedName name="MonthNumber">IF(MonthName="",MONTH(TODAY()),MONTH(1&amp;LEFT(MonthName,3)))</definedName>
    <definedName name="ReportDay">IF(DayVal="",DAY(TODAY()),'Daily Schedule'!$C$17)</definedName>
    <definedName name="ReportMonth">IF(MonthName="",TEXT(MONTH(TODAY()),"mmm"),MonthName)</definedName>
    <definedName name="ReportYear">IF(Year="",YEAR(TODAY()),Year)</definedName>
    <definedName name="ScheduleHighlight">'Daily Schedule'!$B$26</definedName>
    <definedName name="Start_time">'Time Intervals'!$C$4</definedName>
    <definedName name="TimesList">Time[Time]</definedName>
    <definedName name="Title1">'Daily Schedule'!$E$2</definedName>
    <definedName name="Year">'Daily Schedule'!$C$13</definedName>
  </definedNames>
  <calcPr calcId="191029"/>
</workbook>
</file>

<file path=xl/calcChain.xml><?xml version="1.0" encoding="utf-8"?>
<calcChain xmlns="http://schemas.openxmlformats.org/spreadsheetml/2006/main">
  <c r="E15" i="3" l="1"/>
  <c r="E14" i="3"/>
  <c r="E13" i="3"/>
  <c r="E12" i="3"/>
  <c r="E11" i="3"/>
  <c r="E10" i="3"/>
  <c r="E9" i="3"/>
  <c r="E8" i="3"/>
  <c r="E7" i="3"/>
  <c r="E6" i="3"/>
  <c r="E5" i="3"/>
  <c r="E4" i="3"/>
  <c r="E3" i="3"/>
  <c r="F2" i="4" l="1"/>
  <c r="B8" i="3" l="1"/>
  <c r="B7" i="4"/>
  <c r="B2" i="4"/>
  <c r="H34" i="4"/>
  <c r="H32" i="4"/>
  <c r="H31" i="4"/>
  <c r="H29" i="4"/>
  <c r="H27" i="4"/>
  <c r="H26" i="4"/>
  <c r="H24" i="4"/>
  <c r="H22" i="4"/>
  <c r="H21" i="4"/>
  <c r="H18" i="4"/>
  <c r="H16" i="4"/>
  <c r="H15" i="4"/>
  <c r="H12" i="4"/>
  <c r="H10" i="4"/>
  <c r="H6" i="4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l="1"/>
  <c r="E17" i="4"/>
  <c r="E6" i="4"/>
  <c r="E10" i="4"/>
  <c r="E14" i="4"/>
  <c r="E7" i="4"/>
  <c r="E11" i="4"/>
  <c r="E15" i="4"/>
  <c r="E4" i="4"/>
  <c r="E8" i="4"/>
  <c r="E12" i="4"/>
  <c r="E16" i="4"/>
  <c r="E5" i="4"/>
  <c r="E9" i="4"/>
  <c r="E13" i="4"/>
  <c r="E19" i="2" l="1"/>
  <c r="E18" i="4"/>
  <c r="E20" i="2" l="1"/>
  <c r="E19" i="4"/>
  <c r="E21" i="2" l="1"/>
  <c r="E20" i="4"/>
  <c r="E22" i="2" l="1"/>
  <c r="E21" i="4"/>
  <c r="E23" i="2" l="1"/>
  <c r="E22" i="4"/>
  <c r="E24" i="2" l="1"/>
  <c r="E23" i="4"/>
  <c r="E25" i="2" l="1"/>
  <c r="E24" i="4"/>
  <c r="E26" i="2" l="1"/>
  <c r="E25" i="4"/>
  <c r="E26" i="4" l="1"/>
  <c r="E27" i="2"/>
  <c r="E28" i="2" l="1"/>
  <c r="E27" i="4"/>
  <c r="E29" i="2" l="1"/>
  <c r="E28" i="4"/>
  <c r="E30" i="2" l="1"/>
  <c r="E29" i="4"/>
  <c r="H14" i="3"/>
  <c r="H15" i="3"/>
  <c r="E31" i="2" l="1"/>
  <c r="E30" i="4"/>
  <c r="E3" i="4"/>
  <c r="F10" i="4" l="1"/>
  <c r="F15" i="4"/>
  <c r="F17" i="4"/>
  <c r="F4" i="4"/>
  <c r="F12" i="4"/>
  <c r="F9" i="4"/>
  <c r="F16" i="4"/>
  <c r="F14" i="4"/>
  <c r="F6" i="4"/>
  <c r="F5" i="4"/>
  <c r="F11" i="4"/>
  <c r="F8" i="4"/>
  <c r="F13" i="4"/>
  <c r="F7" i="4"/>
  <c r="F18" i="4"/>
  <c r="F19" i="4"/>
  <c r="F20" i="4"/>
  <c r="F21" i="4"/>
  <c r="F22" i="4"/>
  <c r="F23" i="4"/>
  <c r="F24" i="4"/>
  <c r="F25" i="4"/>
  <c r="F26" i="4"/>
  <c r="F27" i="4"/>
  <c r="F28" i="4"/>
  <c r="F3" i="4"/>
  <c r="F29" i="4"/>
  <c r="F30" i="4"/>
  <c r="E32" i="2"/>
  <c r="E31" i="4"/>
  <c r="F31" i="4" s="1"/>
  <c r="B2" i="3"/>
  <c r="B6" i="3"/>
  <c r="H3" i="3"/>
  <c r="H4" i="3"/>
  <c r="H5" i="3"/>
  <c r="H6" i="3"/>
  <c r="H7" i="3"/>
  <c r="H8" i="3"/>
  <c r="H9" i="3"/>
  <c r="H10" i="3"/>
  <c r="H11" i="3"/>
  <c r="H12" i="3"/>
  <c r="H13" i="3"/>
  <c r="E33" i="2" l="1"/>
  <c r="E32" i="4"/>
  <c r="F32" i="4" s="1"/>
  <c r="J9" i="4"/>
  <c r="J24" i="4"/>
  <c r="J31" i="4"/>
  <c r="J26" i="4"/>
  <c r="J21" i="4"/>
  <c r="J12" i="4"/>
  <c r="J6" i="4"/>
  <c r="J29" i="4"/>
  <c r="I13" i="4"/>
  <c r="I33" i="4"/>
  <c r="I28" i="4"/>
  <c r="I23" i="4"/>
  <c r="J18" i="4"/>
  <c r="I7" i="4"/>
  <c r="J34" i="4"/>
  <c r="I35" i="4"/>
  <c r="I25" i="4"/>
  <c r="I30" i="4"/>
  <c r="I19" i="4"/>
  <c r="I34" i="4"/>
  <c r="J32" i="4"/>
  <c r="I29" i="4"/>
  <c r="J27" i="4"/>
  <c r="I24" i="4"/>
  <c r="J22" i="4"/>
  <c r="J35" i="4"/>
  <c r="I31" i="4"/>
  <c r="J33" i="4"/>
  <c r="I32" i="4"/>
  <c r="J25" i="4"/>
  <c r="I21" i="4"/>
  <c r="J23" i="4"/>
  <c r="I22" i="4"/>
  <c r="J14" i="4"/>
  <c r="J13" i="4"/>
  <c r="I12" i="4"/>
  <c r="I11" i="4"/>
  <c r="I10" i="4"/>
  <c r="I14" i="4"/>
  <c r="J11" i="4"/>
  <c r="J10" i="4"/>
  <c r="I9" i="4"/>
  <c r="I8" i="4"/>
  <c r="J7" i="4"/>
  <c r="I6" i="4"/>
  <c r="I5" i="4"/>
  <c r="I4" i="4"/>
  <c r="J3" i="4"/>
  <c r="J8" i="4"/>
  <c r="J5" i="4"/>
  <c r="J4" i="4"/>
  <c r="I3" i="4"/>
  <c r="J30" i="4"/>
  <c r="J28" i="4"/>
  <c r="I27" i="4"/>
  <c r="I26" i="4"/>
  <c r="J20" i="4"/>
  <c r="J19" i="4"/>
  <c r="I18" i="4"/>
  <c r="I17" i="4"/>
  <c r="I16" i="4"/>
  <c r="I15" i="4"/>
  <c r="I20" i="4"/>
  <c r="J17" i="4"/>
  <c r="J16" i="4"/>
  <c r="J15" i="4"/>
  <c r="E34" i="2" l="1"/>
  <c r="E33" i="4"/>
  <c r="F33" i="4" s="1"/>
  <c r="E35" i="2" l="1"/>
  <c r="E34" i="4"/>
  <c r="F34" i="4" s="1"/>
  <c r="E35" i="4" l="1"/>
  <c r="F35" i="4" s="1"/>
  <c r="E36" i="2"/>
  <c r="E37" i="2" l="1"/>
  <c r="E36" i="4"/>
  <c r="F36" i="4" s="1"/>
  <c r="E37" i="4" l="1"/>
  <c r="F37" i="4" s="1"/>
  <c r="E38" i="2"/>
  <c r="E38" i="4" l="1"/>
  <c r="F38" i="4" s="1"/>
  <c r="E39" i="2"/>
  <c r="E39" i="4" l="1"/>
  <c r="F39" i="4" s="1"/>
  <c r="E40" i="2"/>
  <c r="E40" i="4" l="1"/>
  <c r="F40" i="4" s="1"/>
  <c r="E41" i="2"/>
  <c r="E41" i="4" l="1"/>
  <c r="F41" i="4" s="1"/>
  <c r="E42" i="2"/>
  <c r="E42" i="4" l="1"/>
  <c r="F42" i="4" s="1"/>
  <c r="E43" i="2"/>
  <c r="E43" i="4" l="1"/>
  <c r="F43" i="4" s="1"/>
  <c r="E44" i="2"/>
  <c r="E44" i="4" l="1"/>
  <c r="F44" i="4" s="1"/>
  <c r="E45" i="2"/>
  <c r="E45" i="4" l="1"/>
  <c r="F45" i="4" s="1"/>
  <c r="E46" i="2"/>
  <c r="E46" i="4" l="1"/>
  <c r="F46" i="4" s="1"/>
  <c r="E47" i="2"/>
  <c r="E47" i="4" l="1"/>
  <c r="F47" i="4" s="1"/>
  <c r="E48" i="2"/>
  <c r="E48" i="4" l="1"/>
  <c r="F48" i="4" s="1"/>
  <c r="E49" i="2"/>
  <c r="E49" i="4" l="1"/>
  <c r="F49" i="4" s="1"/>
  <c r="E50" i="2"/>
  <c r="E50" i="4" l="1"/>
  <c r="F50" i="4" s="1"/>
  <c r="E51" i="4" l="1"/>
  <c r="F51" i="4" s="1"/>
  <c r="E52" i="4" l="1"/>
  <c r="F52" i="4" s="1"/>
  <c r="E53" i="4" l="1"/>
  <c r="F53" i="4" s="1"/>
  <c r="E54" i="4" l="1"/>
  <c r="F54" i="4" s="1"/>
  <c r="E55" i="4" l="1"/>
  <c r="F55" i="4" s="1"/>
  <c r="E56" i="4" l="1"/>
  <c r="F56" i="4" s="1"/>
  <c r="E57" i="4" l="1"/>
  <c r="F57" i="4" s="1"/>
  <c r="E58" i="4" l="1"/>
  <c r="F58" i="4" s="1"/>
  <c r="E59" i="4" l="1"/>
  <c r="F59" i="4" s="1"/>
  <c r="E60" i="4" l="1"/>
  <c r="F60" i="4" s="1"/>
  <c r="E61" i="4" l="1"/>
  <c r="F61" i="4" s="1"/>
  <c r="E62" i="4" l="1"/>
  <c r="F62" i="4" s="1"/>
  <c r="E63" i="4" l="1"/>
  <c r="F63" i="4" s="1"/>
  <c r="E64" i="4" l="1"/>
  <c r="F64" i="4" s="1"/>
  <c r="E65" i="4" l="1"/>
  <c r="F65" i="4" s="1"/>
  <c r="E66" i="4" l="1"/>
  <c r="F66" i="4" s="1"/>
  <c r="E67" i="4" l="1"/>
  <c r="F67" i="4" s="1"/>
  <c r="E68" i="4" l="1"/>
  <c r="F68" i="4" s="1"/>
  <c r="E69" i="4" l="1"/>
  <c r="F69" i="4" s="1"/>
  <c r="E70" i="4" l="1"/>
  <c r="F70" i="4" s="1"/>
  <c r="E71" i="4" l="1"/>
  <c r="F71" i="4" s="1"/>
  <c r="E72" i="4" l="1"/>
  <c r="F72" i="4" s="1"/>
  <c r="E73" i="4" l="1"/>
  <c r="F73" i="4" s="1"/>
  <c r="E74" i="4" l="1"/>
  <c r="F74" i="4" s="1"/>
  <c r="E75" i="4"/>
  <c r="F75" i="4" s="1"/>
</calcChain>
</file>

<file path=xl/sharedStrings.xml><?xml version="1.0" encoding="utf-8"?>
<sst xmlns="http://schemas.openxmlformats.org/spreadsheetml/2006/main" count="92" uniqueCount="74">
  <si>
    <t>Wake up</t>
  </si>
  <si>
    <t>Shower</t>
  </si>
  <si>
    <t>Start shift</t>
  </si>
  <si>
    <t>Break</t>
  </si>
  <si>
    <t>Lunch</t>
  </si>
  <si>
    <t>Call corporate</t>
  </si>
  <si>
    <t>Home</t>
  </si>
  <si>
    <t>Month</t>
  </si>
  <si>
    <t>Year</t>
  </si>
  <si>
    <t>Day</t>
  </si>
  <si>
    <t>Breakfast</t>
  </si>
  <si>
    <t>VIEW SCHEDULE</t>
  </si>
  <si>
    <t>EDIT SCHEDULE</t>
  </si>
  <si>
    <t>WEEK AT A GLANCE</t>
  </si>
  <si>
    <t>NOTES / TO DO LIST</t>
  </si>
  <si>
    <t>DATE</t>
  </si>
  <si>
    <t>TIME</t>
  </si>
  <si>
    <t>DESCRIPTION</t>
  </si>
  <si>
    <t>UNIQUE VALUE (CALCULATED)</t>
  </si>
  <si>
    <t>Pick up dry cleaning</t>
  </si>
  <si>
    <t>Call cable company</t>
  </si>
  <si>
    <t>Soccer practice</t>
  </si>
  <si>
    <t>Leave for work</t>
  </si>
  <si>
    <t>Return to work</t>
  </si>
  <si>
    <t>Event Scheduler</t>
  </si>
  <si>
    <t>HIGHLIGHT IN SCHEDULE:</t>
  </si>
  <si>
    <t>Select to add a new event</t>
  </si>
  <si>
    <t>Select to edit time intervals</t>
  </si>
  <si>
    <t>Select to view Daily Schedule</t>
  </si>
  <si>
    <t>Start time</t>
  </si>
  <si>
    <t>Interval</t>
  </si>
  <si>
    <t>End time</t>
  </si>
  <si>
    <t>Time</t>
  </si>
  <si>
    <t>Daily Schedule</t>
  </si>
  <si>
    <t>EDIT TIME TABLE</t>
  </si>
  <si>
    <t>Select to View Daily Schedule</t>
  </si>
  <si>
    <t>Time Intervals</t>
  </si>
  <si>
    <t>vscn + ăn sáng</t>
  </si>
  <si>
    <t>đi học</t>
  </si>
  <si>
    <t>d</t>
  </si>
  <si>
    <t>23 PM</t>
  </si>
  <si>
    <t>30 MIN</t>
  </si>
  <si>
    <t>ĐI HỌC</t>
  </si>
  <si>
    <t xml:space="preserve">             ĐI HỌC</t>
  </si>
  <si>
    <t>VSCN + AN UONG</t>
  </si>
  <si>
    <t>HỌC TRÊN TRƯỜNG</t>
  </si>
  <si>
    <t>AN TRƯA + NGHI NGƠI</t>
  </si>
  <si>
    <t xml:space="preserve"> CÔNG VIỆC T2</t>
  </si>
  <si>
    <t>LÀM BTVN</t>
  </si>
  <si>
    <t>ĐỌC TÀI LIỆU</t>
  </si>
  <si>
    <t>CÔNG VIỆC T3</t>
  </si>
  <si>
    <t>LÀM BTN</t>
  </si>
  <si>
    <t>ĂN TRƯA + NGHỈ NGƠI</t>
  </si>
  <si>
    <t>ĐỌC TRƯỚC ND HỌC</t>
  </si>
  <si>
    <t>XEM LẠI KT HỌC SÁNG</t>
  </si>
  <si>
    <t>ĐI NGỦ</t>
  </si>
  <si>
    <t>CV TỒN ĐỌNG</t>
  </si>
  <si>
    <t>CV TỒN ĐỌNG2</t>
  </si>
  <si>
    <t>CV TỒN ĐỌNG3</t>
  </si>
  <si>
    <t>CV T4</t>
  </si>
  <si>
    <t>ĂN TRƯA+ NGHỈ</t>
  </si>
  <si>
    <t>XEM LẠI+ ĐỌC TÀI LIỆU</t>
  </si>
  <si>
    <t>đi đá bóng</t>
  </si>
  <si>
    <t>CV T5</t>
  </si>
  <si>
    <t>VSCN + AS</t>
  </si>
  <si>
    <t>NGHỈ NGƠI</t>
  </si>
  <si>
    <t>ĐI GẶP GỠ BẠN BÈ</t>
  </si>
  <si>
    <t xml:space="preserve">VSCN </t>
  </si>
  <si>
    <t>HỌC</t>
  </si>
  <si>
    <t>CV TỒN ĐỌNG4</t>
  </si>
  <si>
    <t>CV T6</t>
  </si>
  <si>
    <t>VSCN</t>
  </si>
  <si>
    <t>VỀ QUÊ</t>
  </si>
  <si>
    <t>CV TỒN ĐỌNG5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</si>
</sst>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[$-409]h:mm\ AM/PM;@"/>
    <numFmt numFmtId="169" formatCode="[$-409]mmmm\ d\,\ yyyy;@"/>
  </numFmts>
  <fonts count="1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2" tint="0.5999633777886288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4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/>
      <bottom style="thick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3"/>
      </right>
      <top style="thin">
        <color indexed="64"/>
      </top>
      <bottom/>
      <diagonal/>
    </border>
    <border>
      <left/>
      <right/>
      <top/>
      <bottom style="hair">
        <color theme="0" tint="-0.34998626667073579"/>
      </bottom>
      <diagonal/>
    </border>
  </borders>
  <cellStyleXfs count="36">
    <xf numFmtId="0" fontId="0" fillId="0" borderId="0">
      <alignment vertical="center"/>
    </xf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7" borderId="0" applyNumberFormat="0" applyAlignment="0" applyProtection="0"/>
    <xf numFmtId="0" fontId="2" fillId="7" borderId="0" applyNumberFormat="0" applyBorder="0" applyAlignment="0" applyProtection="0"/>
    <xf numFmtId="167" fontId="14" fillId="0" borderId="0" applyFill="0" applyBorder="0" applyAlignment="0" applyProtection="0"/>
    <xf numFmtId="165" fontId="14" fillId="0" borderId="0" applyFill="0" applyBorder="0" applyAlignment="0" applyProtection="0"/>
    <xf numFmtId="166" fontId="14" fillId="0" borderId="0" applyFill="0" applyBorder="0" applyAlignment="0" applyProtection="0"/>
    <xf numFmtId="164" fontId="14" fillId="0" borderId="0" applyFill="0" applyBorder="0" applyAlignment="0" applyProtection="0"/>
    <xf numFmtId="9" fontId="14" fillId="0" borderId="0" applyFill="0" applyBorder="0" applyAlignment="0" applyProtection="0"/>
    <xf numFmtId="0" fontId="14" fillId="8" borderId="10" applyNumberFormat="0" applyAlignment="0" applyProtection="0"/>
    <xf numFmtId="168" fontId="14" fillId="0" borderId="0" applyFill="0">
      <alignment horizontal="left" indent="1"/>
    </xf>
    <xf numFmtId="0" fontId="11" fillId="0" borderId="0">
      <alignment horizontal="center" vertical="top"/>
    </xf>
    <xf numFmtId="0" fontId="8" fillId="0" borderId="0">
      <alignment horizontal="center" vertical="center"/>
    </xf>
    <xf numFmtId="14" fontId="14" fillId="0" borderId="0">
      <alignment horizontal="left" vertical="center" indent="1"/>
    </xf>
    <xf numFmtId="0" fontId="14" fillId="0" borderId="0">
      <alignment horizontal="left" vertical="center" indent="1"/>
    </xf>
    <xf numFmtId="0" fontId="15" fillId="2" borderId="0">
      <alignment vertical="center"/>
    </xf>
    <xf numFmtId="0" fontId="13" fillId="5" borderId="1" applyNumberFormat="0" applyFont="0">
      <alignment horizontal="left" vertical="center"/>
    </xf>
    <xf numFmtId="0" fontId="12" fillId="0" borderId="0">
      <alignment horizontal="left" indent="3"/>
    </xf>
    <xf numFmtId="0" fontId="12" fillId="6" borderId="11">
      <alignment horizontal="left" vertical="center" indent="1"/>
    </xf>
    <xf numFmtId="0" fontId="4" fillId="4" borderId="12">
      <alignment horizontal="center" vertical="center" wrapText="1"/>
      <protection locked="0"/>
    </xf>
    <xf numFmtId="0" fontId="13" fillId="4" borderId="13" applyNumberFormat="0" applyFont="0" applyAlignment="0">
      <alignment horizontal="right" vertical="center" wrapText="1"/>
      <protection locked="0"/>
    </xf>
    <xf numFmtId="0" fontId="2" fillId="2" borderId="7">
      <alignment horizontal="center" vertical="center"/>
    </xf>
    <xf numFmtId="0" fontId="6" fillId="2" borderId="0">
      <alignment horizontal="center" vertical="center"/>
    </xf>
    <xf numFmtId="0" fontId="8" fillId="2" borderId="0">
      <alignment horizontal="center" vertical="center"/>
    </xf>
    <xf numFmtId="0" fontId="10" fillId="0" borderId="0">
      <alignment horizontal="left" vertical="center" wrapText="1" indent="5"/>
    </xf>
    <xf numFmtId="0" fontId="16" fillId="4" borderId="14" applyNumberFormat="0" applyFill="0" applyAlignment="0">
      <alignment horizontal="center" vertical="center" wrapText="1"/>
      <protection locked="0"/>
    </xf>
    <xf numFmtId="0" fontId="1" fillId="3" borderId="2">
      <alignment horizontal="left" indent="1"/>
    </xf>
    <xf numFmtId="14" fontId="5" fillId="3" borderId="3">
      <alignment vertical="center"/>
    </xf>
    <xf numFmtId="0" fontId="13" fillId="5" borderId="4">
      <alignment horizontal="left" vertical="center"/>
    </xf>
    <xf numFmtId="0" fontId="13" fillId="5" borderId="15">
      <alignment horizontal="left" vertical="center"/>
    </xf>
    <xf numFmtId="0" fontId="13" fillId="5" borderId="6">
      <alignment horizontal="left" vertical="center"/>
    </xf>
    <xf numFmtId="0" fontId="4" fillId="0" borderId="16">
      <alignment horizontal="center" vertical="center" wrapText="1"/>
    </xf>
    <xf numFmtId="0" fontId="4" fillId="0" borderId="16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14" fontId="5" fillId="3" borderId="3" xfId="0" applyNumberFormat="1" applyFont="1" applyFill="1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/>
    </xf>
    <xf numFmtId="0" fontId="0" fillId="0" borderId="0" xfId="0" applyFont="1" applyFill="1" applyBorder="1" applyProtection="1">
      <alignment vertical="center"/>
    </xf>
    <xf numFmtId="0" fontId="9" fillId="7" borderId="0" xfId="3" applyAlignment="1" applyProtection="1">
      <alignment horizontal="left" vertical="center" indent="10"/>
      <protection locked="0"/>
    </xf>
    <xf numFmtId="0" fontId="9" fillId="7" borderId="0" xfId="3" applyAlignment="1" applyProtection="1">
      <alignment horizontal="left" vertical="center" indent="6"/>
      <protection locked="0"/>
    </xf>
    <xf numFmtId="0" fontId="2" fillId="7" borderId="8" xfId="4" applyBorder="1" applyAlignment="1">
      <alignment horizontal="left" vertical="center" indent="1"/>
    </xf>
    <xf numFmtId="0" fontId="2" fillId="7" borderId="9" xfId="4" applyBorder="1" applyAlignment="1">
      <alignment horizontal="left" vertical="center" indent="1"/>
    </xf>
    <xf numFmtId="0" fontId="7" fillId="0" borderId="0" xfId="1" applyFill="1" applyAlignment="1">
      <alignment horizontal="left" vertical="center"/>
    </xf>
    <xf numFmtId="168" fontId="14" fillId="0" borderId="0" xfId="11">
      <alignment horizontal="left" indent="1"/>
    </xf>
    <xf numFmtId="14" fontId="14" fillId="0" borderId="0" xfId="14">
      <alignment horizontal="left" vertical="center" indent="1"/>
    </xf>
    <xf numFmtId="0" fontId="14" fillId="0" borderId="0" xfId="15">
      <alignment horizontal="left" vertical="center" indent="1"/>
    </xf>
    <xf numFmtId="0" fontId="15" fillId="2" borderId="0" xfId="16">
      <alignment vertical="center"/>
    </xf>
    <xf numFmtId="0" fontId="13" fillId="5" borderId="1" xfId="17">
      <alignment horizontal="left" vertical="center"/>
    </xf>
    <xf numFmtId="0" fontId="12" fillId="0" borderId="0" xfId="18">
      <alignment horizontal="left" indent="3"/>
    </xf>
    <xf numFmtId="0" fontId="4" fillId="4" borderId="12" xfId="20">
      <alignment horizontal="center" vertical="center" wrapText="1"/>
      <protection locked="0"/>
    </xf>
    <xf numFmtId="0" fontId="10" fillId="0" borderId="0" xfId="25">
      <alignment horizontal="left" vertical="center" wrapText="1" indent="5"/>
    </xf>
    <xf numFmtId="0" fontId="1" fillId="3" borderId="2" xfId="27">
      <alignment horizontal="left" indent="1"/>
    </xf>
    <xf numFmtId="168" fontId="14" fillId="5" borderId="0" xfId="11" applyFill="1">
      <alignment horizontal="left" indent="1"/>
    </xf>
    <xf numFmtId="168" fontId="14" fillId="4" borderId="13" xfId="21" applyNumberFormat="1" applyFont="1" applyAlignment="1">
      <alignment horizontal="left" indent="1"/>
      <protection locked="0"/>
    </xf>
    <xf numFmtId="168" fontId="16" fillId="5" borderId="14" xfId="26" applyNumberFormat="1" applyFill="1" applyAlignment="1">
      <alignment horizontal="left" indent="1"/>
      <protection locked="0"/>
    </xf>
    <xf numFmtId="0" fontId="13" fillId="5" borderId="4" xfId="29">
      <alignment horizontal="left" vertical="center"/>
    </xf>
    <xf numFmtId="0" fontId="13" fillId="5" borderId="15" xfId="30">
      <alignment horizontal="left" vertical="center"/>
    </xf>
    <xf numFmtId="0" fontId="13" fillId="5" borderId="6" xfId="31">
      <alignment horizontal="left" vertical="center"/>
    </xf>
    <xf numFmtId="168" fontId="14" fillId="0" borderId="0" xfId="11" applyFill="1">
      <alignment horizontal="left" indent="1"/>
    </xf>
    <xf numFmtId="168" fontId="14" fillId="0" borderId="0" xfId="11" applyNumberFormat="1" applyFill="1">
      <alignment horizontal="left" indent="1"/>
    </xf>
    <xf numFmtId="0" fontId="7" fillId="0" borderId="0" xfId="1" applyAlignment="1">
      <alignment vertical="center"/>
    </xf>
    <xf numFmtId="168" fontId="14" fillId="5" borderId="1" xfId="17" applyNumberFormat="1" applyFont="1">
      <alignment horizontal="left" vertical="center"/>
    </xf>
    <xf numFmtId="169" fontId="9" fillId="7" borderId="0" xfId="3" applyNumberFormat="1" applyAlignment="1" applyProtection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16" xfId="33">
      <alignment vertical="center"/>
    </xf>
    <xf numFmtId="0" fontId="17" fillId="0" borderId="0" xfId="34">
      <alignment vertical="center"/>
    </xf>
    <xf numFmtId="168" fontId="0" fillId="5" borderId="1" xfId="17" applyNumberFormat="1" applyFont="1">
      <alignment horizontal="left" vertical="center"/>
    </xf>
    <xf numFmtId="0" fontId="10" fillId="0" borderId="0" xfId="25" applyFill="1">
      <alignment horizontal="left" vertical="center" wrapText="1" indent="5"/>
    </xf>
    <xf numFmtId="168" fontId="0" fillId="10" borderId="0" xfId="11" applyNumberFormat="1" applyFont="1" applyFill="1">
      <alignment horizontal="left" indent="1"/>
    </xf>
    <xf numFmtId="168" fontId="14" fillId="11" borderId="0" xfId="11" applyNumberFormat="1" applyFill="1">
      <alignment horizontal="left" indent="1"/>
    </xf>
    <xf numFmtId="168" fontId="0" fillId="11" borderId="0" xfId="11" applyNumberFormat="1" applyFont="1" applyFill="1">
      <alignment horizontal="left" indent="1"/>
    </xf>
    <xf numFmtId="168" fontId="0" fillId="12" borderId="0" xfId="11" applyNumberFormat="1" applyFont="1" applyFill="1">
      <alignment horizontal="left" indent="1"/>
    </xf>
    <xf numFmtId="168" fontId="14" fillId="12" borderId="0" xfId="11" applyNumberFormat="1" applyFill="1">
      <alignment horizontal="left" indent="1"/>
    </xf>
    <xf numFmtId="168" fontId="0" fillId="13" borderId="0" xfId="11" applyNumberFormat="1" applyFont="1" applyFill="1">
      <alignment horizontal="left" indent="1"/>
    </xf>
    <xf numFmtId="168" fontId="0" fillId="14" borderId="0" xfId="11" applyNumberFormat="1" applyFont="1" applyFill="1">
      <alignment horizontal="left" indent="1"/>
    </xf>
    <xf numFmtId="168" fontId="14" fillId="15" borderId="0" xfId="11" applyNumberFormat="1" applyFill="1">
      <alignment horizontal="left" indent="1"/>
    </xf>
    <xf numFmtId="168" fontId="0" fillId="15" borderId="0" xfId="11" applyNumberFormat="1" applyFont="1" applyFill="1">
      <alignment horizontal="left" indent="1"/>
    </xf>
    <xf numFmtId="168" fontId="14" fillId="9" borderId="0" xfId="11" applyNumberFormat="1" applyFill="1">
      <alignment horizontal="left" indent="1"/>
    </xf>
    <xf numFmtId="168" fontId="0" fillId="9" borderId="0" xfId="11" applyNumberFormat="1" applyFont="1" applyFill="1">
      <alignment horizontal="left" indent="1"/>
    </xf>
    <xf numFmtId="168" fontId="14" fillId="16" borderId="0" xfId="11" applyNumberFormat="1" applyFill="1">
      <alignment horizontal="left" indent="1"/>
    </xf>
    <xf numFmtId="168" fontId="14" fillId="13" borderId="0" xfId="11" applyNumberFormat="1" applyFill="1">
      <alignment horizontal="left" indent="1"/>
    </xf>
    <xf numFmtId="168" fontId="14" fillId="17" borderId="0" xfId="11" applyNumberFormat="1" applyFill="1">
      <alignment horizontal="left" indent="1"/>
    </xf>
    <xf numFmtId="168" fontId="0" fillId="17" borderId="0" xfId="11" applyNumberFormat="1" applyFont="1" applyFill="1">
      <alignment horizontal="left" indent="1"/>
    </xf>
    <xf numFmtId="168" fontId="14" fillId="18" borderId="0" xfId="11" applyNumberFormat="1" applyFill="1">
      <alignment horizontal="left" indent="1"/>
    </xf>
    <xf numFmtId="168" fontId="0" fillId="18" borderId="0" xfId="11" applyNumberFormat="1" applyFont="1" applyFill="1">
      <alignment horizontal="left" indent="1"/>
    </xf>
    <xf numFmtId="168" fontId="14" fillId="19" borderId="0" xfId="11" applyNumberFormat="1" applyFill="1">
      <alignment horizontal="left" indent="1"/>
    </xf>
    <xf numFmtId="168" fontId="0" fillId="19" borderId="0" xfId="11" applyNumberFormat="1" applyFont="1" applyFill="1">
      <alignment horizontal="left" indent="1"/>
    </xf>
    <xf numFmtId="168" fontId="14" fillId="20" borderId="0" xfId="11" applyNumberFormat="1" applyFill="1">
      <alignment horizontal="left" indent="1"/>
    </xf>
    <xf numFmtId="168" fontId="0" fillId="20" borderId="0" xfId="11" applyNumberFormat="1" applyFont="1" applyFill="1">
      <alignment horizontal="left" indent="1"/>
    </xf>
    <xf numFmtId="168" fontId="14" fillId="14" borderId="0" xfId="11" applyNumberFormat="1" applyFill="1">
      <alignment horizontal="left" indent="1"/>
    </xf>
    <xf numFmtId="168" fontId="14" fillId="21" borderId="0" xfId="11" applyNumberFormat="1" applyFill="1">
      <alignment horizontal="left" indent="1"/>
    </xf>
    <xf numFmtId="168" fontId="0" fillId="21" borderId="0" xfId="11" applyNumberFormat="1" applyFont="1" applyFill="1">
      <alignment horizontal="left" indent="1"/>
    </xf>
    <xf numFmtId="0" fontId="3" fillId="3" borderId="3" xfId="0" applyFont="1" applyFill="1" applyBorder="1" applyAlignment="1">
      <alignment horizontal="left" vertical="center" indent="1"/>
    </xf>
    <xf numFmtId="0" fontId="4" fillId="0" borderId="16" xfId="32">
      <alignment horizontal="center" vertical="center" wrapText="1"/>
    </xf>
    <xf numFmtId="0" fontId="12" fillId="6" borderId="11" xfId="19">
      <alignment horizontal="left" vertical="center" indent="1"/>
    </xf>
    <xf numFmtId="0" fontId="8" fillId="0" borderId="0" xfId="13" applyNumberFormat="1">
      <alignment horizontal="center" vertical="center"/>
    </xf>
    <xf numFmtId="0" fontId="2" fillId="7" borderId="0" xfId="4" applyAlignment="1" applyProtection="1">
      <alignment horizontal="left" vertical="center" indent="5"/>
      <protection locked="0"/>
    </xf>
    <xf numFmtId="0" fontId="11" fillId="0" borderId="0" xfId="12">
      <alignment horizontal="center" vertical="top"/>
    </xf>
    <xf numFmtId="0" fontId="2" fillId="2" borderId="7" xfId="22">
      <alignment horizontal="center" vertical="center"/>
    </xf>
    <xf numFmtId="0" fontId="6" fillId="2" borderId="0" xfId="23">
      <alignment horizontal="center" vertical="center"/>
    </xf>
    <xf numFmtId="0" fontId="8" fillId="2" borderId="0" xfId="24">
      <alignment horizontal="center" vertical="center"/>
    </xf>
    <xf numFmtId="168" fontId="14" fillId="22" borderId="0" xfId="11" applyNumberFormat="1" applyFill="1">
      <alignment horizontal="left" indent="1"/>
    </xf>
    <xf numFmtId="168" fontId="0" fillId="22" borderId="0" xfId="11" applyNumberFormat="1" applyFont="1" applyFill="1">
      <alignment horizontal="left" indent="1"/>
    </xf>
    <xf numFmtId="168" fontId="14" fillId="23" borderId="0" xfId="11" applyNumberFormat="1" applyFill="1">
      <alignment horizontal="left" indent="1"/>
    </xf>
    <xf numFmtId="168" fontId="0" fillId="23" borderId="0" xfId="11" applyNumberFormat="1" applyFont="1" applyFill="1">
      <alignment horizontal="left" indent="1"/>
    </xf>
  </cellXfs>
  <cellStyles count="36">
    <cellStyle name="Border" xfId="17" xr:uid="{00000000-0005-0000-0000-000000000000}"/>
    <cellStyle name="Bottom_Border" xfId="21" xr:uid="{00000000-0005-0000-0000-000001000000}"/>
    <cellStyle name="Bottom_checkbox_border" xfId="33" xr:uid="{00000000-0005-0000-0000-000002000000}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CheckBox" xfId="20" xr:uid="{00000000-0005-0000-0000-000003000000}"/>
    <cellStyle name="Date" xfId="13" xr:uid="{00000000-0005-0000-0000-000008000000}"/>
    <cellStyle name="Day" xfId="12" xr:uid="{00000000-0005-0000-0000-000009000000}"/>
    <cellStyle name="Event_Date" xfId="24" xr:uid="{00000000-0005-0000-0000-00000A000000}"/>
    <cellStyle name="Event_Day" xfId="23" xr:uid="{00000000-0005-0000-0000-00000B000000}"/>
    <cellStyle name="Event_Full_Date" xfId="22" xr:uid="{00000000-0005-0000-0000-00000C000000}"/>
    <cellStyle name="Event_Header" xfId="25" xr:uid="{00000000-0005-0000-0000-00000D000000}"/>
    <cellStyle name="Fill" xfId="16" xr:uid="{00000000-0005-0000-0000-00000E000000}"/>
    <cellStyle name="Heading 1" xfId="2" builtinId="16" customBuiltin="1"/>
    <cellStyle name="Heading 2" xfId="3" builtinId="17" customBuiltin="1"/>
    <cellStyle name="Heading 3" xfId="4" builtinId="18" customBuiltin="1"/>
    <cellStyle name="Highlight" xfId="19" xr:uid="{00000000-0005-0000-0000-000012000000}"/>
    <cellStyle name="Hyperlink" xfId="34" builtinId="8" customBuiltin="1"/>
    <cellStyle name="Hyperlink 2" xfId="35" xr:uid="{00000000-0005-0000-0000-000014000000}"/>
    <cellStyle name="Indent" xfId="18" xr:uid="{00000000-0005-0000-0000-000015000000}"/>
    <cellStyle name="Normal" xfId="0" builtinId="0" customBuiltin="1"/>
    <cellStyle name="Note" xfId="10" builtinId="10" customBuiltin="1"/>
    <cellStyle name="Notes" xfId="32" xr:uid="{00000000-0005-0000-0000-000018000000}"/>
    <cellStyle name="Percent" xfId="9" builtinId="5" customBuiltin="1"/>
    <cellStyle name="Style 1" xfId="28" xr:uid="{00000000-0005-0000-0000-00001A000000}"/>
    <cellStyle name="Table_Date" xfId="14" xr:uid="{00000000-0005-0000-0000-00001B000000}"/>
    <cellStyle name="Table_Details" xfId="15" xr:uid="{00000000-0005-0000-0000-00001C000000}"/>
    <cellStyle name="Time" xfId="11" xr:uid="{00000000-0005-0000-0000-00001D000000}"/>
    <cellStyle name="Title" xfId="1" builtinId="15" customBuiltin="1"/>
    <cellStyle name="Top_border" xfId="26" xr:uid="{00000000-0005-0000-0000-00001F000000}"/>
    <cellStyle name="Week_Bottom_Corner" xfId="31" xr:uid="{00000000-0005-0000-0000-000020000000}"/>
    <cellStyle name="Week_Details" xfId="29" xr:uid="{00000000-0005-0000-0000-000021000000}"/>
    <cellStyle name="Week_Right_Corner" xfId="30" xr:uid="{00000000-0005-0000-0000-000022000000}"/>
    <cellStyle name="Weekday" xfId="27" xr:uid="{00000000-0005-0000-0000-000023000000}"/>
  </cellStyles>
  <dxfs count="32">
    <dxf>
      <numFmt numFmtId="168" formatCode="[$-409]h:mm\ AM/PM;@"/>
    </dxf>
    <dxf>
      <numFmt numFmtId="168" formatCode="[$-409]h:mm\ AM/PM;@"/>
    </dxf>
    <dxf>
      <numFmt numFmtId="168" formatCode="[$-409]h:mm\ AM/PM;@"/>
    </dxf>
    <dxf>
      <numFmt numFmtId="168" formatCode="[$-409]h:mm\ AM/PM;@"/>
    </dxf>
    <dxf>
      <numFmt numFmtId="168" formatCode="[$-409]h:mm\ AM/PM;@"/>
    </dxf>
    <dxf>
      <numFmt numFmtId="168" formatCode="[$-409]h:mm\ AM/PM;@"/>
    </dxf>
    <dxf>
      <numFmt numFmtId="168" formatCode="[$-409]h:mm\ AM/PM;@"/>
    </dxf>
    <dxf>
      <numFmt numFmtId="168" formatCode="[$-409]h:mm\ AM/PM;@"/>
    </dxf>
    <dxf>
      <numFmt numFmtId="168" formatCode="[$-409]h:mm\ AM/PM;@"/>
    </dxf>
    <dxf>
      <numFmt numFmtId="168" formatCode="[$-409]h:mm\ AM/PM;@"/>
    </dxf>
    <dxf>
      <numFmt numFmtId="168" formatCode="[$-409]h:mm\ AM/PM;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color theme="4" tint="-0.24994659260841701"/>
      </font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 xr9:uid="{00000000-0011-0000-FFFF-FFFF00000000}">
      <tableStyleElement type="wholeTable" dxfId="31"/>
      <tableStyleElement type="headerRow" dxfId="30"/>
      <tableStyleElement type="firstRowStripe" dxfId="29"/>
      <tableStyleElement type="secondRowStripe" dxfId="28"/>
    </tableStyle>
    <tableStyle name="Time Intervals" pivot="0" count="4" xr9:uid="{00000000-0011-0000-FFFF-FFFF01000000}">
      <tableStyleElement type="wholeTable" dxfId="27"/>
      <tableStyleElement type="header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Intervals'!$E$2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'Time Intervals'!$E$3:$E$75</c:f>
              <c:numCache>
                <c:formatCode>[$-409]h:mm\ AM/PM;@</c:formatCode>
                <c:ptCount val="61"/>
                <c:pt idx="0">
                  <c:v>0.25</c:v>
                </c:pt>
                <c:pt idx="1">
                  <c:v>0.27083333333333331</c:v>
                </c:pt>
                <c:pt idx="2">
                  <c:v>0.29166666666666663</c:v>
                </c:pt>
                <c:pt idx="3">
                  <c:v>0.31249999999999994</c:v>
                </c:pt>
                <c:pt idx="4">
                  <c:v>0.33333333333333326</c:v>
                </c:pt>
                <c:pt idx="5">
                  <c:v>0.35416666666666657</c:v>
                </c:pt>
                <c:pt idx="6">
                  <c:v>0.37499999999999989</c:v>
                </c:pt>
                <c:pt idx="7">
                  <c:v>0.3958333333333332</c:v>
                </c:pt>
                <c:pt idx="8">
                  <c:v>0.41666666666666652</c:v>
                </c:pt>
                <c:pt idx="9">
                  <c:v>0.43749999999999983</c:v>
                </c:pt>
                <c:pt idx="10">
                  <c:v>0.45833333333333315</c:v>
                </c:pt>
                <c:pt idx="11">
                  <c:v>0.47916666666666646</c:v>
                </c:pt>
                <c:pt idx="12">
                  <c:v>0.49999999999999978</c:v>
                </c:pt>
                <c:pt idx="13">
                  <c:v>0.52083333333333315</c:v>
                </c:pt>
                <c:pt idx="14">
                  <c:v>0.54166666666666652</c:v>
                </c:pt>
                <c:pt idx="15">
                  <c:v>0.56249999999999989</c:v>
                </c:pt>
                <c:pt idx="16">
                  <c:v>0.58333333333333326</c:v>
                </c:pt>
                <c:pt idx="17">
                  <c:v>0.60416666666666663</c:v>
                </c:pt>
                <c:pt idx="18">
                  <c:v>0.625</c:v>
                </c:pt>
                <c:pt idx="19">
                  <c:v>0.64583333333333337</c:v>
                </c:pt>
                <c:pt idx="20">
                  <c:v>0.66666666666666674</c:v>
                </c:pt>
                <c:pt idx="21">
                  <c:v>0.68750000000000011</c:v>
                </c:pt>
                <c:pt idx="22">
                  <c:v>0.70833333333333348</c:v>
                </c:pt>
                <c:pt idx="23">
                  <c:v>0.72916666666666685</c:v>
                </c:pt>
                <c:pt idx="24">
                  <c:v>0.75000000000000022</c:v>
                </c:pt>
                <c:pt idx="25">
                  <c:v>0.77083333333333359</c:v>
                </c:pt>
                <c:pt idx="26">
                  <c:v>0.79166666666666696</c:v>
                </c:pt>
                <c:pt idx="27">
                  <c:v>0.81250000000000033</c:v>
                </c:pt>
                <c:pt idx="28">
                  <c:v>0.8333333333333337</c:v>
                </c:pt>
                <c:pt idx="29">
                  <c:v>0.85416666666666707</c:v>
                </c:pt>
                <c:pt idx="30">
                  <c:v>0.87500000000000044</c:v>
                </c:pt>
                <c:pt idx="31">
                  <c:v>0.89583333333333381</c:v>
                </c:pt>
                <c:pt idx="32">
                  <c:v>0.91666666666666718</c:v>
                </c:pt>
                <c:pt idx="33">
                  <c:v>0.93750000000000056</c:v>
                </c:pt>
                <c:pt idx="34">
                  <c:v>0.95833333333333393</c:v>
                </c:pt>
                <c:pt idx="35">
                  <c:v>0.9791666666666673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0-4164-97D0-149AED5BBBBB}"/>
            </c:ext>
          </c:extLst>
        </c:ser>
        <c:ser>
          <c:idx val="1"/>
          <c:order val="1"/>
          <c:tx>
            <c:strRef>
              <c:f>'Time Intervals'!$F$2</c:f>
              <c:strCache>
                <c:ptCount val="1"/>
                <c:pt idx="0">
                  <c:v> CÔNG VIỆC 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'Time Intervals'!$F$3:$F$75</c:f>
              <c:numCache>
                <c:formatCode>[$-409]h:mm\ AM/PM;@</c:formatCode>
                <c:ptCount val="61"/>
                <c:pt idx="1">
                  <c:v>0</c:v>
                </c:pt>
                <c:pt idx="3">
                  <c:v>0</c:v>
                </c:pt>
                <c:pt idx="8">
                  <c:v>0</c:v>
                </c:pt>
                <c:pt idx="15">
                  <c:v>0</c:v>
                </c:pt>
                <c:pt idx="20">
                  <c:v>0</c:v>
                </c:pt>
                <c:pt idx="26">
                  <c:v>0</c:v>
                </c:pt>
                <c:pt idx="32">
                  <c:v>0</c:v>
                </c:pt>
                <c:pt idx="33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0-4164-97D0-149AED5BBBBB}"/>
            </c:ext>
          </c:extLst>
        </c:ser>
        <c:ser>
          <c:idx val="2"/>
          <c:order val="2"/>
          <c:tx>
            <c:strRef>
              <c:f>'Time Intervals'!$G$2</c:f>
              <c:strCache>
                <c:ptCount val="1"/>
                <c:pt idx="0">
                  <c:v>CV TỒN ĐỌNG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'Time Intervals'!$G$3:$G$75</c:f>
              <c:numCache>
                <c:formatCode>[$-409]h:mm\ AM/PM;@</c:formatCode>
                <c:ptCount val="61"/>
              </c:numCache>
            </c:numRef>
          </c:val>
          <c:extLst>
            <c:ext xmlns:c16="http://schemas.microsoft.com/office/drawing/2014/chart" uri="{C3380CC4-5D6E-409C-BE32-E72D297353CC}">
              <c16:uniqueId val="{00000002-C8B0-4164-97D0-149AED5BBBBB}"/>
            </c:ext>
          </c:extLst>
        </c:ser>
        <c:ser>
          <c:idx val="3"/>
          <c:order val="3"/>
          <c:tx>
            <c:strRef>
              <c:f>'Time Intervals'!$H$2</c:f>
              <c:strCache>
                <c:ptCount val="1"/>
                <c:pt idx="0">
                  <c:v>CÔNG VIỆC T3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'Time Intervals'!$H$3:$H$75</c:f>
              <c:numCache>
                <c:formatCode>[$-409]h:mm\ AM/PM;@</c:formatCode>
                <c:ptCount val="61"/>
                <c:pt idx="1">
                  <c:v>0</c:v>
                </c:pt>
                <c:pt idx="7">
                  <c:v>0</c:v>
                </c:pt>
                <c:pt idx="14">
                  <c:v>0</c:v>
                </c:pt>
                <c:pt idx="20">
                  <c:v>0</c:v>
                </c:pt>
                <c:pt idx="25">
                  <c:v>0</c:v>
                </c:pt>
                <c:pt idx="32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0-4164-97D0-149AED5BBBBB}"/>
            </c:ext>
          </c:extLst>
        </c:ser>
        <c:ser>
          <c:idx val="4"/>
          <c:order val="4"/>
          <c:tx>
            <c:strRef>
              <c:f>'Time Intervals'!$I$2</c:f>
              <c:strCache>
                <c:ptCount val="1"/>
                <c:pt idx="0">
                  <c:v>CV TỒN ĐỌNG2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'Time Intervals'!$I$3:$I$75</c:f>
              <c:numCache>
                <c:formatCode>[$-409]h:mm\ AM/PM;@</c:formatCode>
                <c:ptCount val="61"/>
              </c:numCache>
            </c:numRef>
          </c:val>
          <c:extLst>
            <c:ext xmlns:c16="http://schemas.microsoft.com/office/drawing/2014/chart" uri="{C3380CC4-5D6E-409C-BE32-E72D297353CC}">
              <c16:uniqueId val="{00000004-C8B0-4164-97D0-149AED5BBBBB}"/>
            </c:ext>
          </c:extLst>
        </c:ser>
        <c:ser>
          <c:idx val="5"/>
          <c:order val="5"/>
          <c:tx>
            <c:strRef>
              <c:f>'Time Intervals'!$J$2</c:f>
              <c:strCache>
                <c:ptCount val="1"/>
                <c:pt idx="0">
                  <c:v>CV T4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'Time Intervals'!$J$3:$J$75</c:f>
              <c:numCache>
                <c:formatCode>[$-409]h:mm\ AM/PM;@</c:formatCode>
                <c:ptCount val="61"/>
                <c:pt idx="1">
                  <c:v>0</c:v>
                </c:pt>
                <c:pt idx="7">
                  <c:v>0</c:v>
                </c:pt>
                <c:pt idx="15">
                  <c:v>0</c:v>
                </c:pt>
                <c:pt idx="20">
                  <c:v>0</c:v>
                </c:pt>
                <c:pt idx="25">
                  <c:v>0</c:v>
                </c:pt>
                <c:pt idx="32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B0-4164-97D0-149AED5BBBBB}"/>
            </c:ext>
          </c:extLst>
        </c:ser>
        <c:ser>
          <c:idx val="6"/>
          <c:order val="6"/>
          <c:tx>
            <c:strRef>
              <c:f>'Time Intervals'!$K$2</c:f>
              <c:strCache>
                <c:ptCount val="1"/>
                <c:pt idx="0">
                  <c:v>CV TỒN ĐỌNG3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'Time Intervals'!$K$3:$K$75</c:f>
              <c:numCache>
                <c:formatCode>[$-409]h:mm\ AM/PM;@</c:formatCode>
                <c:ptCount val="61"/>
              </c:numCache>
            </c:numRef>
          </c:val>
          <c:extLst>
            <c:ext xmlns:c16="http://schemas.microsoft.com/office/drawing/2014/chart" uri="{C3380CC4-5D6E-409C-BE32-E72D297353CC}">
              <c16:uniqueId val="{00000006-C8B0-4164-97D0-149AED5BBBBB}"/>
            </c:ext>
          </c:extLst>
        </c:ser>
        <c:ser>
          <c:idx val="7"/>
          <c:order val="7"/>
          <c:tx>
            <c:strRef>
              <c:f>'Time Intervals'!$L$2</c:f>
              <c:strCache>
                <c:ptCount val="1"/>
                <c:pt idx="0">
                  <c:v>CV T5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'Time Intervals'!$L$3:$L$75</c:f>
              <c:numCache>
                <c:formatCode>[$-409]h:mm\ AM/PM;@</c:formatCode>
                <c:ptCount val="61"/>
                <c:pt idx="1">
                  <c:v>0</c:v>
                </c:pt>
                <c:pt idx="8">
                  <c:v>0</c:v>
                </c:pt>
                <c:pt idx="15">
                  <c:v>0</c:v>
                </c:pt>
                <c:pt idx="19">
                  <c:v>0</c:v>
                </c:pt>
                <c:pt idx="24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2-402D-A1DD-4F4F3065B803}"/>
            </c:ext>
          </c:extLst>
        </c:ser>
        <c:ser>
          <c:idx val="8"/>
          <c:order val="8"/>
          <c:tx>
            <c:strRef>
              <c:f>'Time Intervals'!$M$2</c:f>
              <c:strCache>
                <c:ptCount val="1"/>
                <c:pt idx="0">
                  <c:v>CV TỒN ĐỌNG4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'Time Intervals'!$M$3:$M$75</c:f>
              <c:numCache>
                <c:formatCode>[$-409]h:mm\ AM/PM;@</c:formatCode>
                <c:ptCount val="61"/>
              </c:numCache>
            </c:numRef>
          </c:val>
          <c:extLst>
            <c:ext xmlns:c16="http://schemas.microsoft.com/office/drawing/2014/chart" uri="{C3380CC4-5D6E-409C-BE32-E72D297353CC}">
              <c16:uniqueId val="{00000001-B222-402D-A1DD-4F4F3065B803}"/>
            </c:ext>
          </c:extLst>
        </c:ser>
        <c:ser>
          <c:idx val="9"/>
          <c:order val="9"/>
          <c:tx>
            <c:strRef>
              <c:f>'Time Intervals'!$N$2</c:f>
              <c:strCache>
                <c:ptCount val="1"/>
                <c:pt idx="0">
                  <c:v>CV T6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'Time Intervals'!$N$3:$N$75</c:f>
              <c:numCache>
                <c:formatCode>[$-409]h:mm\ AM/PM;@</c:formatCode>
                <c:ptCount val="61"/>
                <c:pt idx="1">
                  <c:v>0</c:v>
                </c:pt>
                <c:pt idx="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2-402D-A1DD-4F4F3065B803}"/>
            </c:ext>
          </c:extLst>
        </c:ser>
        <c:ser>
          <c:idx val="10"/>
          <c:order val="10"/>
          <c:tx>
            <c:strRef>
              <c:f>'Time Intervals'!$O$2</c:f>
              <c:strCache>
                <c:ptCount val="1"/>
                <c:pt idx="0">
                  <c:v>CV TỒN ĐỌNG5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'Time Intervals'!$O$3:$O$75</c:f>
              <c:numCache>
                <c:formatCode>[$-409]h:mm\ AM/PM;@</c:formatCode>
                <c:ptCount val="61"/>
              </c:numCache>
            </c:numRef>
          </c:val>
          <c:extLst>
            <c:ext xmlns:c16="http://schemas.microsoft.com/office/drawing/2014/chart" uri="{C3380CC4-5D6E-409C-BE32-E72D297353CC}">
              <c16:uniqueId val="{00000003-B222-402D-A1DD-4F4F3065B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626559"/>
        <c:axId val="2120716479"/>
      </c:barChart>
      <c:catAx>
        <c:axId val="212162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16479"/>
        <c:crosses val="autoZero"/>
        <c:auto val="1"/>
        <c:lblAlgn val="ctr"/>
        <c:lblOffset val="100"/>
        <c:noMultiLvlLbl val="0"/>
      </c:catAx>
      <c:valAx>
        <c:axId val="212071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h:mm\ AM/P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2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F1BC35-E97D-4C2F-BAAC-FDA5B8950370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Event Scheduler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Daily Schedule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'Daily Schedule'!A1"/><Relationship Id="rId1" Type="http://schemas.openxmlformats.org/officeDocument/2006/relationships/hyperlink" Target="#'Event Schedule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</xdr:colOff>
      <xdr:row>9</xdr:row>
      <xdr:rowOff>129813</xdr:rowOff>
    </xdr:from>
    <xdr:to>
      <xdr:col>1</xdr:col>
      <xdr:colOff>295513</xdr:colOff>
      <xdr:row>11</xdr:row>
      <xdr:rowOff>17318</xdr:rowOff>
    </xdr:to>
    <xdr:grpSp>
      <xdr:nvGrpSpPr>
        <xdr:cNvPr id="107" name="View Schedule Icon" descr="Calendar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>
          <a:grpSpLocks noChangeAspect="1"/>
        </xdr:cNvGrpSpPr>
      </xdr:nvGrpSpPr>
      <xdr:grpSpPr bwMode="auto">
        <a:xfrm>
          <a:off x="182404" y="2320563"/>
          <a:ext cx="294084" cy="268505"/>
          <a:chOff x="61" y="204"/>
          <a:chExt cx="31" cy="120"/>
        </a:xfrm>
      </xdr:grpSpPr>
      <xdr:sp macro="" textlink="">
        <xdr:nvSpPr>
          <xdr:cNvPr id="108" name="Rectangle 9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Rectangle 10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Freeform 11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22</xdr:row>
      <xdr:rowOff>8404</xdr:rowOff>
    </xdr:from>
    <xdr:to>
      <xdr:col>2</xdr:col>
      <xdr:colOff>564888</xdr:colOff>
      <xdr:row>23</xdr:row>
      <xdr:rowOff>8404</xdr:rowOff>
    </xdr:to>
    <xdr:grpSp>
      <xdr:nvGrpSpPr>
        <xdr:cNvPr id="111" name="Add Event" descr="Select to add a new event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GrpSpPr/>
      </xdr:nvGrpSpPr>
      <xdr:grpSpPr>
        <a:xfrm>
          <a:off x="183888" y="4675654"/>
          <a:ext cx="1676400" cy="190500"/>
          <a:chOff x="298188" y="4809004"/>
          <a:chExt cx="1381125" cy="190500"/>
        </a:xfrm>
      </xdr:grpSpPr>
      <xdr:sp macro="" textlink="">
        <xdr:nvSpPr>
          <xdr:cNvPr id="112" name="Rounded Rectangle 111">
            <a:hlinkClick xmlns:r="http://schemas.openxmlformats.org/officeDocument/2006/relationships" r:id="rId1" tooltip="Select to add a new event"/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3" name="Add Event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115" name="Rectangle 15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Freeform 16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179579</xdr:colOff>
      <xdr:row>20</xdr:row>
      <xdr:rowOff>7845</xdr:rowOff>
    </xdr:from>
    <xdr:to>
      <xdr:col>2</xdr:col>
      <xdr:colOff>568787</xdr:colOff>
      <xdr:row>21</xdr:row>
      <xdr:rowOff>7845</xdr:rowOff>
    </xdr:to>
    <xdr:grpSp>
      <xdr:nvGrpSpPr>
        <xdr:cNvPr id="117" name="Edit Times" descr="Select to edit scheduler time intervals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179579" y="4294095"/>
          <a:ext cx="1684608" cy="190500"/>
          <a:chOff x="303404" y="4513170"/>
          <a:chExt cx="1379808" cy="190500"/>
        </a:xfrm>
      </xdr:grpSpPr>
      <xdr:sp macro="" textlink="">
        <xdr:nvSpPr>
          <xdr:cNvPr id="118" name="Rounded Rectangle 117">
            <a:hlinkClick xmlns:r="http://schemas.openxmlformats.org/officeDocument/2006/relationships" r:id="rId2" tooltip="Select to edit time intervals"/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EDIT TIMES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9" name="Edit Times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121" name="Rectangle 20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2" name="Freeform 21">
              <a:extLst>
                <a:ext uri="{FF2B5EF4-FFF2-40B4-BE49-F238E27FC236}">
                  <a16:creationId xmlns:a16="http://schemas.microsoft.com/office/drawing/2014/main" id="{00000000-0008-0000-0000-00007A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17</xdr:row>
      <xdr:rowOff>112569</xdr:rowOff>
    </xdr:from>
    <xdr:to>
      <xdr:col>1</xdr:col>
      <xdr:colOff>296115</xdr:colOff>
      <xdr:row>19</xdr:row>
      <xdr:rowOff>14518</xdr:rowOff>
    </xdr:to>
    <xdr:grpSp>
      <xdr:nvGrpSpPr>
        <xdr:cNvPr id="123" name="Toolbox Icon" descr="Briefcas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pSpPr>
          <a:grpSpLocks noChangeAspect="1"/>
        </xdr:cNvGrpSpPr>
      </xdr:nvGrpSpPr>
      <xdr:grpSpPr bwMode="auto">
        <a:xfrm>
          <a:off x="181255" y="3827319"/>
          <a:ext cx="295835" cy="282949"/>
          <a:chOff x="32" y="131"/>
          <a:chExt cx="31" cy="402"/>
        </a:xfrm>
      </xdr:grpSpPr>
      <xdr:sp macro="" textlink="">
        <xdr:nvSpPr>
          <xdr:cNvPr id="125" name="Rectangle 25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Rectangle 26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Freeform 27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4</xdr:col>
      <xdr:colOff>86590</xdr:colOff>
      <xdr:row>1</xdr:row>
      <xdr:rowOff>19915</xdr:rowOff>
    </xdr:from>
    <xdr:to>
      <xdr:col>4</xdr:col>
      <xdr:colOff>404249</xdr:colOff>
      <xdr:row>1</xdr:row>
      <xdr:rowOff>334586</xdr:rowOff>
    </xdr:to>
    <xdr:grpSp>
      <xdr:nvGrpSpPr>
        <xdr:cNvPr id="155" name="Clock Icon" descr="Clock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GrpSpPr>
          <a:grpSpLocks noChangeAspect="1"/>
        </xdr:cNvGrpSpPr>
      </xdr:nvGrpSpPr>
      <xdr:grpSpPr bwMode="auto">
        <a:xfrm>
          <a:off x="2677390" y="524740"/>
          <a:ext cx="317659" cy="314671"/>
          <a:chOff x="270" y="53"/>
          <a:chExt cx="29" cy="29"/>
        </a:xfrm>
      </xdr:grpSpPr>
      <xdr:sp macro="" textlink="">
        <xdr:nvSpPr>
          <xdr:cNvPr id="157" name="Rectangle 9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Freeform 10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Rectangle 11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Rectangle 12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Rectangle 13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Rectangle 14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Freeform 15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Freeform 16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Freeform 17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Freeform 18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Freeform 19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Freeform 20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Freeform 21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Freeform 22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Freeform 23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7</xdr:col>
      <xdr:colOff>95035</xdr:colOff>
      <xdr:row>1</xdr:row>
      <xdr:rowOff>29441</xdr:rowOff>
    </xdr:from>
    <xdr:to>
      <xdr:col>7</xdr:col>
      <xdr:colOff>495301</xdr:colOff>
      <xdr:row>1</xdr:row>
      <xdr:rowOff>300355</xdr:rowOff>
    </xdr:to>
    <xdr:grpSp>
      <xdr:nvGrpSpPr>
        <xdr:cNvPr id="172" name="Camera Icon" descr="Camera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pSpPr>
          <a:grpSpLocks noChangeAspect="1"/>
        </xdr:cNvGrpSpPr>
      </xdr:nvGrpSpPr>
      <xdr:grpSpPr bwMode="auto">
        <a:xfrm>
          <a:off x="5762410" y="534266"/>
          <a:ext cx="400266" cy="270914"/>
          <a:chOff x="306" y="55"/>
          <a:chExt cx="291" cy="27"/>
        </a:xfrm>
      </xdr:grpSpPr>
      <xdr:sp macro="" textlink="">
        <xdr:nvSpPr>
          <xdr:cNvPr id="174" name="Rectangle 27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11</xdr:col>
      <xdr:colOff>57150</xdr:colOff>
      <xdr:row>1</xdr:row>
      <xdr:rowOff>19915</xdr:rowOff>
    </xdr:from>
    <xdr:to>
      <xdr:col>12</xdr:col>
      <xdr:colOff>206528</xdr:colOff>
      <xdr:row>1</xdr:row>
      <xdr:rowOff>301724</xdr:rowOff>
    </xdr:to>
    <xdr:grpSp>
      <xdr:nvGrpSpPr>
        <xdr:cNvPr id="177" name="Notes Icon" descr="Memo box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GrpSpPr>
          <a:grpSpLocks noChangeAspect="1"/>
        </xdr:cNvGrpSpPr>
      </xdr:nvGrpSpPr>
      <xdr:grpSpPr bwMode="auto">
        <a:xfrm>
          <a:off x="9305925" y="524740"/>
          <a:ext cx="368453" cy="281809"/>
          <a:chOff x="89" y="56"/>
          <a:chExt cx="781" cy="26"/>
        </a:xfrm>
      </xdr:grpSpPr>
      <xdr:sp macro="" textlink="">
        <xdr:nvSpPr>
          <xdr:cNvPr id="179" name="Rectangle 33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99793</xdr:colOff>
      <xdr:row>10</xdr:row>
      <xdr:rowOff>182654</xdr:rowOff>
    </xdr:from>
    <xdr:to>
      <xdr:col>2</xdr:col>
      <xdr:colOff>806262</xdr:colOff>
      <xdr:row>11</xdr:row>
      <xdr:rowOff>163043</xdr:rowOff>
    </xdr:to>
    <xdr:sp macro="" textlink="">
      <xdr:nvSpPr>
        <xdr:cNvPr id="2" name="Edit Dashboard" descr="Navigation button to view Daily Schedule">
          <a:hlinkClick xmlns:r="http://schemas.openxmlformats.org/officeDocument/2006/relationships" r:id="rId1" tooltip="Select to view daily schedule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85543" y="2573429"/>
          <a:ext cx="1744694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lang="en-US" sz="9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DAILY </a:t>
          </a:r>
          <a:r>
            <a:rPr lang="en-US" sz="10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SCHEDULE</a:t>
          </a:r>
          <a:endParaRPr lang="en-US" sz="1000" b="1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1</xdr:col>
      <xdr:colOff>107016</xdr:colOff>
      <xdr:row>9</xdr:row>
      <xdr:rowOff>21292</xdr:rowOff>
    </xdr:from>
    <xdr:to>
      <xdr:col>2</xdr:col>
      <xdr:colOff>813485</xdr:colOff>
      <xdr:row>10</xdr:row>
      <xdr:rowOff>1681</xdr:rowOff>
    </xdr:to>
    <xdr:sp macro="" textlink="">
      <xdr:nvSpPr>
        <xdr:cNvPr id="3" name="Edit Times" descr="Navigation button to edit scheduler time intervals">
          <a:hlinkClick xmlns:r="http://schemas.openxmlformats.org/officeDocument/2006/relationships" r:id="rId2" tooltip="Select to edit time intervals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92766" y="2221567"/>
          <a:ext cx="1744694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EDIT TIMES</a:t>
          </a:r>
        </a:p>
      </xdr:txBody>
    </xdr:sp>
    <xdr:clientData fPrintsWithSheet="0"/>
  </xdr:twoCellAnchor>
  <xdr:twoCellAnchor editAs="oneCell">
    <xdr:from>
      <xdr:col>4</xdr:col>
      <xdr:colOff>104775</xdr:colOff>
      <xdr:row>1</xdr:row>
      <xdr:rowOff>85725</xdr:rowOff>
    </xdr:from>
    <xdr:to>
      <xdr:col>4</xdr:col>
      <xdr:colOff>295275</xdr:colOff>
      <xdr:row>1</xdr:row>
      <xdr:rowOff>266700</xdr:rowOff>
    </xdr:to>
    <xdr:grpSp>
      <xdr:nvGrpSpPr>
        <xdr:cNvPr id="2051" name="Date Icon" descr="Calendar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GrpSpPr>
          <a:grpSpLocks noChangeAspect="1"/>
        </xdr:cNvGrpSpPr>
      </xdr:nvGrpSpPr>
      <xdr:grpSpPr bwMode="auto">
        <a:xfrm>
          <a:off x="2543175" y="590550"/>
          <a:ext cx="190500" cy="180975"/>
          <a:chOff x="223" y="69"/>
          <a:chExt cx="20" cy="19"/>
        </a:xfrm>
      </xdr:grpSpPr>
      <xdr:sp macro="" textlink="">
        <xdr:nvSpPr>
          <xdr:cNvPr id="2052" name="Rectangle 4">
            <a:extLst>
              <a:ext uri="{FF2B5EF4-FFF2-40B4-BE49-F238E27FC236}">
                <a16:creationId xmlns:a16="http://schemas.microsoft.com/office/drawing/2014/main" id="{00000000-0008-0000-0100-00000408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>
            <a:extLst>
              <a:ext uri="{FF2B5EF4-FFF2-40B4-BE49-F238E27FC236}">
                <a16:creationId xmlns:a16="http://schemas.microsoft.com/office/drawing/2014/main" id="{00000000-0008-0000-0100-000005080000}"/>
              </a:ext>
            </a:extLst>
          </xdr:cNvPr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5</xdr:col>
      <xdr:colOff>123825</xdr:colOff>
      <xdr:row>1</xdr:row>
      <xdr:rowOff>85725</xdr:rowOff>
    </xdr:from>
    <xdr:to>
      <xdr:col>5</xdr:col>
      <xdr:colOff>304800</xdr:colOff>
      <xdr:row>1</xdr:row>
      <xdr:rowOff>266700</xdr:rowOff>
    </xdr:to>
    <xdr:grpSp>
      <xdr:nvGrpSpPr>
        <xdr:cNvPr id="2056" name="Time Icon" descr="Clock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GrpSpPr>
          <a:grpSpLocks noChangeAspect="1"/>
        </xdr:cNvGrpSpPr>
      </xdr:nvGrpSpPr>
      <xdr:grpSpPr bwMode="auto">
        <a:xfrm>
          <a:off x="4133850" y="590550"/>
          <a:ext cx="180975" cy="180975"/>
          <a:chOff x="390" y="69"/>
          <a:chExt cx="19" cy="19"/>
        </a:xfrm>
      </xdr:grpSpPr>
      <xdr:sp macro="" textlink="">
        <xdr:nvSpPr>
          <xdr:cNvPr id="2057" name="Rectangle 9">
            <a:extLst>
              <a:ext uri="{FF2B5EF4-FFF2-40B4-BE49-F238E27FC236}">
                <a16:creationId xmlns:a16="http://schemas.microsoft.com/office/drawing/2014/main" id="{00000000-0008-0000-0100-000009080000}"/>
              </a:ext>
            </a:extLst>
          </xdr:cNvPr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>
            <a:extLst>
              <a:ext uri="{FF2B5EF4-FFF2-40B4-BE49-F238E27FC236}">
                <a16:creationId xmlns:a16="http://schemas.microsoft.com/office/drawing/2014/main" id="{00000000-0008-0000-0100-00000A080000}"/>
              </a:ext>
            </a:extLst>
          </xdr:cNvPr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6</xdr:col>
      <xdr:colOff>123825</xdr:colOff>
      <xdr:row>1</xdr:row>
      <xdr:rowOff>95250</xdr:rowOff>
    </xdr:from>
    <xdr:to>
      <xdr:col>6</xdr:col>
      <xdr:colOff>323850</xdr:colOff>
      <xdr:row>1</xdr:row>
      <xdr:rowOff>257175</xdr:rowOff>
    </xdr:to>
    <xdr:grpSp>
      <xdr:nvGrpSpPr>
        <xdr:cNvPr id="2061" name="Description Icon" descr="Description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GrpSpPr>
          <a:grpSpLocks noChangeAspect="1"/>
        </xdr:cNvGrpSpPr>
      </xdr:nvGrpSpPr>
      <xdr:grpSpPr bwMode="auto">
        <a:xfrm>
          <a:off x="5467350" y="600075"/>
          <a:ext cx="200025" cy="161925"/>
          <a:chOff x="530" y="70"/>
          <a:chExt cx="21" cy="17"/>
        </a:xfrm>
      </xdr:grpSpPr>
      <xdr:sp macro="" textlink="">
        <xdr:nvSpPr>
          <xdr:cNvPr id="2062" name="Rectangle 14">
            <a:extLst>
              <a:ext uri="{FF2B5EF4-FFF2-40B4-BE49-F238E27FC236}">
                <a16:creationId xmlns:a16="http://schemas.microsoft.com/office/drawing/2014/main" id="{00000000-0008-0000-0100-00000E080000}"/>
              </a:ext>
            </a:extLst>
          </xdr:cNvPr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>
            <a:extLst>
              <a:ext uri="{FF2B5EF4-FFF2-40B4-BE49-F238E27FC236}">
                <a16:creationId xmlns:a16="http://schemas.microsoft.com/office/drawing/2014/main" id="{00000000-0008-0000-0100-00000F080000}"/>
              </a:ext>
            </a:extLst>
          </xdr:cNvPr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03FC0-998F-4DA4-9358-0E4A4CE3A2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1</xdr:row>
      <xdr:rowOff>86846</xdr:rowOff>
    </xdr:from>
    <xdr:to>
      <xdr:col>4</xdr:col>
      <xdr:colOff>266700</xdr:colOff>
      <xdr:row>1</xdr:row>
      <xdr:rowOff>257175</xdr:rowOff>
    </xdr:to>
    <xdr:grpSp>
      <xdr:nvGrpSpPr>
        <xdr:cNvPr id="3075" name="Time Icon" descr="Clock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GrpSpPr>
          <a:grpSpLocks noChangeAspect="1"/>
        </xdr:cNvGrpSpPr>
      </xdr:nvGrpSpPr>
      <xdr:grpSpPr bwMode="auto">
        <a:xfrm>
          <a:off x="2645569" y="592862"/>
          <a:ext cx="180975" cy="170329"/>
          <a:chOff x="30" y="8"/>
          <a:chExt cx="19" cy="94"/>
        </a:xfrm>
      </xdr:grpSpPr>
      <xdr:sp macro="" textlink="">
        <xdr:nvSpPr>
          <xdr:cNvPr id="3074" name="AutoShape 2">
            <a:extLst>
              <a:ext uri="{FF2B5EF4-FFF2-40B4-BE49-F238E27FC236}">
                <a16:creationId xmlns:a16="http://schemas.microsoft.com/office/drawing/2014/main" id="{00000000-0008-0000-0200-0000020C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Rectangle 4">
            <a:extLst>
              <a:ext uri="{FF2B5EF4-FFF2-40B4-BE49-F238E27FC236}">
                <a16:creationId xmlns:a16="http://schemas.microsoft.com/office/drawing/2014/main" id="{00000000-0008-0000-0200-0000040C0000}"/>
              </a:ext>
            </a:extLst>
          </xdr:cNvPr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Freeform 5">
            <a:extLst>
              <a:ext uri="{FF2B5EF4-FFF2-40B4-BE49-F238E27FC236}">
                <a16:creationId xmlns:a16="http://schemas.microsoft.com/office/drawing/2014/main" id="{00000000-0008-0000-0200-0000050C0000}"/>
              </a:ext>
            </a:extLst>
          </xdr:cNvPr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</xdr:col>
      <xdr:colOff>57150</xdr:colOff>
      <xdr:row>1</xdr:row>
      <xdr:rowOff>9525</xdr:rowOff>
    </xdr:from>
    <xdr:to>
      <xdr:col>1</xdr:col>
      <xdr:colOff>374809</xdr:colOff>
      <xdr:row>1</xdr:row>
      <xdr:rowOff>324196</xdr:rowOff>
    </xdr:to>
    <xdr:grpSp>
      <xdr:nvGrpSpPr>
        <xdr:cNvPr id="10" name="Clock Icon" descr="Clock">
          <a:extLst>
            <a:ext uri="{FF2B5EF4-FFF2-40B4-BE49-F238E27FC236}">
              <a16:creationId xmlns:a16="http://schemas.microsoft.com/office/drawing/2014/main" id="{764934FC-5EB9-4A67-B924-802262688152}"/>
            </a:ext>
          </a:extLst>
        </xdr:cNvPr>
        <xdr:cNvGrpSpPr>
          <a:grpSpLocks noChangeAspect="1"/>
        </xdr:cNvGrpSpPr>
      </xdr:nvGrpSpPr>
      <xdr:grpSpPr bwMode="auto">
        <a:xfrm>
          <a:off x="235744" y="515541"/>
          <a:ext cx="317659" cy="314671"/>
          <a:chOff x="270" y="53"/>
          <a:chExt cx="29" cy="29"/>
        </a:xfrm>
      </xdr:grpSpPr>
      <xdr:sp macro="" textlink="">
        <xdr:nvSpPr>
          <xdr:cNvPr id="11" name="Rectangle 9">
            <a:extLst>
              <a:ext uri="{FF2B5EF4-FFF2-40B4-BE49-F238E27FC236}">
                <a16:creationId xmlns:a16="http://schemas.microsoft.com/office/drawing/2014/main" id="{9860659E-06A6-47E4-811D-7397917A7A39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" name="Freeform 10">
            <a:extLst>
              <a:ext uri="{FF2B5EF4-FFF2-40B4-BE49-F238E27FC236}">
                <a16:creationId xmlns:a16="http://schemas.microsoft.com/office/drawing/2014/main" id="{9E4A6CD3-7B17-4703-8B7B-99538DF54988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" name="Rectangle 11">
            <a:extLst>
              <a:ext uri="{FF2B5EF4-FFF2-40B4-BE49-F238E27FC236}">
                <a16:creationId xmlns:a16="http://schemas.microsoft.com/office/drawing/2014/main" id="{8E04E2F9-911C-4525-918B-77D0A7C713F1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4" name="Rectangle 12">
            <a:extLst>
              <a:ext uri="{FF2B5EF4-FFF2-40B4-BE49-F238E27FC236}">
                <a16:creationId xmlns:a16="http://schemas.microsoft.com/office/drawing/2014/main" id="{CBA4FBA0-8743-4968-B35D-15B60B414E8B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5" name="Rectangle 13">
            <a:extLst>
              <a:ext uri="{FF2B5EF4-FFF2-40B4-BE49-F238E27FC236}">
                <a16:creationId xmlns:a16="http://schemas.microsoft.com/office/drawing/2014/main" id="{C58D911C-2C68-465E-856B-422C84B2411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" name="Rectangle 14">
            <a:extLst>
              <a:ext uri="{FF2B5EF4-FFF2-40B4-BE49-F238E27FC236}">
                <a16:creationId xmlns:a16="http://schemas.microsoft.com/office/drawing/2014/main" id="{D7887563-59ED-40FF-A9DC-1EE34070438F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" name="Freeform 15">
            <a:extLst>
              <a:ext uri="{FF2B5EF4-FFF2-40B4-BE49-F238E27FC236}">
                <a16:creationId xmlns:a16="http://schemas.microsoft.com/office/drawing/2014/main" id="{4808CD84-1C98-4D93-81BB-EE9F05F21FB7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" name="Freeform 16">
            <a:extLst>
              <a:ext uri="{FF2B5EF4-FFF2-40B4-BE49-F238E27FC236}">
                <a16:creationId xmlns:a16="http://schemas.microsoft.com/office/drawing/2014/main" id="{E6A35112-1931-499D-9DB4-746CFE12F39E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Freeform 17">
            <a:extLst>
              <a:ext uri="{FF2B5EF4-FFF2-40B4-BE49-F238E27FC236}">
                <a16:creationId xmlns:a16="http://schemas.microsoft.com/office/drawing/2014/main" id="{5454C719-1FC0-426B-A830-41A87C3B07B6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Freeform 18">
            <a:extLst>
              <a:ext uri="{FF2B5EF4-FFF2-40B4-BE49-F238E27FC236}">
                <a16:creationId xmlns:a16="http://schemas.microsoft.com/office/drawing/2014/main" id="{A326715F-171F-4C02-98E1-F74EC60CFFC1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" name="Freeform 19">
            <a:extLst>
              <a:ext uri="{FF2B5EF4-FFF2-40B4-BE49-F238E27FC236}">
                <a16:creationId xmlns:a16="http://schemas.microsoft.com/office/drawing/2014/main" id="{578B221E-D60B-49BF-8E2E-18A1DAED41F1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2" name="Freeform 20">
            <a:extLst>
              <a:ext uri="{FF2B5EF4-FFF2-40B4-BE49-F238E27FC236}">
                <a16:creationId xmlns:a16="http://schemas.microsoft.com/office/drawing/2014/main" id="{F92E00B2-7276-469F-A1FD-3C5418258A7A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" name="Freeform 21">
            <a:extLst>
              <a:ext uri="{FF2B5EF4-FFF2-40B4-BE49-F238E27FC236}">
                <a16:creationId xmlns:a16="http://schemas.microsoft.com/office/drawing/2014/main" id="{5F8876CA-9A8C-4894-BAD0-2C5316F4D033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" name="Freeform 22">
            <a:extLst>
              <a:ext uri="{FF2B5EF4-FFF2-40B4-BE49-F238E27FC236}">
                <a16:creationId xmlns:a16="http://schemas.microsoft.com/office/drawing/2014/main" id="{63E92962-D827-4FD6-BEA4-410BEFB9E37B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Freeform 23">
            <a:extLst>
              <a:ext uri="{FF2B5EF4-FFF2-40B4-BE49-F238E27FC236}">
                <a16:creationId xmlns:a16="http://schemas.microsoft.com/office/drawing/2014/main" id="{FA6BB5A2-87A9-425C-886A-F29BB36A33BD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13</xdr:row>
      <xdr:rowOff>8404</xdr:rowOff>
    </xdr:from>
    <xdr:to>
      <xdr:col>2</xdr:col>
      <xdr:colOff>564888</xdr:colOff>
      <xdr:row>13</xdr:row>
      <xdr:rowOff>198904</xdr:rowOff>
    </xdr:to>
    <xdr:grpSp>
      <xdr:nvGrpSpPr>
        <xdr:cNvPr id="26" name="Add Event" descr="Select to add a new event">
          <a:extLst>
            <a:ext uri="{FF2B5EF4-FFF2-40B4-BE49-F238E27FC236}">
              <a16:creationId xmlns:a16="http://schemas.microsoft.com/office/drawing/2014/main" id="{D60FB342-9F21-4B01-81DF-89FE49385CB3}"/>
            </a:ext>
          </a:extLst>
        </xdr:cNvPr>
        <xdr:cNvGrpSpPr/>
      </xdr:nvGrpSpPr>
      <xdr:grpSpPr>
        <a:xfrm>
          <a:off x="183888" y="3490982"/>
          <a:ext cx="1660922" cy="190500"/>
          <a:chOff x="298188" y="4809004"/>
          <a:chExt cx="1381125" cy="190500"/>
        </a:xfrm>
      </xdr:grpSpPr>
      <xdr:sp macro="" textlink="">
        <xdr:nvSpPr>
          <xdr:cNvPr id="27" name="Rounded Rectangle 111">
            <a:hlinkClick xmlns:r="http://schemas.openxmlformats.org/officeDocument/2006/relationships" r:id="rId1" tooltip="Select to add a new event"/>
            <a:extLst>
              <a:ext uri="{FF2B5EF4-FFF2-40B4-BE49-F238E27FC236}">
                <a16:creationId xmlns:a16="http://schemas.microsoft.com/office/drawing/2014/main" id="{C25870B0-A3F0-4E92-A003-D30B7F5F8C4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28" name="Add Event">
            <a:extLst>
              <a:ext uri="{FF2B5EF4-FFF2-40B4-BE49-F238E27FC236}">
                <a16:creationId xmlns:a16="http://schemas.microsoft.com/office/drawing/2014/main" id="{FFA4E361-1549-44AA-85F0-50A33E0300E8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29" name="Rectangle 15">
              <a:extLst>
                <a:ext uri="{FF2B5EF4-FFF2-40B4-BE49-F238E27FC236}">
                  <a16:creationId xmlns:a16="http://schemas.microsoft.com/office/drawing/2014/main" id="{CC371655-4F93-46AB-AF3B-3CB82D2D0F8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0" name="Freeform 16">
              <a:extLst>
                <a:ext uri="{FF2B5EF4-FFF2-40B4-BE49-F238E27FC236}">
                  <a16:creationId xmlns:a16="http://schemas.microsoft.com/office/drawing/2014/main" id="{0D759B39-4FFD-4634-B6D7-44F4E313D951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236729</xdr:colOff>
      <xdr:row>11</xdr:row>
      <xdr:rowOff>36420</xdr:rowOff>
    </xdr:from>
    <xdr:to>
      <xdr:col>2</xdr:col>
      <xdr:colOff>568787</xdr:colOff>
      <xdr:row>11</xdr:row>
      <xdr:rowOff>226920</xdr:rowOff>
    </xdr:to>
    <xdr:grpSp>
      <xdr:nvGrpSpPr>
        <xdr:cNvPr id="31" name="Edit Times" descr="Select to edit scheduler time intervals">
          <a:hlinkClick xmlns:r="http://schemas.openxmlformats.org/officeDocument/2006/relationships" r:id="rId2" tooltip="Select to View Schedule"/>
          <a:extLst>
            <a:ext uri="{FF2B5EF4-FFF2-40B4-BE49-F238E27FC236}">
              <a16:creationId xmlns:a16="http://schemas.microsoft.com/office/drawing/2014/main" id="{731A1DCC-B4A9-4F4D-898C-AC144E9767A0}"/>
            </a:ext>
          </a:extLst>
        </xdr:cNvPr>
        <xdr:cNvGrpSpPr/>
      </xdr:nvGrpSpPr>
      <xdr:grpSpPr>
        <a:xfrm>
          <a:off x="179579" y="3042748"/>
          <a:ext cx="1669130" cy="190500"/>
          <a:chOff x="303404" y="4513170"/>
          <a:chExt cx="1379808" cy="190500"/>
        </a:xfrm>
      </xdr:grpSpPr>
      <xdr:sp macro="" textlink="">
        <xdr:nvSpPr>
          <xdr:cNvPr id="32" name="Rounded Rectangle 117">
            <a:hlinkClick xmlns:r="http://schemas.openxmlformats.org/officeDocument/2006/relationships" r:id="rId2" tooltip="Select to view Schedule"/>
            <a:extLst>
              <a:ext uri="{FF2B5EF4-FFF2-40B4-BE49-F238E27FC236}">
                <a16:creationId xmlns:a16="http://schemas.microsoft.com/office/drawing/2014/main" id="{C80209F6-D4B5-47BD-8B63-14019DEE5FA4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VIEW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DAILY SCHEDULE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33" name="Edit Times">
            <a:extLst>
              <a:ext uri="{FF2B5EF4-FFF2-40B4-BE49-F238E27FC236}">
                <a16:creationId xmlns:a16="http://schemas.microsoft.com/office/drawing/2014/main" id="{526B6FDD-8540-4294-8339-D89C5CC98DEA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34" name="Rectangle 20">
              <a:extLst>
                <a:ext uri="{FF2B5EF4-FFF2-40B4-BE49-F238E27FC236}">
                  <a16:creationId xmlns:a16="http://schemas.microsoft.com/office/drawing/2014/main" id="{E68949C0-C4A0-4EB4-AAA7-38528EDC437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5" name="Freeform 21">
              <a:extLst>
                <a:ext uri="{FF2B5EF4-FFF2-40B4-BE49-F238E27FC236}">
                  <a16:creationId xmlns:a16="http://schemas.microsoft.com/office/drawing/2014/main" id="{88D5472A-6035-466B-AE01-033576C77ED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8</xdr:row>
      <xdr:rowOff>198294</xdr:rowOff>
    </xdr:from>
    <xdr:to>
      <xdr:col>1</xdr:col>
      <xdr:colOff>296115</xdr:colOff>
      <xdr:row>10</xdr:row>
      <xdr:rowOff>4993</xdr:rowOff>
    </xdr:to>
    <xdr:grpSp>
      <xdr:nvGrpSpPr>
        <xdr:cNvPr id="36" name="Toolbox Icon" descr="Briefcase">
          <a:extLst>
            <a:ext uri="{FF2B5EF4-FFF2-40B4-BE49-F238E27FC236}">
              <a16:creationId xmlns:a16="http://schemas.microsoft.com/office/drawing/2014/main" id="{84CC1468-4A9F-454F-8468-1F6BBB1B2193}"/>
            </a:ext>
          </a:extLst>
        </xdr:cNvPr>
        <xdr:cNvGrpSpPr>
          <a:grpSpLocks noChangeAspect="1"/>
        </xdr:cNvGrpSpPr>
      </xdr:nvGrpSpPr>
      <xdr:grpSpPr bwMode="auto">
        <a:xfrm>
          <a:off x="178874" y="2490247"/>
          <a:ext cx="295835" cy="282949"/>
          <a:chOff x="32" y="131"/>
          <a:chExt cx="31" cy="402"/>
        </a:xfrm>
      </xdr:grpSpPr>
      <xdr:sp macro="" textlink="">
        <xdr:nvSpPr>
          <xdr:cNvPr id="37" name="Rectangle 25">
            <a:extLst>
              <a:ext uri="{FF2B5EF4-FFF2-40B4-BE49-F238E27FC236}">
                <a16:creationId xmlns:a16="http://schemas.microsoft.com/office/drawing/2014/main" id="{E41BFCFC-AD8D-4789-806E-C47D26EAB58D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8" name="Rectangle 26">
            <a:extLst>
              <a:ext uri="{FF2B5EF4-FFF2-40B4-BE49-F238E27FC236}">
                <a16:creationId xmlns:a16="http://schemas.microsoft.com/office/drawing/2014/main" id="{E112929A-2FF8-448D-B1CA-C40DFE61F7DD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39" name="Freeform 27">
            <a:extLst>
              <a:ext uri="{FF2B5EF4-FFF2-40B4-BE49-F238E27FC236}">
                <a16:creationId xmlns:a16="http://schemas.microsoft.com/office/drawing/2014/main" id="{494765F8-40DE-4379-B87D-853CCD9E759A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DailySchedule" displayName="DailySchedule" ref="E3:F75" headerRowCount="0" totalsRowShown="0">
  <tableColumns count="2">
    <tableColumn id="1" xr3:uid="{00000000-0010-0000-0000-000001000000}" name="Time" headerRowDxfId="20" dataCellStyle="Time">
      <calculatedColumnFormula>'Time Intervals'!E3</calculatedColumnFormula>
    </tableColumn>
    <tableColumn id="2" xr3:uid="{00000000-0010-0000-0000-000002000000}" name="Description" headerRowDxfId="19" dataDxfId="18">
      <calculatedColumnFormula>IFERROR(INDEX(EventScheduler[],MATCH(DATEVALUE(DateVal)&amp;DailySchedule[[#This Row],[Time]],LookUpDateAndTime,0),3),"")</calculatedColumnFormula>
    </tableColumn>
  </tableColumns>
  <tableStyleInfo name="Daily Schedule" showFirstColumn="0" showLastColumn="0" showRowStripes="1" showColumnStripes="0"/>
  <extLst>
    <ext xmlns:x14="http://schemas.microsoft.com/office/spreadsheetml/2009/9/main" uri="{504A1905-F514-4f6f-8877-14C23A59335A}">
      <x14:table altTextSummary="Daily schedule including event for specific time interval as mentioned in Event Scheduler sheet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EventScheduler" displayName="EventScheduler" ref="E2:H15" totalsRowShown="0" headerRowDxfId="17" dataDxfId="16">
  <autoFilter ref="E2:H15" xr:uid="{00000000-0009-0000-0100-000003000000}"/>
  <tableColumns count="4">
    <tableColumn id="1" xr3:uid="{00000000-0010-0000-0100-000001000000}" name="DATE" dataCellStyle="Table_Date"/>
    <tableColumn id="2" xr3:uid="{00000000-0010-0000-0100-000002000000}" name="TIME" dataCellStyle="Time"/>
    <tableColumn id="3" xr3:uid="{00000000-0010-0000-0100-000003000000}" name="DESCRIPTION" dataCellStyle="Table_Details"/>
    <tableColumn id="4" xr3:uid="{00000000-0010-0000-0100-000004000000}" name="UNIQUE VALUE (CALCULATED)" dataDxfId="15">
      <calculatedColumnFormula>EventScheduler[[#This Row],[DATE]]&amp;"|"&amp;COUNTIF($E$3:E3,E3)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Summary="This table shows date, time and description for event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ime" displayName="Time" ref="E2:O75" totalsRowShown="0" headerRowCellStyle="Event_Header" dataCellStyle="Time">
  <autoFilter ref="E2:O75" xr:uid="{00000000-0009-0000-0100-000001000000}">
    <filterColumn colId="0">
      <filters blank="1">
        <filter val="1:00 PM"/>
        <filter val="1:30 PM"/>
        <filter val="10:00 AM"/>
        <filter val="10:00 PM"/>
        <filter val="10:30 AM"/>
        <filter val="10:30 PM"/>
        <filter val="11:00 AM"/>
        <filter val="11:00 PM"/>
        <filter val="11:30 AM"/>
        <filter val="11:30 PM"/>
        <filter val="12:00 PM"/>
        <filter val="12:30 PM"/>
        <filter val="2:00 PM"/>
        <filter val="2:30 PM"/>
        <filter val="3:00 PM"/>
        <filter val="3:30 PM"/>
        <filter val="4:00 PM"/>
        <filter val="4:30 PM"/>
        <filter val="5:00 PM"/>
        <filter val="5:30 PM"/>
        <filter val="6:00 AM"/>
        <filter val="6:00 PM"/>
        <filter val="6:30 AM"/>
        <filter val="6:30 PM"/>
        <filter val="7:00 AM"/>
        <filter val="7:00 PM"/>
        <filter val="7:30 AM"/>
        <filter val="7:30 PM"/>
        <filter val="8:00 AM"/>
        <filter val="8:00 PM"/>
        <filter val="8:30 AM"/>
        <filter val="8:30 PM"/>
        <filter val="9:00 AM"/>
        <filter val="9:00 PM"/>
        <filter val="9:30 AM"/>
        <filter val="9:30 PM"/>
      </filters>
    </filterColumn>
  </autoFilter>
  <tableColumns count="11">
    <tableColumn id="1" xr3:uid="{00000000-0010-0000-0200-000001000000}" name="Time" dataDxfId="10" dataCellStyle="Time">
      <calculatedColumnFormula>IFERROR(IF($E2+Increment&gt;EndTime,"",$E2+Increment),"")</calculatedColumnFormula>
    </tableColumn>
    <tableColumn id="2" xr3:uid="{6423B93C-2C6E-4332-8F2D-056CE5A4054A}" name=" CÔNG VIỆC T2" dataDxfId="9" dataCellStyle="Time"/>
    <tableColumn id="3" xr3:uid="{72B715FD-B372-4261-8290-EE929B4E5D46}" name="CV TỒN ĐỌNG" dataDxfId="8" dataCellStyle="Time"/>
    <tableColumn id="4" xr3:uid="{7A73AF44-D28C-48C5-ACBE-9F44297F3674}" name="CÔNG VIỆC T3" dataDxfId="7" dataCellStyle="Time"/>
    <tableColumn id="5" xr3:uid="{68CA4648-E294-4E65-B579-D3DFCFA4AB34}" name="CV TỒN ĐỌNG2" dataDxfId="6" dataCellStyle="Time"/>
    <tableColumn id="6" xr3:uid="{FD1C5E1F-1D2C-4DE9-BE8D-0F391E367678}" name="CV T4" dataDxfId="5" dataCellStyle="Time"/>
    <tableColumn id="7" xr3:uid="{F06CC775-5496-4956-905B-37EEAE1C99F1}" name="CV TỒN ĐỌNG3" dataDxfId="4" dataCellStyle="Time"/>
    <tableColumn id="8" xr3:uid="{0240AA67-A8CB-4C9E-93C9-5F147C44DFD5}" name="CV T5" dataDxfId="3" dataCellStyle="Time"/>
    <tableColumn id="9" xr3:uid="{C1A68461-9B1E-4DDD-8453-78160EF48F31}" name="CV TỒN ĐỌNG4" dataDxfId="2" dataCellStyle="Time"/>
    <tableColumn id="10" xr3:uid="{DC6C670A-B3CC-4260-AF00-C4E9047D3A65}" name="CV T6" dataDxfId="1" dataCellStyle="Time"/>
    <tableColumn id="11" xr3:uid="{1A130483-6F69-4871-BDE7-C59E3062AB6A}" name="CV TỒN ĐỌNG5" dataDxfId="0" dataCellStyle="Time"/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Summary="List of time intervals that appear on the Daily Schedule sheet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M75"/>
  <sheetViews>
    <sheetView showGridLines="0" zoomScaleNormal="100" workbookViewId="0">
      <selection activeCell="H8" sqref="H8"/>
    </sheetView>
  </sheetViews>
  <sheetFormatPr defaultRowHeight="15" x14ac:dyDescent="0.25"/>
  <cols>
    <col min="1" max="1" width="2.7109375" customWidth="1"/>
    <col min="2" max="3" width="16.7109375" customWidth="1"/>
    <col min="4" max="4" width="2.7109375" customWidth="1"/>
    <col min="5" max="5" width="12.42578125" customWidth="1"/>
    <col min="6" max="6" width="31" customWidth="1"/>
    <col min="7" max="7" width="2.7109375" customWidth="1"/>
    <col min="8" max="8" width="17.7109375" customWidth="1"/>
    <col min="9" max="9" width="12.85546875" customWidth="1"/>
    <col min="10" max="10" width="20.42578125" customWidth="1"/>
    <col min="11" max="11" width="2.7109375" customWidth="1"/>
    <col min="12" max="12" width="3.28515625" customWidth="1"/>
    <col min="13" max="13" width="38.7109375" customWidth="1"/>
    <col min="14" max="14" width="2.7109375" customWidth="1"/>
  </cols>
  <sheetData>
    <row r="1" spans="2:13" ht="39.950000000000003" customHeight="1" x14ac:dyDescent="0.25">
      <c r="B1" s="33" t="s">
        <v>33</v>
      </c>
    </row>
    <row r="2" spans="2:13" ht="27.95" customHeight="1" x14ac:dyDescent="0.25">
      <c r="B2" s="69" t="str">
        <f ca="1">IFERROR(DAY(DateVal),"")</f>
        <v/>
      </c>
      <c r="C2" s="69"/>
      <c r="E2" s="19" t="s">
        <v>32</v>
      </c>
      <c r="F2" s="35" t="str">
        <f ca="1">IFERROR(UPPER(TEXT(DATE(ReportYear,MonthNumber,ReportDay),"MMMM D, YYYY")),"")</f>
        <v>THÁNG MƯỜI HAI 11, 2022</v>
      </c>
      <c r="H2" s="11" t="s">
        <v>13</v>
      </c>
      <c r="I2" s="11"/>
      <c r="J2" s="11"/>
      <c r="L2" s="12" t="s">
        <v>14</v>
      </c>
      <c r="M2" s="12"/>
    </row>
    <row r="3" spans="2:13" ht="15" customHeight="1" x14ac:dyDescent="0.25">
      <c r="B3" s="69"/>
      <c r="C3" s="69"/>
      <c r="E3" s="16">
        <f>'Time Intervals'!E3</f>
        <v>0.25</v>
      </c>
      <c r="F3" s="10" t="str">
        <f ca="1">IFERROR(INDEX(EventScheduler[],MATCH(DATEVALUE(DateVal)&amp;DailySchedule[[#This Row],[Time]],LookUpDateAndTime,0),3),"")</f>
        <v/>
      </c>
      <c r="H3" s="24" t="s">
        <v>37</v>
      </c>
      <c r="I3" s="27" t="str">
        <f ca="1">IFERROR(INDEX(EventScheduler[],MATCH($H$6&amp;"|"&amp;ROW(A1),EventScheduler[UNIQUE VALUE (CALCULATED)],0),2),"")</f>
        <v/>
      </c>
      <c r="J3" s="29" t="str">
        <f ca="1">IFERROR(INDEX(EventScheduler[],MATCH($H$6&amp;"|"&amp;ROW(A1),EventScheduler[UNIQUE VALUE (CALCULATED)],0),3),"")</f>
        <v/>
      </c>
      <c r="L3" s="37"/>
      <c r="M3" s="67" t="s">
        <v>19</v>
      </c>
    </row>
    <row r="4" spans="2:13" ht="15" customHeight="1" x14ac:dyDescent="0.25">
      <c r="B4" s="69"/>
      <c r="C4" s="69"/>
      <c r="E4" s="16">
        <f>'Time Intervals'!E4</f>
        <v>0.27083333333333331</v>
      </c>
      <c r="F4" s="10" t="str">
        <f ca="1">IFERROR(INDEX(EventScheduler[],MATCH(DATEVALUE(DateVal)&amp;DailySchedule[[#This Row],[Time]],LookUpDateAndTime,0),3),"")</f>
        <v/>
      </c>
      <c r="H4" s="66"/>
      <c r="I4" s="25" t="str">
        <f ca="1">IFERROR(INDEX(EventScheduler[],MATCH($H$6&amp;"|"&amp;ROW(#REF!),EventScheduler[UNIQUE VALUE (CALCULATED)],0),2),"")</f>
        <v/>
      </c>
      <c r="J4" s="28" t="str">
        <f ca="1">IFERROR(INDEX(EventScheduler[],MATCH($H$6&amp;"|"&amp;ROW(#REF!),EventScheduler[UNIQUE VALUE (CALCULATED)],0),3),"")</f>
        <v/>
      </c>
      <c r="L4" s="22"/>
      <c r="M4" s="67"/>
    </row>
    <row r="5" spans="2:13" ht="15" customHeight="1" x14ac:dyDescent="0.25">
      <c r="B5" s="69"/>
      <c r="C5" s="69"/>
      <c r="E5" s="16">
        <f>'Time Intervals'!E5</f>
        <v>0.29166666666666663</v>
      </c>
      <c r="F5" s="10" t="str">
        <f ca="1">IFERROR(INDEX(EventScheduler[],MATCH(DATEVALUE(DateVal)&amp;DailySchedule[[#This Row],[Time]],LookUpDateAndTime,0),3),"")</f>
        <v/>
      </c>
      <c r="H5" s="66"/>
      <c r="I5" s="25" t="str">
        <f ca="1">IFERROR(INDEX(EventScheduler[],MATCH($H$6&amp;"|"&amp;ROW(A2),EventScheduler[UNIQUE VALUE (CALCULATED)],0),2),"")</f>
        <v/>
      </c>
      <c r="J5" s="28" t="str">
        <f ca="1">IFERROR(INDEX(EventScheduler[],MATCH($H$6&amp;"|"&amp;ROW(A2),EventScheduler[UNIQUE VALUE (CALCULATED)],0),3),"")</f>
        <v/>
      </c>
      <c r="L5" s="38"/>
      <c r="M5" s="67"/>
    </row>
    <row r="6" spans="2:13" ht="15" customHeight="1" x14ac:dyDescent="0.25">
      <c r="B6" s="69"/>
      <c r="C6" s="69"/>
      <c r="E6" s="16">
        <f>'Time Intervals'!E6</f>
        <v>0.31249999999999994</v>
      </c>
      <c r="F6" s="10" t="str">
        <f ca="1">IFERROR(INDEX(EventScheduler[],MATCH(DATEVALUE(DateVal)&amp;DailySchedule[[#This Row],[Time]],LookUpDateAndTime,0),3),"")</f>
        <v/>
      </c>
      <c r="H6" s="3" t="str">
        <f ca="1">IFERROR(DateVal+1,"")</f>
        <v/>
      </c>
      <c r="I6" s="25" t="str">
        <f ca="1">IFERROR(INDEX(EventScheduler[],MATCH($H$6&amp;"|"&amp;ROW(A3),EventScheduler[UNIQUE VALUE (CALCULATED)],0),2),"")</f>
        <v/>
      </c>
      <c r="J6" s="28" t="str">
        <f ca="1">IFERROR(INDEX(EventScheduler[],MATCH($H$6&amp;"|"&amp;ROW(A3),EventScheduler[UNIQUE VALUE (CALCULATED)],0),3),"")</f>
        <v/>
      </c>
      <c r="L6" s="36"/>
      <c r="M6" s="67" t="s">
        <v>20</v>
      </c>
    </row>
    <row r="7" spans="2:13" ht="15" customHeight="1" x14ac:dyDescent="0.25">
      <c r="B7" s="71" t="str">
        <f ca="1">IFERROR(TEXT(DateVal,"dddd"),"")</f>
        <v>THÁNG MƯỜI HAI 11, 2022</v>
      </c>
      <c r="C7" s="71"/>
      <c r="E7" s="16">
        <f>'Time Intervals'!E7</f>
        <v>0.33333333333333326</v>
      </c>
      <c r="F7" s="10" t="str">
        <f ca="1">IFERROR(INDEX(EventScheduler[],MATCH(DATEVALUE(DateVal)&amp;DailySchedule[[#This Row],[Time]],LookUpDateAndTime,0),3),"")</f>
        <v/>
      </c>
      <c r="H7" s="1"/>
      <c r="I7" s="25" t="str">
        <f ca="1">IFERROR(INDEX(EventScheduler[],MATCH($H$6&amp;"|"&amp;ROW(A4),EventScheduler[UNIQUE VALUE (CALCULATED)],0),2),"")</f>
        <v/>
      </c>
      <c r="J7" s="28" t="str">
        <f ca="1">IFERROR(INDEX(EventScheduler[],MATCH($H$6&amp;"|"&amp;ROW(A4),EventScheduler[UNIQUE VALUE (CALCULATED)],0),3),"")</f>
        <v/>
      </c>
      <c r="L7" s="22" t="s">
        <v>39</v>
      </c>
      <c r="M7" s="67"/>
    </row>
    <row r="8" spans="2:13" ht="15" customHeight="1" x14ac:dyDescent="0.25">
      <c r="B8" s="71"/>
      <c r="C8" s="71"/>
      <c r="E8" s="16">
        <f>'Time Intervals'!E8</f>
        <v>0.35416666666666657</v>
      </c>
      <c r="F8" s="10" t="str">
        <f ca="1">IFERROR(INDEX(EventScheduler[],MATCH(DATEVALUE(DateVal)&amp;DailySchedule[[#This Row],[Time]],LookUpDateAndTime,0),3),"")</f>
        <v/>
      </c>
      <c r="H8" s="2"/>
      <c r="I8" s="25" t="str">
        <f ca="1">IFERROR(INDEX(EventScheduler[],MATCH($H$6&amp;"|"&amp;ROW(A5),EventScheduler[UNIQUE VALUE (CALCULATED)],0),2),"")</f>
        <v/>
      </c>
      <c r="J8" s="30" t="str">
        <f ca="1">IFERROR(INDEX(EventScheduler[],MATCH($H$6&amp;"|"&amp;ROW(A5),EventScheduler[UNIQUE VALUE (CALCULATED)],0),3),"")</f>
        <v/>
      </c>
      <c r="L8" s="38"/>
      <c r="M8" s="67"/>
    </row>
    <row r="9" spans="2:13" ht="15" customHeight="1" x14ac:dyDescent="0.25">
      <c r="B9" s="71"/>
      <c r="C9" s="71"/>
      <c r="E9" s="16">
        <f>'Time Intervals'!E9</f>
        <v>0.37499999999999989</v>
      </c>
      <c r="F9" s="10" t="str">
        <f ca="1">IFERROR(INDEX(EventScheduler[],MATCH(DATEVALUE(DateVal)&amp;DailySchedule[[#This Row],[Time]],LookUpDateAndTime,0),3),"")</f>
        <v/>
      </c>
      <c r="H9" s="24" t="s">
        <v>38</v>
      </c>
      <c r="I9" s="27" t="str">
        <f ca="1">IFERROR(INDEX(EventScheduler[],MATCH($H$12&amp;"|"&amp;ROW(A1),EventScheduler[UNIQUE VALUE (CALCULATED)],0),2),"")</f>
        <v/>
      </c>
      <c r="J9" s="29" t="str">
        <f ca="1">IFERROR(INDEX(EventScheduler[],MATCH($H$12&amp;"|"&amp;ROW(A1),EventScheduler[UNIQUE VALUE (CALCULATED)],0),3),"")</f>
        <v/>
      </c>
      <c r="L9" s="36"/>
      <c r="M9" s="67"/>
    </row>
    <row r="10" spans="2:13" ht="15" customHeight="1" x14ac:dyDescent="0.25">
      <c r="E10" s="16">
        <f>'Time Intervals'!E10</f>
        <v>0.3958333333333332</v>
      </c>
      <c r="F10" s="10" t="str">
        <f ca="1">IFERROR(INDEX(EventScheduler[],MATCH(DATEVALUE(DateVal)&amp;DailySchedule[[#This Row],[Time]],LookUpDateAndTime,0),3),"")</f>
        <v/>
      </c>
      <c r="H10" s="66" t="str">
        <f ca="1">IFERROR(TEXT(DATEVALUE(DateVal)+2,"d"),"")</f>
        <v/>
      </c>
      <c r="I10" s="25" t="str">
        <f ca="1">IFERROR(INDEX(EventScheduler[],MATCH($H$12&amp;"|"&amp;ROW(#REF!),EventScheduler[UNIQUE VALUE (CALCULATED)],0),2),"")</f>
        <v/>
      </c>
      <c r="J10" s="28" t="str">
        <f ca="1">IFERROR(INDEX(EventScheduler[],MATCH($H$12&amp;"|"&amp;ROW(#REF!),EventScheduler[UNIQUE VALUE (CALCULATED)],0),3),"")</f>
        <v/>
      </c>
      <c r="L10" s="22"/>
      <c r="M10" s="67"/>
    </row>
    <row r="11" spans="2:13" ht="15" customHeight="1" x14ac:dyDescent="0.25">
      <c r="B11" s="70" t="s">
        <v>11</v>
      </c>
      <c r="C11" s="70"/>
      <c r="E11" s="16">
        <f>'Time Intervals'!E11</f>
        <v>0.41666666666666652</v>
      </c>
      <c r="F11" s="10" t="str">
        <f ca="1">IFERROR(INDEX(EventScheduler[],MATCH(DATEVALUE(DateVal)&amp;DailySchedule[[#This Row],[Time]],LookUpDateAndTime,0),3),"")</f>
        <v/>
      </c>
      <c r="H11" s="66"/>
      <c r="I11" s="25" t="str">
        <f ca="1">IFERROR(INDEX(EventScheduler[],MATCH($H$12&amp;"|"&amp;ROW(A2),EventScheduler[UNIQUE VALUE (CALCULATED)],0),2),"")</f>
        <v/>
      </c>
      <c r="J11" s="28" t="str">
        <f ca="1">IFERROR(INDEX(EventScheduler[],MATCH($H$12&amp;"|"&amp;ROW(A2),EventScheduler[UNIQUE VALUE (CALCULATED)],0),3),"")</f>
        <v/>
      </c>
      <c r="L11" s="38"/>
      <c r="M11" s="67"/>
    </row>
    <row r="12" spans="2:13" ht="15" customHeight="1" x14ac:dyDescent="0.25">
      <c r="E12" s="16">
        <f>'Time Intervals'!E12</f>
        <v>0.43749999999999983</v>
      </c>
      <c r="F12" s="10" t="str">
        <f ca="1">IFERROR(INDEX(EventScheduler[],MATCH(DATEVALUE(DateVal)&amp;DailySchedule[[#This Row],[Time]],LookUpDateAndTime,0),3),"")</f>
        <v/>
      </c>
      <c r="H12" s="3" t="str">
        <f ca="1">IFERROR(DateVal+2,"")</f>
        <v/>
      </c>
      <c r="I12" s="25" t="str">
        <f ca="1">IFERROR(INDEX(EventScheduler[],MATCH($H$12&amp;"|"&amp;ROW(A3),EventScheduler[UNIQUE VALUE (CALCULATED)],0),2),"")</f>
        <v/>
      </c>
      <c r="J12" s="28" t="str">
        <f ca="1">IFERROR(INDEX(EventScheduler[],MATCH($H$12&amp;"|"&amp;ROW(A3),EventScheduler[UNIQUE VALUE (CALCULATED)],0),3),"")</f>
        <v/>
      </c>
      <c r="L12" s="36"/>
      <c r="M12" s="67"/>
    </row>
    <row r="13" spans="2:13" ht="15" customHeight="1" x14ac:dyDescent="0.25">
      <c r="B13" s="21" t="s">
        <v>8</v>
      </c>
      <c r="C13" s="20"/>
      <c r="E13" s="16">
        <f>'Time Intervals'!E13</f>
        <v>0.45833333333333315</v>
      </c>
      <c r="F13" s="10" t="str">
        <f ca="1">IFERROR(INDEX(EventScheduler[],MATCH(DATEVALUE(DateVal)&amp;DailySchedule[[#This Row],[Time]],LookUpDateAndTime,0),3),"")</f>
        <v/>
      </c>
      <c r="H13" s="1"/>
      <c r="I13" s="25" t="str">
        <f ca="1">IFERROR(INDEX(EventScheduler[],MATCH($H$12&amp;"|"&amp;ROW(A4),EventScheduler[UNIQUE VALUE (CALCULATED)],0),2),"")</f>
        <v/>
      </c>
      <c r="J13" s="28" t="str">
        <f ca="1">IFERROR(INDEX(EventScheduler[],MATCH($H$12&amp;"|"&amp;ROW(A4),EventScheduler[UNIQUE VALUE (CALCULATED)],0),3),"")</f>
        <v/>
      </c>
      <c r="L13" s="22"/>
      <c r="M13" s="67"/>
    </row>
    <row r="14" spans="2:13" ht="15" customHeight="1" x14ac:dyDescent="0.25">
      <c r="B14" s="5"/>
      <c r="E14" s="16">
        <f>'Time Intervals'!E14</f>
        <v>0.47916666666666646</v>
      </c>
      <c r="F14" s="10" t="str">
        <f ca="1">IFERROR(INDEX(EventScheduler[],MATCH(DATEVALUE(DateVal)&amp;DailySchedule[[#This Row],[Time]],LookUpDateAndTime,0),3),"")</f>
        <v/>
      </c>
      <c r="H14" s="2"/>
      <c r="I14" s="25" t="str">
        <f ca="1">IFERROR(INDEX(EventScheduler[],MATCH($H$12&amp;"|"&amp;ROW(A5),EventScheduler[UNIQUE VALUE (CALCULATED)],0),2),"")</f>
        <v/>
      </c>
      <c r="J14" s="30" t="str">
        <f ca="1">IFERROR(INDEX(EventScheduler[],MATCH($H$12&amp;"|"&amp;ROW(A5),EventScheduler[UNIQUE VALUE (CALCULATED)],0),3),"")</f>
        <v/>
      </c>
      <c r="L14" s="38"/>
      <c r="M14" s="67"/>
    </row>
    <row r="15" spans="2:13" ht="15" customHeight="1" x14ac:dyDescent="0.25">
      <c r="B15" s="21" t="s">
        <v>7</v>
      </c>
      <c r="C15" s="20"/>
      <c r="E15" s="16">
        <f>'Time Intervals'!E15</f>
        <v>0.49999999999999978</v>
      </c>
      <c r="F15" s="10" t="str">
        <f ca="1">IFERROR(INDEX(EventScheduler[],MATCH(DATEVALUE(DateVal)&amp;DailySchedule[[#This Row],[Time]],LookUpDateAndTime,0),3),"")</f>
        <v/>
      </c>
      <c r="H15" s="24" t="str">
        <f ca="1">IFERROR(TEXT(DATEVALUE(DateVal)+3,"dddd"),"")</f>
        <v/>
      </c>
      <c r="I15" s="27" t="str">
        <f ca="1">IFERROR(INDEX(EventScheduler[],MATCH($H$18&amp;"|"&amp;ROW(A1),EventScheduler[UNIQUE VALUE (CALCULATED)],0),2),"")</f>
        <v/>
      </c>
      <c r="J15" s="29" t="str">
        <f ca="1">IFERROR(INDEX(EventScheduler[],MATCH($H$18&amp;"|"&amp;ROW(A1),EventScheduler[UNIQUE VALUE (CALCULATED)],0),3),"")</f>
        <v/>
      </c>
      <c r="L15" s="36"/>
      <c r="M15" s="67"/>
    </row>
    <row r="16" spans="2:13" ht="15" customHeight="1" x14ac:dyDescent="0.25">
      <c r="B16" s="5"/>
      <c r="C16" s="4"/>
      <c r="E16" s="16">
        <f>'Time Intervals'!E16</f>
        <v>0.52083333333333315</v>
      </c>
      <c r="F16" s="10" t="str">
        <f ca="1">IFERROR(INDEX(EventScheduler[],MATCH(DATEVALUE(DateVal)&amp;DailySchedule[[#This Row],[Time]],LookUpDateAndTime,0),3),"")</f>
        <v/>
      </c>
      <c r="H16" s="66" t="str">
        <f ca="1">IFERROR(TEXT(DATEVALUE(DateVal)+3,"d"),"")</f>
        <v/>
      </c>
      <c r="I16" s="25" t="str">
        <f ca="1">IFERROR(INDEX(EventScheduler[],MATCH($H$18&amp;"|"&amp;ROW(#REF!),EventScheduler[UNIQUE VALUE (CALCULATED)],0),2),"")</f>
        <v/>
      </c>
      <c r="J16" s="28" t="str">
        <f ca="1">IFERROR(INDEX(EventScheduler[],MATCH($H$18&amp;"|"&amp;ROW(#REF!),EventScheduler[UNIQUE VALUE (CALCULATED)],0),3),"")</f>
        <v/>
      </c>
      <c r="L16" s="22"/>
      <c r="M16" s="67"/>
    </row>
    <row r="17" spans="2:13" ht="15" customHeight="1" x14ac:dyDescent="0.25">
      <c r="B17" s="21" t="s">
        <v>9</v>
      </c>
      <c r="C17" s="20"/>
      <c r="E17" s="16">
        <f>'Time Intervals'!E17</f>
        <v>0.54166666666666652</v>
      </c>
      <c r="F17" s="10" t="str">
        <f ca="1">IFERROR(INDEX(EventScheduler[],MATCH(DATEVALUE(DateVal)&amp;DailySchedule[[#This Row],[Time]],LookUpDateAndTime,0),3),"")</f>
        <v/>
      </c>
      <c r="H17" s="66"/>
      <c r="I17" s="25" t="str">
        <f ca="1">IFERROR(INDEX(EventScheduler[],MATCH($H$18&amp;"|"&amp;ROW(A2),EventScheduler[UNIQUE VALUE (CALCULATED)],0),2),"")</f>
        <v/>
      </c>
      <c r="J17" s="28" t="str">
        <f ca="1">IFERROR(INDEX(EventScheduler[],MATCH($H$18&amp;"|"&amp;ROW(A2),EventScheduler[UNIQUE VALUE (CALCULATED)],0),3),"")</f>
        <v/>
      </c>
      <c r="L17" s="38"/>
      <c r="M17" s="67"/>
    </row>
    <row r="18" spans="2:13" ht="15" customHeight="1" x14ac:dyDescent="0.25">
      <c r="E18" s="16">
        <f>'Time Intervals'!E18</f>
        <v>0.56249999999999989</v>
      </c>
      <c r="F18" s="10" t="str">
        <f ca="1">IFERROR(INDEX(EventScheduler[],MATCH(DATEVALUE(DateVal)&amp;DailySchedule[[#This Row],[Time]],LookUpDateAndTime,0),3),"")</f>
        <v/>
      </c>
      <c r="H18" s="3" t="str">
        <f ca="1">IFERROR(DateVal+3,"")</f>
        <v/>
      </c>
      <c r="I18" s="25" t="str">
        <f ca="1">IFERROR(INDEX(EventScheduler[],MATCH($H$18&amp;"|"&amp;ROW(A3),EventScheduler[UNIQUE VALUE (CALCULATED)],0),2),"")</f>
        <v/>
      </c>
      <c r="J18" s="28" t="str">
        <f ca="1">IFERROR(INDEX(EventScheduler[],MATCH($H$18&amp;"|"&amp;ROW(A3),EventScheduler[UNIQUE VALUE (CALCULATED)],0),3),"")</f>
        <v/>
      </c>
      <c r="L18" s="36"/>
      <c r="M18" s="67"/>
    </row>
    <row r="19" spans="2:13" ht="15" customHeight="1" x14ac:dyDescent="0.25">
      <c r="B19" s="70" t="s">
        <v>12</v>
      </c>
      <c r="C19" s="70"/>
      <c r="E19" s="16">
        <f>'Time Intervals'!E19</f>
        <v>0.58333333333333326</v>
      </c>
      <c r="F19" s="10" t="str">
        <f ca="1">IFERROR(INDEX(EventScheduler[],MATCH(DATEVALUE(DateVal)&amp;DailySchedule[[#This Row],[Time]],LookUpDateAndTime,0),3),"")</f>
        <v/>
      </c>
      <c r="H19" s="1"/>
      <c r="I19" s="25" t="str">
        <f ca="1">IFERROR(INDEX(EventScheduler[],MATCH($H$18&amp;"|"&amp;ROW(A4),EventScheduler[UNIQUE VALUE (CALCULATED)],0),2),"")</f>
        <v/>
      </c>
      <c r="J19" s="28" t="str">
        <f ca="1">IFERROR(INDEX(EventScheduler[],MATCH($H$18&amp;"|"&amp;ROW(A4),EventScheduler[UNIQUE VALUE (CALCULATED)],0),3),"")</f>
        <v/>
      </c>
      <c r="L19" s="22"/>
      <c r="M19" s="67"/>
    </row>
    <row r="20" spans="2:13" ht="15" customHeight="1" x14ac:dyDescent="0.25">
      <c r="E20" s="16">
        <f>'Time Intervals'!E20</f>
        <v>0.60416666666666663</v>
      </c>
      <c r="F20" s="10" t="str">
        <f ca="1">IFERROR(INDEX(EventScheduler[],MATCH(DATEVALUE(DateVal)&amp;DailySchedule[[#This Row],[Time]],LookUpDateAndTime,0),3),"")</f>
        <v/>
      </c>
      <c r="H20" s="2"/>
      <c r="I20" s="25" t="str">
        <f ca="1">IFERROR(INDEX(EventScheduler[],MATCH($H$18&amp;"|"&amp;ROW(A5),EventScheduler[UNIQUE VALUE (CALCULATED)],0),2),"")</f>
        <v/>
      </c>
      <c r="J20" s="30" t="str">
        <f ca="1">IFERROR(INDEX(EventScheduler[],MATCH($H$18&amp;"|"&amp;ROW(A5),EventScheduler[UNIQUE VALUE (CALCULATED)],0),3),"")</f>
        <v/>
      </c>
      <c r="L20" s="38"/>
      <c r="M20" s="67"/>
    </row>
    <row r="21" spans="2:13" ht="15" customHeight="1" x14ac:dyDescent="0.25">
      <c r="B21" s="39" t="s">
        <v>27</v>
      </c>
      <c r="E21" s="16">
        <f>'Time Intervals'!E21</f>
        <v>0.625</v>
      </c>
      <c r="F21" s="10" t="str">
        <f ca="1">IFERROR(INDEX(EventScheduler[],MATCH(DATEVALUE(DateVal)&amp;DailySchedule[[#This Row],[Time]],LookUpDateAndTime,0),3),"")</f>
        <v/>
      </c>
      <c r="H21" s="24" t="str">
        <f ca="1">IFERROR(TEXT(DATEVALUE(DateVal)+4,"dddd"),"")</f>
        <v/>
      </c>
      <c r="I21" s="27" t="str">
        <f ca="1">IFERROR(INDEX(EventScheduler[],MATCH($H$24&amp;"|"&amp;ROW(A1),EventScheduler[UNIQUE VALUE (CALCULATED)],0),2),"")</f>
        <v/>
      </c>
      <c r="J21" s="29" t="str">
        <f ca="1">IFERROR(INDEX(EventScheduler[],MATCH($H$24&amp;"|"&amp;ROW(A1),EventScheduler[UNIQUE VALUE (CALCULATED)],0),3),"")</f>
        <v/>
      </c>
      <c r="L21" s="36"/>
      <c r="M21" s="67"/>
    </row>
    <row r="22" spans="2:13" ht="15" customHeight="1" x14ac:dyDescent="0.25">
      <c r="E22" s="16">
        <f>'Time Intervals'!E22</f>
        <v>0.64583333333333337</v>
      </c>
      <c r="F22" s="10" t="str">
        <f ca="1">IFERROR(INDEX(EventScheduler[],MATCH(DATEVALUE(DateVal)&amp;DailySchedule[[#This Row],[Time]],LookUpDateAndTime,0),3),"")</f>
        <v/>
      </c>
      <c r="H22" s="66" t="str">
        <f ca="1">IFERROR(TEXT(DATEVALUE(DateVal)+4,"d"),"")</f>
        <v/>
      </c>
      <c r="I22" s="25" t="str">
        <f ca="1">IFERROR(INDEX(EventScheduler[],MATCH($H$24&amp;"|"&amp;ROW(#REF!),EventScheduler[UNIQUE VALUE (CALCULATED)],0),2),"")</f>
        <v/>
      </c>
      <c r="J22" s="28" t="str">
        <f ca="1">IFERROR(INDEX(EventScheduler[],MATCH($H$24&amp;"|"&amp;ROW(#REF!),EventScheduler[UNIQUE VALUE (CALCULATED)],0),3),"")</f>
        <v/>
      </c>
      <c r="L22" s="22"/>
      <c r="M22" s="67"/>
    </row>
    <row r="23" spans="2:13" ht="15" customHeight="1" x14ac:dyDescent="0.25">
      <c r="B23" s="39" t="s">
        <v>26</v>
      </c>
      <c r="E23" s="16">
        <f>'Time Intervals'!E23</f>
        <v>0.66666666666666674</v>
      </c>
      <c r="F23" s="10" t="str">
        <f ca="1">IFERROR(INDEX(EventScheduler[],MATCH(DATEVALUE(DateVal)&amp;DailySchedule[[#This Row],[Time]],LookUpDateAndTime,0),3),"")</f>
        <v/>
      </c>
      <c r="H23" s="66"/>
      <c r="I23" s="25" t="str">
        <f ca="1">IFERROR(INDEX(EventScheduler[],MATCH($H$24&amp;"|"&amp;ROW(A2),EventScheduler[UNIQUE VALUE (CALCULATED)],0),2),"")</f>
        <v/>
      </c>
      <c r="J23" s="28" t="str">
        <f ca="1">IFERROR(INDEX(EventScheduler[],MATCH($H$24&amp;"|"&amp;ROW(A2),EventScheduler[UNIQUE VALUE (CALCULATED)],0),3),"")</f>
        <v/>
      </c>
      <c r="L23" s="38"/>
      <c r="M23" s="67"/>
    </row>
    <row r="24" spans="2:13" ht="15" customHeight="1" x14ac:dyDescent="0.25">
      <c r="E24" s="16">
        <f>'Time Intervals'!E24</f>
        <v>0.68750000000000011</v>
      </c>
      <c r="F24" s="10" t="str">
        <f ca="1">IFERROR(INDEX(EventScheduler[],MATCH(DATEVALUE(DateVal)&amp;DailySchedule[[#This Row],[Time]],LookUpDateAndTime,0),3),"")</f>
        <v/>
      </c>
      <c r="H24" s="3" t="str">
        <f ca="1">IFERROR(DateVal+4,"")</f>
        <v/>
      </c>
      <c r="I24" s="25" t="str">
        <f ca="1">IFERROR(INDEX(EventScheduler[],MATCH($H$24&amp;"|"&amp;ROW(A3),EventScheduler[UNIQUE VALUE (CALCULATED)],0),2),"")</f>
        <v/>
      </c>
      <c r="J24" s="28" t="str">
        <f ca="1">IFERROR(INDEX(EventScheduler[],MATCH($H$24&amp;"|"&amp;ROW(A3),EventScheduler[UNIQUE VALUE (CALCULATED)],0),3),"")</f>
        <v/>
      </c>
      <c r="L24" s="36"/>
      <c r="M24" s="67"/>
    </row>
    <row r="25" spans="2:13" ht="15" customHeight="1" x14ac:dyDescent="0.25">
      <c r="B25" s="13" t="s">
        <v>25</v>
      </c>
      <c r="C25" s="14"/>
      <c r="E25" s="16">
        <f>'Time Intervals'!E25</f>
        <v>0.70833333333333348</v>
      </c>
      <c r="F25" s="10" t="str">
        <f ca="1">IFERROR(INDEX(EventScheduler[],MATCH(DATEVALUE(DateVal)&amp;DailySchedule[[#This Row],[Time]],LookUpDateAndTime,0),3),"")</f>
        <v/>
      </c>
      <c r="H25" s="2"/>
      <c r="I25" s="25" t="str">
        <f ca="1">IFERROR(INDEX(EventScheduler[],MATCH($H$24&amp;"|"&amp;ROW(A4),EventScheduler[UNIQUE VALUE (CALCULATED)],0),2),"")</f>
        <v/>
      </c>
      <c r="J25" s="30" t="str">
        <f ca="1">IFERROR(INDEX(EventScheduler[],MATCH($H$24&amp;"|"&amp;ROW(A4),EventScheduler[UNIQUE VALUE (CALCULATED)],0),3),"")</f>
        <v/>
      </c>
      <c r="L25" s="22"/>
      <c r="M25" s="67"/>
    </row>
    <row r="26" spans="2:13" ht="15" customHeight="1" x14ac:dyDescent="0.25">
      <c r="B26" s="68" t="s">
        <v>3</v>
      </c>
      <c r="C26" s="68"/>
      <c r="E26" s="16">
        <f>'Time Intervals'!E26</f>
        <v>0.72916666666666685</v>
      </c>
      <c r="F26" s="10" t="str">
        <f ca="1">IFERROR(INDEX(EventScheduler[],MATCH(DATEVALUE(DateVal)&amp;DailySchedule[[#This Row],[Time]],LookUpDateAndTime,0),3),"")</f>
        <v/>
      </c>
      <c r="H26" s="24" t="str">
        <f ca="1">IFERROR(TEXT(DATEVALUE(DateVal)+5,"dddd"),"")</f>
        <v/>
      </c>
      <c r="I26" s="27" t="str">
        <f ca="1">IFERROR(INDEX(EventScheduler[],MATCH($H$29&amp;"|"&amp;ROW(A1),EventScheduler[UNIQUE VALUE (CALCULATED)],0),2),"")</f>
        <v/>
      </c>
      <c r="J26" s="29" t="str">
        <f ca="1">IFERROR(INDEX(EventScheduler[],MATCH($H$29&amp;"|"&amp;ROW(A1),EventScheduler[UNIQUE VALUE (CALCULATED)],0),3),"")</f>
        <v/>
      </c>
      <c r="L26" s="38"/>
      <c r="M26" s="67"/>
    </row>
    <row r="27" spans="2:13" ht="15" customHeight="1" x14ac:dyDescent="0.25">
      <c r="E27" s="16">
        <f>'Time Intervals'!E27</f>
        <v>0.75000000000000022</v>
      </c>
      <c r="F27" s="10" t="str">
        <f ca="1">IFERROR(INDEX(EventScheduler[],MATCH(DATEVALUE(DateVal)&amp;DailySchedule[[#This Row],[Time]],LookUpDateAndTime,0),3),"")</f>
        <v/>
      </c>
      <c r="H27" s="66" t="str">
        <f ca="1">IFERROR(TEXT(DATEVALUE(DateVal)+5,"d"),"")</f>
        <v/>
      </c>
      <c r="I27" s="25" t="str">
        <f ca="1">IFERROR(INDEX(EventScheduler[],MATCH($H$29&amp;"|"&amp;ROW(#REF!),EventScheduler[UNIQUE VALUE (CALCULATED)],0),2),"")</f>
        <v/>
      </c>
      <c r="J27" s="28" t="str">
        <f ca="1">IFERROR(INDEX(EventScheduler[],MATCH($H$29&amp;"|"&amp;ROW(#REF!),EventScheduler[UNIQUE VALUE (CALCULATED)],0),3),"")</f>
        <v/>
      </c>
      <c r="L27" s="36"/>
      <c r="M27" s="67"/>
    </row>
    <row r="28" spans="2:13" ht="15" customHeight="1" x14ac:dyDescent="0.25">
      <c r="E28" s="16">
        <f>'Time Intervals'!E28</f>
        <v>0.77083333333333359</v>
      </c>
      <c r="F28" s="10" t="str">
        <f ca="1">IFERROR(INDEX(EventScheduler[],MATCH(DATEVALUE(DateVal)&amp;DailySchedule[[#This Row],[Time]],LookUpDateAndTime,0),3),"")</f>
        <v/>
      </c>
      <c r="H28" s="66"/>
      <c r="I28" s="25" t="str">
        <f ca="1">IFERROR(INDEX(EventScheduler[],MATCH($H$29&amp;"|"&amp;ROW(A2),EventScheduler[UNIQUE VALUE (CALCULATED)],0),2),"")</f>
        <v/>
      </c>
      <c r="J28" s="28" t="str">
        <f ca="1">IFERROR(INDEX(EventScheduler[],MATCH($H$29&amp;"|"&amp;ROW(A2),EventScheduler[UNIQUE VALUE (CALCULATED)],0),3),"")</f>
        <v/>
      </c>
      <c r="L28" s="22"/>
      <c r="M28" s="67"/>
    </row>
    <row r="29" spans="2:13" ht="15" customHeight="1" x14ac:dyDescent="0.25">
      <c r="E29" s="16">
        <f>'Time Intervals'!E29</f>
        <v>0.79166666666666696</v>
      </c>
      <c r="F29" s="10" t="str">
        <f ca="1">IFERROR(INDEX(EventScheduler[],MATCH(DATEVALUE(DateVal)&amp;DailySchedule[[#This Row],[Time]],LookUpDateAndTime,0),3),"")</f>
        <v/>
      </c>
      <c r="H29" s="3" t="str">
        <f ca="1">IFERROR(DateVal+5,"")</f>
        <v/>
      </c>
      <c r="I29" s="25" t="str">
        <f ca="1">IFERROR(INDEX(EventScheduler[],MATCH($H$29&amp;"|"&amp;ROW(A3),EventScheduler[UNIQUE VALUE (CALCULATED)],0),2),"")</f>
        <v/>
      </c>
      <c r="J29" s="28" t="str">
        <f ca="1">IFERROR(INDEX(EventScheduler[],MATCH($H$29&amp;"|"&amp;ROW(A3),EventScheduler[UNIQUE VALUE (CALCULATED)],0),3),"")</f>
        <v/>
      </c>
      <c r="L29" s="38"/>
      <c r="M29" s="67"/>
    </row>
    <row r="30" spans="2:13" ht="15" customHeight="1" x14ac:dyDescent="0.25">
      <c r="E30" s="16">
        <f>'Time Intervals'!E30</f>
        <v>0.81250000000000033</v>
      </c>
      <c r="F30" s="10" t="str">
        <f ca="1">IFERROR(INDEX(EventScheduler[],MATCH(DATEVALUE(DateVal)&amp;DailySchedule[[#This Row],[Time]],LookUpDateAndTime,0),3),"")</f>
        <v/>
      </c>
      <c r="H30" s="2"/>
      <c r="I30" s="25" t="str">
        <f ca="1">IFERROR(INDEX(EventScheduler[],MATCH($H$29&amp;"|"&amp;ROW(A4),EventScheduler[UNIQUE VALUE (CALCULATED)],0),2),"")</f>
        <v/>
      </c>
      <c r="J30" s="30" t="str">
        <f ca="1">IFERROR(INDEX(EventScheduler[],MATCH($H$29&amp;"|"&amp;ROW(A4),EventScheduler[UNIQUE VALUE (CALCULATED)],0),3),"")</f>
        <v/>
      </c>
      <c r="L30" s="36"/>
      <c r="M30" s="67"/>
    </row>
    <row r="31" spans="2:13" ht="15" customHeight="1" x14ac:dyDescent="0.25">
      <c r="E31" s="16">
        <f>'Time Intervals'!E31</f>
        <v>0.8333333333333337</v>
      </c>
      <c r="F31" s="10" t="str">
        <f ca="1">IFERROR(INDEX(EventScheduler[],MATCH(DATEVALUE(DateVal)&amp;DailySchedule[[#This Row],[Time]],LookUpDateAndTime,0),3),"")</f>
        <v/>
      </c>
      <c r="H31" s="24" t="str">
        <f ca="1">IFERROR(TEXT(DATEVALUE(DateVal)+6,"dddd"),"")</f>
        <v/>
      </c>
      <c r="I31" s="27" t="str">
        <f ca="1">IFERROR(INDEX(EventScheduler[],MATCH($H$34&amp;"|"&amp;ROW(A1),EventScheduler[UNIQUE VALUE (CALCULATED)],0),2),"")</f>
        <v/>
      </c>
      <c r="J31" s="29" t="str">
        <f ca="1">IFERROR(INDEX(EventScheduler[],MATCH($H$34&amp;"|"&amp;ROW(A1),EventScheduler[UNIQUE VALUE (CALCULATED)],0),3),"")</f>
        <v/>
      </c>
      <c r="L31" s="22"/>
      <c r="M31" s="67"/>
    </row>
    <row r="32" spans="2:13" ht="15" customHeight="1" x14ac:dyDescent="0.25">
      <c r="E32" s="16">
        <f>'Time Intervals'!E32</f>
        <v>0.85416666666666707</v>
      </c>
      <c r="F32" s="10" t="str">
        <f ca="1">IFERROR(INDEX(EventScheduler[],MATCH(DATEVALUE(DateVal)&amp;DailySchedule[[#This Row],[Time]],LookUpDateAndTime,0),3),"")</f>
        <v/>
      </c>
      <c r="H32" s="66" t="str">
        <f ca="1">IFERROR(TEXT(DATEVALUE(DateVal)+6,"d"),"")</f>
        <v/>
      </c>
      <c r="I32" s="25" t="str">
        <f ca="1">IFERROR(INDEX(EventScheduler[],MATCH($H$34&amp;"|"&amp;ROW(#REF!),EventScheduler[UNIQUE VALUE (CALCULATED)],0),2),"")</f>
        <v/>
      </c>
      <c r="J32" s="28" t="str">
        <f ca="1">IFERROR(INDEX(EventScheduler[],MATCH($H$34&amp;"|"&amp;ROW(#REF!),EventScheduler[UNIQUE VALUE (CALCULATED)],0),3),"")</f>
        <v/>
      </c>
      <c r="L32" s="38"/>
      <c r="M32" s="67"/>
    </row>
    <row r="33" spans="5:13" ht="15" customHeight="1" x14ac:dyDescent="0.25">
      <c r="E33" s="16">
        <f>'Time Intervals'!E33</f>
        <v>0.87500000000000044</v>
      </c>
      <c r="F33" s="10" t="str">
        <f ca="1">IFERROR(INDEX(EventScheduler[],MATCH(DATEVALUE(DateVal)&amp;DailySchedule[[#This Row],[Time]],LookUpDateAndTime,0),3),"")</f>
        <v/>
      </c>
      <c r="H33" s="66"/>
      <c r="I33" s="25" t="str">
        <f ca="1">IFERROR(INDEX(EventScheduler[],MATCH($H$34&amp;"|"&amp;ROW(A2),EventScheduler[UNIQUE VALUE (CALCULATED)],0),2),"")</f>
        <v/>
      </c>
      <c r="J33" s="28" t="str">
        <f ca="1">IFERROR(INDEX(EventScheduler[],MATCH($H$34&amp;"|"&amp;ROW(A2),EventScheduler[UNIQUE VALUE (CALCULATED)],0),3),"")</f>
        <v/>
      </c>
      <c r="L33" s="36"/>
      <c r="M33" s="67"/>
    </row>
    <row r="34" spans="5:13" ht="15" customHeight="1" x14ac:dyDescent="0.25">
      <c r="E34" s="16">
        <f>'Time Intervals'!E34</f>
        <v>0.89583333333333381</v>
      </c>
      <c r="F34" s="10" t="str">
        <f ca="1">IFERROR(INDEX(EventScheduler[],MATCH(DATEVALUE(DateVal)&amp;DailySchedule[[#This Row],[Time]],LookUpDateAndTime,0),3),"")</f>
        <v/>
      </c>
      <c r="H34" s="3" t="str">
        <f ca="1">IFERROR(DateVal+6,"")</f>
        <v/>
      </c>
      <c r="I34" s="25" t="str">
        <f ca="1">IFERROR(INDEX(EventScheduler[],MATCH($H$34&amp;"|"&amp;ROW(A3),EventScheduler[UNIQUE VALUE (CALCULATED)],0),2),"")</f>
        <v/>
      </c>
      <c r="J34" s="28" t="str">
        <f ca="1">IFERROR(INDEX(EventScheduler[],MATCH($H$34&amp;"|"&amp;ROW(A3),EventScheduler[UNIQUE VALUE (CALCULATED)],0),3),"")</f>
        <v/>
      </c>
      <c r="L34" s="22"/>
      <c r="M34" s="67"/>
    </row>
    <row r="35" spans="5:13" ht="15" customHeight="1" x14ac:dyDescent="0.25">
      <c r="E35" s="16">
        <f>'Time Intervals'!E35</f>
        <v>0.91666666666666718</v>
      </c>
      <c r="F35" s="10" t="str">
        <f ca="1">IFERROR(INDEX(EventScheduler[],MATCH(DATEVALUE(DateVal)&amp;DailySchedule[[#This Row],[Time]],LookUpDateAndTime,0),3),"")</f>
        <v/>
      </c>
      <c r="H35" s="2"/>
      <c r="I35" s="26" t="str">
        <f ca="1">IFERROR(INDEX(EventScheduler[],MATCH($H$34&amp;"|"&amp;ROW(A4),EventScheduler[UNIQUE VALUE (CALCULATED)],0),2),"")</f>
        <v/>
      </c>
      <c r="J35" s="30" t="str">
        <f ca="1">IFERROR(INDEX(EventScheduler[],MATCH($H$34&amp;"|"&amp;ROW(A4),EventScheduler[UNIQUE VALUE (CALCULATED)],0),3),"")</f>
        <v/>
      </c>
      <c r="L35" s="38"/>
      <c r="M35" s="67"/>
    </row>
    <row r="36" spans="5:13" x14ac:dyDescent="0.25">
      <c r="E36" s="16">
        <f>'Time Intervals'!E36</f>
        <v>0.93750000000000056</v>
      </c>
      <c r="F36" t="str">
        <f ca="1">IFERROR(INDEX(EventScheduler[],MATCH(DATEVALUE(DateVal)&amp;DailySchedule[[#This Row],[Time]],LookUpDateAndTime,0),3),"")</f>
        <v/>
      </c>
    </row>
    <row r="37" spans="5:13" x14ac:dyDescent="0.25">
      <c r="E37" s="16">
        <f>'Time Intervals'!E37</f>
        <v>0.95833333333333393</v>
      </c>
      <c r="F37" t="str">
        <f ca="1">IFERROR(INDEX(EventScheduler[],MATCH(DATEVALUE(DateVal)&amp;DailySchedule[[#This Row],[Time]],LookUpDateAndTime,0),3),"")</f>
        <v/>
      </c>
    </row>
    <row r="38" spans="5:13" x14ac:dyDescent="0.25">
      <c r="E38" s="16">
        <f>'Time Intervals'!E38</f>
        <v>0.9791666666666673</v>
      </c>
      <c r="F38" t="str">
        <f ca="1">IFERROR(INDEX(EventScheduler[],MATCH(DATEVALUE(DateVal)&amp;DailySchedule[[#This Row],[Time]],LookUpDateAndTime,0),3),"")</f>
        <v/>
      </c>
    </row>
    <row r="39" spans="5:13" x14ac:dyDescent="0.25">
      <c r="E39" s="16">
        <f>'Time Intervals'!E39</f>
        <v>1.0000000000000007</v>
      </c>
      <c r="F39" t="str">
        <f ca="1">IFERROR(INDEX(EventScheduler[],MATCH(DATEVALUE(DateVal)&amp;DailySchedule[[#This Row],[Time]],LookUpDateAndTime,0),3),"")</f>
        <v/>
      </c>
    </row>
    <row r="40" spans="5:13" x14ac:dyDescent="0.25">
      <c r="E40" s="16">
        <f>'Time Intervals'!E40</f>
        <v>1.0208333333333339</v>
      </c>
      <c r="F40" t="str">
        <f ca="1">IFERROR(INDEX(EventScheduler[],MATCH(DATEVALUE(DateVal)&amp;DailySchedule[[#This Row],[Time]],LookUpDateAndTime,0),3),"")</f>
        <v/>
      </c>
    </row>
    <row r="41" spans="5:13" x14ac:dyDescent="0.25">
      <c r="E41" s="16">
        <f>'Time Intervals'!E41</f>
        <v>1.0416666666666672</v>
      </c>
      <c r="F41" t="str">
        <f ca="1">IFERROR(INDEX(EventScheduler[],MATCH(DATEVALUE(DateVal)&amp;DailySchedule[[#This Row],[Time]],LookUpDateAndTime,0),3),"")</f>
        <v/>
      </c>
    </row>
    <row r="42" spans="5:13" x14ac:dyDescent="0.25">
      <c r="E42" s="16">
        <f>'Time Intervals'!E42</f>
        <v>1.0625000000000004</v>
      </c>
      <c r="F42" t="str">
        <f ca="1">IFERROR(INDEX(EventScheduler[],MATCH(DATEVALUE(DateVal)&amp;DailySchedule[[#This Row],[Time]],LookUpDateAndTime,0),3),"")</f>
        <v/>
      </c>
    </row>
    <row r="43" spans="5:13" x14ac:dyDescent="0.25">
      <c r="E43" s="16">
        <f>'Time Intervals'!E43</f>
        <v>1.0833333333333337</v>
      </c>
      <c r="F43" t="str">
        <f ca="1">IFERROR(INDEX(EventScheduler[],MATCH(DATEVALUE(DateVal)&amp;DailySchedule[[#This Row],[Time]],LookUpDateAndTime,0),3),"")</f>
        <v/>
      </c>
    </row>
    <row r="44" spans="5:13" x14ac:dyDescent="0.25">
      <c r="E44" s="16">
        <f>'Time Intervals'!E44</f>
        <v>1.104166666666667</v>
      </c>
      <c r="F44" t="str">
        <f ca="1">IFERROR(INDEX(EventScheduler[],MATCH(DATEVALUE(DateVal)&amp;DailySchedule[[#This Row],[Time]],LookUpDateAndTime,0),3),"")</f>
        <v/>
      </c>
    </row>
    <row r="45" spans="5:13" x14ac:dyDescent="0.25">
      <c r="E45" s="16">
        <f>'Time Intervals'!E45</f>
        <v>1.1250000000000002</v>
      </c>
      <c r="F45" t="str">
        <f ca="1">IFERROR(INDEX(EventScheduler[],MATCH(DATEVALUE(DateVal)&amp;DailySchedule[[#This Row],[Time]],LookUpDateAndTime,0),3),"")</f>
        <v/>
      </c>
    </row>
    <row r="46" spans="5:13" x14ac:dyDescent="0.25">
      <c r="E46" s="16">
        <f>'Time Intervals'!E46</f>
        <v>1.1458333333333335</v>
      </c>
      <c r="F46" t="str">
        <f ca="1">IFERROR(INDEX(EventScheduler[],MATCH(DATEVALUE(DateVal)&amp;DailySchedule[[#This Row],[Time]],LookUpDateAndTime,0),3),"")</f>
        <v/>
      </c>
    </row>
    <row r="47" spans="5:13" x14ac:dyDescent="0.25">
      <c r="E47" s="16">
        <f>'Time Intervals'!E47</f>
        <v>1.1666666666666667</v>
      </c>
      <c r="F47" t="str">
        <f ca="1">IFERROR(INDEX(EventScheduler[],MATCH(DATEVALUE(DateVal)&amp;DailySchedule[[#This Row],[Time]],LookUpDateAndTime,0),3),"")</f>
        <v/>
      </c>
    </row>
    <row r="48" spans="5:13" x14ac:dyDescent="0.25">
      <c r="E48" s="16">
        <f>'Time Intervals'!E48</f>
        <v>1.1875</v>
      </c>
      <c r="F48" t="str">
        <f ca="1">IFERROR(INDEX(EventScheduler[],MATCH(DATEVALUE(DateVal)&amp;DailySchedule[[#This Row],[Time]],LookUpDateAndTime,0),3),"")</f>
        <v/>
      </c>
    </row>
    <row r="49" spans="5:6" x14ac:dyDescent="0.25">
      <c r="E49" s="16">
        <f>'Time Intervals'!E49</f>
        <v>1.2083333333333333</v>
      </c>
      <c r="F49" t="str">
        <f ca="1">IFERROR(INDEX(EventScheduler[],MATCH(DATEVALUE(DateVal)&amp;DailySchedule[[#This Row],[Time]],LookUpDateAndTime,0),3),"")</f>
        <v/>
      </c>
    </row>
    <row r="50" spans="5:6" x14ac:dyDescent="0.25">
      <c r="E50" s="16">
        <f>'Time Intervals'!E50</f>
        <v>1.2291666666666665</v>
      </c>
      <c r="F50" t="str">
        <f ca="1">IFERROR(INDEX(EventScheduler[],MATCH(DATEVALUE(DateVal)&amp;DailySchedule[[#This Row],[Time]],LookUpDateAndTime,0),3),"")</f>
        <v/>
      </c>
    </row>
    <row r="51" spans="5:6" x14ac:dyDescent="0.25">
      <c r="E51" s="16">
        <f>'Time Intervals'!E51</f>
        <v>0</v>
      </c>
      <c r="F51" t="str">
        <f ca="1">IFERROR(INDEX(EventScheduler[],MATCH(DATEVALUE(DateVal)&amp;DailySchedule[[#This Row],[Time]],LookUpDateAndTime,0),3),"")</f>
        <v/>
      </c>
    </row>
    <row r="52" spans="5:6" x14ac:dyDescent="0.25">
      <c r="E52" s="16">
        <f>'Time Intervals'!E52</f>
        <v>0</v>
      </c>
      <c r="F52" t="str">
        <f ca="1">IFERROR(INDEX(EventScheduler[],MATCH(DATEVALUE(DateVal)&amp;DailySchedule[[#This Row],[Time]],LookUpDateAndTime,0),3),"")</f>
        <v/>
      </c>
    </row>
    <row r="53" spans="5:6" x14ac:dyDescent="0.25">
      <c r="E53" s="16">
        <f>'Time Intervals'!E53</f>
        <v>0</v>
      </c>
      <c r="F53" t="str">
        <f ca="1">IFERROR(INDEX(EventScheduler[],MATCH(DATEVALUE(DateVal)&amp;DailySchedule[[#This Row],[Time]],LookUpDateAndTime,0),3),"")</f>
        <v/>
      </c>
    </row>
    <row r="54" spans="5:6" x14ac:dyDescent="0.25">
      <c r="E54" s="16">
        <f>'Time Intervals'!E54</f>
        <v>0</v>
      </c>
      <c r="F54" t="str">
        <f ca="1">IFERROR(INDEX(EventScheduler[],MATCH(DATEVALUE(DateVal)&amp;DailySchedule[[#This Row],[Time]],LookUpDateAndTime,0),3),"")</f>
        <v/>
      </c>
    </row>
    <row r="55" spans="5:6" x14ac:dyDescent="0.25">
      <c r="E55" s="16">
        <f>'Time Intervals'!E55</f>
        <v>0</v>
      </c>
      <c r="F55" t="str">
        <f ca="1">IFERROR(INDEX(EventScheduler[],MATCH(DATEVALUE(DateVal)&amp;DailySchedule[[#This Row],[Time]],LookUpDateAndTime,0),3),"")</f>
        <v/>
      </c>
    </row>
    <row r="56" spans="5:6" x14ac:dyDescent="0.25">
      <c r="E56" s="16">
        <f>'Time Intervals'!E56</f>
        <v>0</v>
      </c>
      <c r="F56" t="str">
        <f ca="1">IFERROR(INDEX(EventScheduler[],MATCH(DATEVALUE(DateVal)&amp;DailySchedule[[#This Row],[Time]],LookUpDateAndTime,0),3),"")</f>
        <v/>
      </c>
    </row>
    <row r="57" spans="5:6" x14ac:dyDescent="0.25">
      <c r="E57" s="16">
        <f>'Time Intervals'!E57</f>
        <v>0</v>
      </c>
      <c r="F57" t="str">
        <f ca="1">IFERROR(INDEX(EventScheduler[],MATCH(DATEVALUE(DateVal)&amp;DailySchedule[[#This Row],[Time]],LookUpDateAndTime,0),3),"")</f>
        <v/>
      </c>
    </row>
    <row r="58" spans="5:6" x14ac:dyDescent="0.25">
      <c r="E58" s="16">
        <f>'Time Intervals'!E58</f>
        <v>0</v>
      </c>
      <c r="F58" t="str">
        <f ca="1">IFERROR(INDEX(EventScheduler[],MATCH(DATEVALUE(DateVal)&amp;DailySchedule[[#This Row],[Time]],LookUpDateAndTime,0),3),"")</f>
        <v/>
      </c>
    </row>
    <row r="59" spans="5:6" x14ac:dyDescent="0.25">
      <c r="E59" s="16">
        <f>'Time Intervals'!E59</f>
        <v>0</v>
      </c>
      <c r="F59" t="str">
        <f ca="1">IFERROR(INDEX(EventScheduler[],MATCH(DATEVALUE(DateVal)&amp;DailySchedule[[#This Row],[Time]],LookUpDateAndTime,0),3),"")</f>
        <v/>
      </c>
    </row>
    <row r="60" spans="5:6" x14ac:dyDescent="0.25">
      <c r="E60" s="16">
        <f>'Time Intervals'!E60</f>
        <v>0</v>
      </c>
      <c r="F60" t="str">
        <f ca="1">IFERROR(INDEX(EventScheduler[],MATCH(DATEVALUE(DateVal)&amp;DailySchedule[[#This Row],[Time]],LookUpDateAndTime,0),3),"")</f>
        <v/>
      </c>
    </row>
    <row r="61" spans="5:6" x14ac:dyDescent="0.25">
      <c r="E61" s="16">
        <f>'Time Intervals'!E61</f>
        <v>0</v>
      </c>
      <c r="F61" t="str">
        <f ca="1">IFERROR(INDEX(EventScheduler[],MATCH(DATEVALUE(DateVal)&amp;DailySchedule[[#This Row],[Time]],LookUpDateAndTime,0),3),"")</f>
        <v/>
      </c>
    </row>
    <row r="62" spans="5:6" x14ac:dyDescent="0.25">
      <c r="E62" s="16">
        <f>'Time Intervals'!E62</f>
        <v>0</v>
      </c>
      <c r="F62" t="str">
        <f ca="1">IFERROR(INDEX(EventScheduler[],MATCH(DATEVALUE(DateVal)&amp;DailySchedule[[#This Row],[Time]],LookUpDateAndTime,0),3),"")</f>
        <v/>
      </c>
    </row>
    <row r="63" spans="5:6" x14ac:dyDescent="0.25">
      <c r="E63" s="16">
        <f>'Time Intervals'!E63</f>
        <v>0</v>
      </c>
      <c r="F63" t="str">
        <f ca="1">IFERROR(INDEX(EventScheduler[],MATCH(DATEVALUE(DateVal)&amp;DailySchedule[[#This Row],[Time]],LookUpDateAndTime,0),3),"")</f>
        <v/>
      </c>
    </row>
    <row r="64" spans="5:6" x14ac:dyDescent="0.25">
      <c r="E64" s="16">
        <f>'Time Intervals'!E64</f>
        <v>0</v>
      </c>
      <c r="F64" t="str">
        <f ca="1">IFERROR(INDEX(EventScheduler[],MATCH(DATEVALUE(DateVal)&amp;DailySchedule[[#This Row],[Time]],LookUpDateAndTime,0),3),"")</f>
        <v/>
      </c>
    </row>
    <row r="65" spans="5:6" x14ac:dyDescent="0.25">
      <c r="E65" s="16">
        <f>'Time Intervals'!E65</f>
        <v>0</v>
      </c>
      <c r="F65" t="str">
        <f ca="1">IFERROR(INDEX(EventScheduler[],MATCH(DATEVALUE(DateVal)&amp;DailySchedule[[#This Row],[Time]],LookUpDateAndTime,0),3),"")</f>
        <v/>
      </c>
    </row>
    <row r="66" spans="5:6" x14ac:dyDescent="0.25">
      <c r="E66" s="16">
        <f>'Time Intervals'!E66</f>
        <v>0</v>
      </c>
      <c r="F66" t="str">
        <f ca="1">IFERROR(INDEX(EventScheduler[],MATCH(DATEVALUE(DateVal)&amp;DailySchedule[[#This Row],[Time]],LookUpDateAndTime,0),3),"")</f>
        <v/>
      </c>
    </row>
    <row r="67" spans="5:6" x14ac:dyDescent="0.25">
      <c r="E67" s="16">
        <f>'Time Intervals'!E67</f>
        <v>0</v>
      </c>
      <c r="F67" t="str">
        <f ca="1">IFERROR(INDEX(EventScheduler[],MATCH(DATEVALUE(DateVal)&amp;DailySchedule[[#This Row],[Time]],LookUpDateAndTime,0),3),"")</f>
        <v/>
      </c>
    </row>
    <row r="68" spans="5:6" x14ac:dyDescent="0.25">
      <c r="E68" s="16">
        <f>'Time Intervals'!E68</f>
        <v>0</v>
      </c>
      <c r="F68" t="str">
        <f ca="1">IFERROR(INDEX(EventScheduler[],MATCH(DATEVALUE(DateVal)&amp;DailySchedule[[#This Row],[Time]],LookUpDateAndTime,0),3),"")</f>
        <v/>
      </c>
    </row>
    <row r="69" spans="5:6" x14ac:dyDescent="0.25">
      <c r="E69" s="16">
        <f>'Time Intervals'!E69</f>
        <v>0</v>
      </c>
      <c r="F69" t="str">
        <f ca="1">IFERROR(INDEX(EventScheduler[],MATCH(DATEVALUE(DateVal)&amp;DailySchedule[[#This Row],[Time]],LookUpDateAndTime,0),3),"")</f>
        <v/>
      </c>
    </row>
    <row r="70" spans="5:6" x14ac:dyDescent="0.25">
      <c r="E70" s="16">
        <f>'Time Intervals'!E70</f>
        <v>0</v>
      </c>
      <c r="F70" t="str">
        <f ca="1">IFERROR(INDEX(EventScheduler[],MATCH(DATEVALUE(DateVal)&amp;DailySchedule[[#This Row],[Time]],LookUpDateAndTime,0),3),"")</f>
        <v/>
      </c>
    </row>
    <row r="71" spans="5:6" x14ac:dyDescent="0.25">
      <c r="E71" s="16">
        <f>'Time Intervals'!E71</f>
        <v>0</v>
      </c>
      <c r="F71" t="str">
        <f ca="1">IFERROR(INDEX(EventScheduler[],MATCH(DATEVALUE(DateVal)&amp;DailySchedule[[#This Row],[Time]],LookUpDateAndTime,0),3),"")</f>
        <v/>
      </c>
    </row>
    <row r="72" spans="5:6" x14ac:dyDescent="0.25">
      <c r="E72" s="16">
        <f>'Time Intervals'!E72</f>
        <v>0</v>
      </c>
      <c r="F72" t="str">
        <f ca="1">IFERROR(INDEX(EventScheduler[],MATCH(DATEVALUE(DateVal)&amp;DailySchedule[[#This Row],[Time]],LookUpDateAndTime,0),3),"")</f>
        <v/>
      </c>
    </row>
    <row r="73" spans="5:6" x14ac:dyDescent="0.25">
      <c r="E73" s="16">
        <f>'Time Intervals'!E73</f>
        <v>0</v>
      </c>
      <c r="F73" t="str">
        <f ca="1">IFERROR(INDEX(EventScheduler[],MATCH(DATEVALUE(DateVal)&amp;DailySchedule[[#This Row],[Time]],LookUpDateAndTime,0),3),"")</f>
        <v/>
      </c>
    </row>
    <row r="74" spans="5:6" x14ac:dyDescent="0.25">
      <c r="E74" s="16">
        <f>'Time Intervals'!E74</f>
        <v>0</v>
      </c>
      <c r="F74" t="str">
        <f ca="1">IFERROR(INDEX(EventScheduler[],MATCH(DATEVALUE(DateVal)&amp;DailySchedule[[#This Row],[Time]],LookUpDateAndTime,0),3),"")</f>
        <v/>
      </c>
    </row>
    <row r="75" spans="5:6" x14ac:dyDescent="0.25">
      <c r="E75" s="16">
        <f>'Time Intervals'!E75</f>
        <v>0</v>
      </c>
      <c r="F75" t="str">
        <f ca="1">IFERROR(INDEX(EventScheduler[],MATCH(DATEVALUE(DateVal)&amp;DailySchedule[[#This Row],[Time]],LookUpDateAndTime,0),3),"")</f>
        <v/>
      </c>
    </row>
  </sheetData>
  <mergeCells count="22">
    <mergeCell ref="B26:C26"/>
    <mergeCell ref="H32:H33"/>
    <mergeCell ref="B2:C6"/>
    <mergeCell ref="M24:M26"/>
    <mergeCell ref="M27:M29"/>
    <mergeCell ref="M30:M32"/>
    <mergeCell ref="B11:C11"/>
    <mergeCell ref="B19:C19"/>
    <mergeCell ref="H10:H11"/>
    <mergeCell ref="H16:H17"/>
    <mergeCell ref="H22:H23"/>
    <mergeCell ref="H4:H5"/>
    <mergeCell ref="M18:M20"/>
    <mergeCell ref="B7:C9"/>
    <mergeCell ref="M3:M5"/>
    <mergeCell ref="M6:M8"/>
    <mergeCell ref="H27:H28"/>
    <mergeCell ref="M12:M14"/>
    <mergeCell ref="M33:M35"/>
    <mergeCell ref="M9:M11"/>
    <mergeCell ref="M15:M17"/>
    <mergeCell ref="M21:M23"/>
  </mergeCells>
  <conditionalFormatting sqref="E3:F75">
    <cfRule type="expression" dxfId="23" priority="1">
      <formula>$E3&gt;EndTime</formula>
    </cfRule>
    <cfRule type="expression" dxfId="22" priority="2">
      <formula>$E3=EndTime</formula>
    </cfRule>
    <cfRule type="expression" dxfId="21" priority="3">
      <formula>LOWER(TRIM($F3))=ScheduleHighlight</formula>
    </cfRule>
  </conditionalFormatting>
  <dataValidations count="23">
    <dataValidation allowBlank="1" showInputMessage="1" showErrorMessage="1" prompt="Enter a year in this cell" sqref="C13" xr:uid="{00000000-0002-0000-0000-000000000000}"/>
    <dataValidation type="list" errorStyle="warning" allowBlank="1" showInputMessage="1" showErrorMessage="1" error="Select month from the entries in the list. Select CANCEL, then ALT+DOWN ARROW to pick from the dropdown list" prompt="Select a month from the drop-down list. Press ALT+DOWN ARROW then press ENTER to select a month" sqref="C15" xr:uid="{00000000-0002-0000-0000-000001000000}">
      <formula1>"January, February, March, April, May, June, July, August, September, October, November, December"</formula1>
    </dataValidation>
    <dataValidation type="whole" errorStyle="warning" allowBlank="1" showInputMessage="1" showErrorMessage="1" error="Enter day value between 1 and 31" prompt="Enter a day in this cell" sqref="C17" xr:uid="{00000000-0002-0000-0000-000002000000}">
      <formula1>1</formula1>
      <formula2>31</formula2>
    </dataValidation>
    <dataValidation allowBlank="1" showInputMessage="1" showErrorMessage="1" prompt="Automatically determined date in this cell. Events filled-in automatically in this column, based on Event Scheduler worksheet. The date defaults to today when no date is specified" sqref="F2" xr:uid="{00000000-0002-0000-0000-000003000000}"/>
    <dataValidation allowBlank="1" showInputMessage="1" showErrorMessage="1" prompt="Enter Notes or To Do list in this column" sqref="M2" xr:uid="{00000000-0002-0000-0000-000004000000}"/>
    <dataValidation allowBlank="1" showInputMessage="1" showErrorMessage="1" prompt="Automatically updated day based on day entered in cell C17. IF cell C17 is blank, this will default to today's day." sqref="B2:C6" xr:uid="{00000000-0002-0000-0000-000005000000}"/>
    <dataValidation allowBlank="1" showInputMessage="1" showErrorMessage="1" prompt="Automatically determined day based on the dates entered in cells C13 to C17" sqref="B7:C9" xr:uid="{00000000-0002-0000-0000-000006000000}"/>
    <dataValidation allowBlank="1" showInputMessage="1" showErrorMessage="1" prompt="Navigational link to Time Intervals worksheet to edit time" sqref="B21" xr:uid="{00000000-0002-0000-0000-000007000000}"/>
    <dataValidation allowBlank="1" showInputMessage="1" showErrorMessage="1" prompt="Navigational link to Event Scheduler worksheet to add event" sqref="B23" xr:uid="{00000000-0002-0000-0000-000008000000}"/>
    <dataValidation allowBlank="1" showInputMessage="1" showErrorMessage="1" prompt="View schedule by day, week and add notes in this worksheet. Add events for any date in Event Scheduler worksheet. Modify schedule time and intervals in Time Intervals worksheet" sqref="A1" xr:uid="{00000000-0002-0000-0000-000009000000}"/>
    <dataValidation allowBlank="1" showInputMessage="1" showErrorMessage="1" prompt="Enter the activity or item to highlight in the schedule" sqref="B26:C26" xr:uid="{00000000-0002-0000-0000-00000A000000}"/>
    <dataValidation allowBlank="1" showInputMessage="1" showErrorMessage="1" prompt="Automatically updated Schedule of times based on Time table definitions in the Time Intervals worksheet. A clock image is in this cell" sqref="E2" xr:uid="{00000000-0002-0000-0000-00000B000000}"/>
    <dataValidation allowBlank="1" showInputMessage="1" showErrorMessage="1" prompt="Automatically updated Time from Event Scheduler is in column I" sqref="I2" xr:uid="{00000000-0002-0000-0000-00000C000000}"/>
    <dataValidation allowBlank="1" showInputMessage="1" showErrorMessage="1" prompt="Automatically updated week view with Day &amp; Date of the week in column H &amp; Event time and details in columns I &amp; J, below. A camera image and title of this week view is in this cell" sqref="H2" xr:uid="{00000000-0002-0000-0000-00000D000000}"/>
    <dataValidation allowBlank="1" showInputMessage="1" showErrorMessage="1" prompt="Automatically updated Event details from Event Scheduler is in column J" sqref="J2" xr:uid="{00000000-0002-0000-0000-00000E000000}"/>
    <dataValidation allowBlank="1" showInputMessage="1" showErrorMessage="1" prompt="Enter date, below: Year in cell C13, Month in cell C15 and Day in cell C17" sqref="B11:C11" xr:uid="{00000000-0002-0000-0000-00000F000000}"/>
    <dataValidation allowBlank="1" showInputMessage="1" showErrorMessage="1" prompt="Modify time intervals and add event by selecting the cells below. " sqref="B19:C19" xr:uid="{00000000-0002-0000-0000-000010000000}"/>
    <dataValidation allowBlank="1" showInputMessage="1" showErrorMessage="1" prompt="Enter the activity or item to be highlighted in the schedule, below." sqref="B25" xr:uid="{00000000-0002-0000-0000-000011000000}"/>
    <dataValidation allowBlank="1" showInputMessage="1" showErrorMessage="1" prompt="Title of worksheet is in this cell. To view daily schedule, enter date in cells C13 to C17. Navigate to Event Scheduler in cell B23. Navigate to modify time &amp; intervals in cell B21" sqref="B1" xr:uid="{00000000-0002-0000-0000-000012000000}"/>
    <dataValidation allowBlank="1" showInputMessage="1" showErrorMessage="1" prompt="Checkboxes for ticking completed tasks are in this column. Every item in the Notes/To Do List has a checkbox in the 2nd row. For example, Note in M3 to M5 has a checkbox in L4" sqref="L2" xr:uid="{00000000-0002-0000-0000-000013000000}"/>
    <dataValidation allowBlank="1" showInputMessage="1" showErrorMessage="1" prompt="Set the year in the cell at right" sqref="B13" xr:uid="{00000000-0002-0000-0000-000014000000}"/>
    <dataValidation allowBlank="1" showInputMessage="1" showErrorMessage="1" prompt="Select the month in the cell at right" sqref="B15" xr:uid="{00000000-0002-0000-0000-000015000000}"/>
    <dataValidation allowBlank="1" showInputMessage="1" showErrorMessage="1" prompt="Set the day in the cell at right" sqref="B17" xr:uid="{00000000-0002-0000-0000-000016000000}"/>
  </dataValidations>
  <hyperlinks>
    <hyperlink ref="B21" location="'Time Intervals'!A1" tooltip="Select to edit time intervals" display="Select to edit time intervals" xr:uid="{00000000-0004-0000-0000-000000000000}"/>
    <hyperlink ref="B23" location="'Event Scheduler'!A1" tooltip="Select to add a new event" display="Select to add a new event" xr:uid="{00000000-0004-0000-0000-000001000000}"/>
  </hyperlink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  <ignoredErrors>
    <ignoredError sqref="I9:J9 I15 I21 I26 I31 I35 I3:J3" unlocked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3" tint="0.749992370372631"/>
    <pageSetUpPr autoPageBreaks="0" fitToPage="1"/>
  </sheetPr>
  <dimension ref="B1:H15"/>
  <sheetViews>
    <sheetView showGridLines="0" zoomScaleNormal="100" workbookViewId="0"/>
  </sheetViews>
  <sheetFormatPr defaultRowHeight="15" x14ac:dyDescent="0.25"/>
  <cols>
    <col min="1" max="1" width="2.7109375" customWidth="1"/>
    <col min="2" max="3" width="15.5703125" customWidth="1"/>
    <col min="4" max="4" width="2.7109375" customWidth="1"/>
    <col min="5" max="5" width="23.5703125" customWidth="1"/>
    <col min="6" max="6" width="20" customWidth="1"/>
    <col min="7" max="7" width="50" customWidth="1"/>
    <col min="8" max="8" width="21.7109375" hidden="1" customWidth="1"/>
    <col min="9" max="9" width="2.7109375" customWidth="1"/>
    <col min="10" max="10" width="9.140625" customWidth="1"/>
  </cols>
  <sheetData>
    <row r="1" spans="2:8" s="8" customFormat="1" ht="39.950000000000003" customHeight="1" x14ac:dyDescent="0.25">
      <c r="B1" s="15" t="s">
        <v>24</v>
      </c>
      <c r="C1"/>
      <c r="E1" s="9"/>
      <c r="F1" s="15"/>
    </row>
    <row r="2" spans="2:8" s="8" customFormat="1" ht="27.95" customHeight="1" x14ac:dyDescent="0.25">
      <c r="B2" s="74" t="e">
        <f ca="1">DAY(DateVal)</f>
        <v>#VALUE!</v>
      </c>
      <c r="C2" s="74"/>
      <c r="E2" s="23" t="s">
        <v>15</v>
      </c>
      <c r="F2" s="23" t="s">
        <v>16</v>
      </c>
      <c r="G2" s="23" t="s">
        <v>17</v>
      </c>
      <c r="H2" s="6" t="s">
        <v>18</v>
      </c>
    </row>
    <row r="3" spans="2:8" s="8" customFormat="1" ht="15" customHeight="1" x14ac:dyDescent="0.25">
      <c r="B3" s="74"/>
      <c r="C3" s="74"/>
      <c r="E3" s="17">
        <f ca="1">TODAY()</f>
        <v>44906</v>
      </c>
      <c r="F3" s="16">
        <v>0.25</v>
      </c>
      <c r="G3" s="18" t="s">
        <v>0</v>
      </c>
      <c r="H3" s="7" t="str">
        <f ca="1">EventScheduler[[#This Row],[DATE]]&amp;"|"&amp;COUNTIF($E$3:E3,E3)</f>
        <v>44906|1</v>
      </c>
    </row>
    <row r="4" spans="2:8" s="8" customFormat="1" ht="15" customHeight="1" x14ac:dyDescent="0.25">
      <c r="B4" s="74"/>
      <c r="C4" s="74"/>
      <c r="E4" s="17">
        <f t="shared" ref="E4:E13" ca="1" si="0">TODAY()</f>
        <v>44906</v>
      </c>
      <c r="F4" s="16">
        <v>0.27083333333333331</v>
      </c>
      <c r="G4" s="18" t="s">
        <v>1</v>
      </c>
      <c r="H4" s="7" t="str">
        <f ca="1">EventScheduler[[#This Row],[DATE]]&amp;"|"&amp;COUNTIF($E$3:E4,E4)</f>
        <v>44906|2</v>
      </c>
    </row>
    <row r="5" spans="2:8" s="8" customFormat="1" ht="15" customHeight="1" x14ac:dyDescent="0.25">
      <c r="B5" s="74"/>
      <c r="C5" s="74"/>
      <c r="E5" s="17">
        <f t="shared" ca="1" si="0"/>
        <v>44906</v>
      </c>
      <c r="F5" s="16">
        <v>0.3125</v>
      </c>
      <c r="G5" s="18" t="s">
        <v>22</v>
      </c>
      <c r="H5" s="7" t="str">
        <f ca="1">EventScheduler[[#This Row],[DATE]]&amp;"|"&amp;COUNTIF($E$3:E5,E5)</f>
        <v>44906|3</v>
      </c>
    </row>
    <row r="6" spans="2:8" s="8" customFormat="1" ht="15" customHeight="1" x14ac:dyDescent="0.25">
      <c r="B6" s="73" t="str">
        <f ca="1">TEXT(DateVal,"dddd")</f>
        <v>THÁNG MƯỜI HAI 11, 2022</v>
      </c>
      <c r="C6" s="73"/>
      <c r="E6" s="17">
        <f t="shared" ca="1" si="0"/>
        <v>44906</v>
      </c>
      <c r="F6" s="16">
        <v>0.33333333333333298</v>
      </c>
      <c r="G6" s="18" t="s">
        <v>2</v>
      </c>
      <c r="H6" s="7" t="str">
        <f ca="1">EventScheduler[[#This Row],[DATE]]&amp;"|"&amp;COUNTIF($E$3:E6,E6)</f>
        <v>44906|4</v>
      </c>
    </row>
    <row r="7" spans="2:8" s="8" customFormat="1" ht="15" customHeight="1" x14ac:dyDescent="0.25">
      <c r="B7" s="73"/>
      <c r="C7" s="73"/>
      <c r="E7" s="17">
        <f t="shared" ca="1" si="0"/>
        <v>44906</v>
      </c>
      <c r="F7" s="16">
        <v>0.41666666666666669</v>
      </c>
      <c r="G7" s="18" t="s">
        <v>3</v>
      </c>
      <c r="H7" s="7" t="str">
        <f ca="1">EventScheduler[[#This Row],[DATE]]&amp;"|"&amp;COUNTIF($E$3:E7,E7)</f>
        <v>44906|5</v>
      </c>
    </row>
    <row r="8" spans="2:8" s="8" customFormat="1" ht="15.75" customHeight="1" thickBot="1" x14ac:dyDescent="0.3">
      <c r="B8" s="72" t="str">
        <f ca="1">DateVal</f>
        <v>THÁNG MƯỜI HAI 11, 2022</v>
      </c>
      <c r="C8" s="72"/>
      <c r="E8" s="17">
        <f t="shared" ca="1" si="0"/>
        <v>44906</v>
      </c>
      <c r="F8" s="16">
        <v>0.5</v>
      </c>
      <c r="G8" s="18" t="s">
        <v>4</v>
      </c>
      <c r="H8" s="7" t="str">
        <f ca="1">EventScheduler[[#This Row],[DATE]]&amp;"|"&amp;COUNTIF($E$3:E8,E8)</f>
        <v>44906|6</v>
      </c>
    </row>
    <row r="9" spans="2:8" s="8" customFormat="1" ht="15" customHeight="1" thickTop="1" x14ac:dyDescent="0.25">
      <c r="B9" s="19"/>
      <c r="C9" s="19"/>
      <c r="E9" s="17">
        <f t="shared" ca="1" si="0"/>
        <v>44906</v>
      </c>
      <c r="F9" s="16">
        <v>0.54166666666666596</v>
      </c>
      <c r="G9" s="18" t="s">
        <v>23</v>
      </c>
      <c r="H9" s="7" t="str">
        <f ca="1">EventScheduler[[#This Row],[DATE]]&amp;"|"&amp;COUNTIF($E$3:E9,E9)</f>
        <v>44906|7</v>
      </c>
    </row>
    <row r="10" spans="2:8" s="8" customFormat="1" ht="15" customHeight="1" x14ac:dyDescent="0.25">
      <c r="B10" s="19" t="s">
        <v>27</v>
      </c>
      <c r="C10" s="19"/>
      <c r="E10" s="17">
        <f t="shared" ca="1" si="0"/>
        <v>44906</v>
      </c>
      <c r="F10" s="16">
        <v>0.5625</v>
      </c>
      <c r="G10" s="18" t="s">
        <v>5</v>
      </c>
      <c r="H10" s="7" t="str">
        <f ca="1">EventScheduler[[#This Row],[DATE]]&amp;"|"&amp;COUNTIF($E$3:E10,E10)</f>
        <v>44906|8</v>
      </c>
    </row>
    <row r="11" spans="2:8" s="8" customFormat="1" ht="15" customHeight="1" x14ac:dyDescent="0.25">
      <c r="B11" s="19"/>
      <c r="C11" s="19"/>
      <c r="E11" s="17">
        <f t="shared" ca="1" si="0"/>
        <v>44906</v>
      </c>
      <c r="F11" s="16">
        <v>0.625</v>
      </c>
      <c r="G11" s="18" t="s">
        <v>3</v>
      </c>
      <c r="H11" s="7" t="str">
        <f ca="1">EventScheduler[[#This Row],[DATE]]&amp;"|"&amp;COUNTIF($E$3:E11,E11)</f>
        <v>44906|9</v>
      </c>
    </row>
    <row r="12" spans="2:8" s="8" customFormat="1" ht="15" customHeight="1" x14ac:dyDescent="0.25">
      <c r="B12" s="19" t="s">
        <v>28</v>
      </c>
      <c r="C12" s="19"/>
      <c r="E12" s="17">
        <f t="shared" ca="1" si="0"/>
        <v>44906</v>
      </c>
      <c r="F12" s="16">
        <v>0.70833333333333304</v>
      </c>
      <c r="G12" s="18" t="s">
        <v>6</v>
      </c>
      <c r="H12" s="7" t="str">
        <f ca="1">EventScheduler[[#This Row],[DATE]]&amp;"|"&amp;COUNTIF($E$3:E12,E12)</f>
        <v>44906|10</v>
      </c>
    </row>
    <row r="13" spans="2:8" s="8" customFormat="1" ht="15.75" x14ac:dyDescent="0.25">
      <c r="B13" s="19"/>
      <c r="C13" s="19"/>
      <c r="E13" s="17">
        <f t="shared" ca="1" si="0"/>
        <v>44906</v>
      </c>
      <c r="F13" s="16">
        <v>0.75</v>
      </c>
      <c r="G13" s="18" t="s">
        <v>21</v>
      </c>
      <c r="H13" s="7" t="str">
        <f ca="1">EventScheduler[[#This Row],[DATE]]&amp;"|"&amp;COUNTIF($E$3:E13,E13)</f>
        <v>44906|11</v>
      </c>
    </row>
    <row r="14" spans="2:8" s="8" customFormat="1" x14ac:dyDescent="0.25">
      <c r="B14"/>
      <c r="C14"/>
      <c r="E14" s="17">
        <f ca="1">TODAY()+1</f>
        <v>44907</v>
      </c>
      <c r="F14" s="16">
        <v>0.27083333333333331</v>
      </c>
      <c r="G14" s="18" t="s">
        <v>10</v>
      </c>
      <c r="H14" s="7" t="str">
        <f ca="1">EventScheduler[[#This Row],[DATE]]&amp;"|"&amp;COUNTIF($E$3:E15,E14)</f>
        <v>44907|2</v>
      </c>
    </row>
    <row r="15" spans="2:8" s="8" customFormat="1" x14ac:dyDescent="0.25">
      <c r="B15"/>
      <c r="C15"/>
      <c r="E15" s="17">
        <f ca="1">TODAY()+1</f>
        <v>44907</v>
      </c>
      <c r="F15" s="16">
        <v>0.3125</v>
      </c>
      <c r="G15" s="18" t="s">
        <v>22</v>
      </c>
      <c r="H15" s="7" t="str">
        <f ca="1">EventScheduler[[#This Row],[DATE]]&amp;"|"&amp;COUNTIF($E$3:E15,E15)</f>
        <v>44907|2</v>
      </c>
    </row>
  </sheetData>
  <mergeCells count="3">
    <mergeCell ref="B8:C8"/>
    <mergeCell ref="B6:C7"/>
    <mergeCell ref="B2:C5"/>
  </mergeCells>
  <dataValidations count="10">
    <dataValidation type="list" allowBlank="1" showInputMessage="1" showErrorMessage="1" error="Select a valid time for this event scheduler. Select CANCEL, and then press ALT+DOWN ARROW and ENTER to pick from the list" sqref="F3:F15" xr:uid="{00000000-0002-0000-0100-000000000000}">
      <formula1>TimesList</formula1>
    </dataValidation>
    <dataValidation allowBlank="1" showInputMessage="1" showErrorMessage="1" prompt="Enter event date in this column" sqref="E2" xr:uid="{00000000-0002-0000-0100-000001000000}"/>
    <dataValidation allowBlank="1" showInputMessage="1" showErrorMessage="1" prompt="Enter event time in this column. Press ALT+DOWN ARROW to open the drop-down list, then press ENTER to select time" sqref="F2" xr:uid="{00000000-0002-0000-0100-000002000000}"/>
    <dataValidation allowBlank="1" showInputMessage="1" showErrorMessage="1" prompt="Enter event description in this column" sqref="G2" xr:uid="{00000000-0002-0000-0100-000003000000}"/>
    <dataValidation allowBlank="1" showInputMessage="1" showErrorMessage="1" prompt="Add events to the Scheduler table. Times in column F are defined in Time Intervals worksheet. " sqref="A1" xr:uid="{00000000-0002-0000-0100-000004000000}"/>
    <dataValidation allowBlank="1" showInputMessage="1" showErrorMessage="1" prompt="Navigational link to the Time Intervals worksheet" sqref="B10" xr:uid="{00000000-0002-0000-0100-000005000000}"/>
    <dataValidation allowBlank="1" showInputMessage="1" showErrorMessage="1" prompt="Navigational link to the Daily Schedule worksheet" sqref="B12" xr:uid="{00000000-0002-0000-0100-000006000000}"/>
    <dataValidation allowBlank="1" showInputMessage="1" showErrorMessage="1" prompt="Enter date, time and description of the event in Event Scheduler table. Navigation links to Time Intervals and Daily Schedule worksheets are in cells B10 &amp; B12" sqref="B1" xr:uid="{00000000-0002-0000-0100-000007000000}"/>
    <dataValidation allowBlank="1" showInputMessage="1" showErrorMessage="1" prompt="Automatically updated date as defined in Daily Schedule" sqref="B2 B8" xr:uid="{00000000-0002-0000-0100-000008000000}"/>
    <dataValidation allowBlank="1" showInputMessage="1" showErrorMessage="1" prompt="Automatically determined day based on the dates defined in Daily Schedule" sqref="B6" xr:uid="{00000000-0002-0000-0100-000009000000}"/>
  </dataValidations>
  <hyperlinks>
    <hyperlink ref="B10" location="'Time Intervals'!A1" tooltip="Select to edit time intervals" display="Select to edit time intervals" xr:uid="{00000000-0004-0000-0100-000000000000}"/>
    <hyperlink ref="B12" location="'Daily Schedule'!A1" tooltip="Select to view Daily Schedule" display="Select to view Daily Schedule" xr:uid="{00000000-0004-0000-0100-000001000000}"/>
  </hyperlinks>
  <printOptions horizontalCentered="1"/>
  <pageMargins left="0.7" right="0.7" top="0.75" bottom="0.75" header="0.3" footer="0.3"/>
  <pageSetup scale="6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3"/>
    <pageSetUpPr autoPageBreaks="0" fitToPage="1"/>
  </sheetPr>
  <dimension ref="B1:O75"/>
  <sheetViews>
    <sheetView showGridLines="0" tabSelected="1" zoomScale="32" zoomScaleNormal="32" workbookViewId="0">
      <selection activeCell="P5" sqref="P5"/>
    </sheetView>
  </sheetViews>
  <sheetFormatPr defaultRowHeight="18.75" customHeight="1" x14ac:dyDescent="0.25"/>
  <cols>
    <col min="1" max="1" width="2.7109375" customWidth="1"/>
    <col min="2" max="3" width="16.7109375" customWidth="1"/>
    <col min="4" max="4" width="2.85546875" customWidth="1"/>
    <col min="5" max="5" width="14.42578125" bestFit="1" customWidth="1"/>
    <col min="6" max="6" width="27.42578125" customWidth="1"/>
    <col min="7" max="7" width="26.85546875" customWidth="1"/>
    <col min="8" max="8" width="22.42578125" customWidth="1"/>
    <col min="9" max="9" width="20.5703125" customWidth="1"/>
    <col min="10" max="11" width="20.85546875" customWidth="1"/>
    <col min="12" max="12" width="18.85546875" customWidth="1"/>
    <col min="13" max="13" width="18.42578125" customWidth="1"/>
    <col min="14" max="14" width="20.85546875" customWidth="1"/>
    <col min="15" max="15" width="19.42578125" customWidth="1"/>
  </cols>
  <sheetData>
    <row r="1" spans="2:15" ht="39.950000000000003" customHeight="1" x14ac:dyDescent="0.25">
      <c r="B1" s="33" t="s">
        <v>36</v>
      </c>
    </row>
    <row r="2" spans="2:15" ht="27.95" customHeight="1" x14ac:dyDescent="0.25">
      <c r="B2" s="70" t="s">
        <v>34</v>
      </c>
      <c r="C2" s="70"/>
      <c r="E2" s="23" t="s">
        <v>32</v>
      </c>
      <c r="F2" s="41" t="s">
        <v>47</v>
      </c>
      <c r="G2" s="41" t="s">
        <v>56</v>
      </c>
      <c r="H2" s="41" t="s">
        <v>50</v>
      </c>
      <c r="I2" s="41" t="s">
        <v>57</v>
      </c>
      <c r="J2" s="41" t="s">
        <v>59</v>
      </c>
      <c r="K2" s="41" t="s">
        <v>58</v>
      </c>
      <c r="L2" s="41" t="s">
        <v>63</v>
      </c>
      <c r="M2" s="41" t="s">
        <v>69</v>
      </c>
      <c r="N2" s="41" t="s">
        <v>70</v>
      </c>
      <c r="O2" s="41" t="s">
        <v>73</v>
      </c>
    </row>
    <row r="3" spans="2:15" ht="18.75" customHeight="1" x14ac:dyDescent="0.25">
      <c r="E3" s="16">
        <f>Start_time</f>
        <v>0.25</v>
      </c>
      <c r="F3" s="43"/>
      <c r="G3" s="53"/>
      <c r="H3" s="43"/>
      <c r="I3" s="53"/>
      <c r="J3" s="43"/>
      <c r="K3" s="53"/>
      <c r="L3" s="77"/>
      <c r="M3" s="53"/>
      <c r="N3" s="77"/>
      <c r="O3" s="53"/>
    </row>
    <row r="4" spans="2:15" ht="18.75" customHeight="1" x14ac:dyDescent="0.25">
      <c r="B4" s="21" t="s">
        <v>29</v>
      </c>
      <c r="C4" s="34">
        <v>0.25</v>
      </c>
      <c r="E4" s="31">
        <f t="shared" ref="E4:E35" si="0">IFERROR(IF($E3+Increment&gt;EndTime,"",$E3+Increment),"")</f>
        <v>0.27083333333333331</v>
      </c>
      <c r="F4" s="44" t="s">
        <v>44</v>
      </c>
      <c r="G4" s="53"/>
      <c r="H4" s="44" t="s">
        <v>44</v>
      </c>
      <c r="I4" s="53"/>
      <c r="J4" s="43" t="s">
        <v>44</v>
      </c>
      <c r="K4" s="53"/>
      <c r="L4" s="78" t="s">
        <v>64</v>
      </c>
      <c r="M4" s="53"/>
      <c r="N4" s="78" t="s">
        <v>71</v>
      </c>
      <c r="O4" s="53"/>
    </row>
    <row r="5" spans="2:15" ht="18.75" customHeight="1" x14ac:dyDescent="0.25">
      <c r="E5" s="31">
        <f t="shared" si="0"/>
        <v>0.29166666666666663</v>
      </c>
      <c r="F5" s="43"/>
      <c r="G5" s="53"/>
      <c r="H5" s="43"/>
      <c r="I5" s="53"/>
      <c r="J5" s="43"/>
      <c r="K5" s="53"/>
      <c r="L5" s="77"/>
      <c r="M5" s="53"/>
      <c r="N5" s="77"/>
      <c r="O5" s="53"/>
    </row>
    <row r="6" spans="2:15" ht="18.75" customHeight="1" x14ac:dyDescent="0.25">
      <c r="B6" s="21" t="s">
        <v>30</v>
      </c>
      <c r="C6" s="40" t="s">
        <v>41</v>
      </c>
      <c r="E6" s="31">
        <f t="shared" si="0"/>
        <v>0.31249999999999994</v>
      </c>
      <c r="F6" s="42" t="s">
        <v>43</v>
      </c>
      <c r="G6" s="53"/>
      <c r="H6" s="32"/>
      <c r="I6" s="53"/>
      <c r="J6" s="46"/>
      <c r="K6" s="53"/>
      <c r="L6" s="59"/>
      <c r="M6" s="53"/>
      <c r="N6" s="46"/>
      <c r="O6" s="53"/>
    </row>
    <row r="7" spans="2:15" ht="18.75" customHeight="1" x14ac:dyDescent="0.25">
      <c r="E7" s="31">
        <f t="shared" si="0"/>
        <v>0.33333333333333326</v>
      </c>
      <c r="F7" s="45"/>
      <c r="G7" s="53"/>
      <c r="H7" s="46"/>
      <c r="I7" s="53"/>
      <c r="J7" s="46"/>
      <c r="K7" s="53"/>
      <c r="L7" s="46"/>
      <c r="M7" s="53"/>
      <c r="N7" s="46"/>
      <c r="O7" s="53"/>
    </row>
    <row r="8" spans="2:15" ht="18.75" customHeight="1" x14ac:dyDescent="0.25">
      <c r="B8" s="21" t="s">
        <v>31</v>
      </c>
      <c r="C8" s="40" t="s">
        <v>40</v>
      </c>
      <c r="E8" s="31">
        <f t="shared" si="0"/>
        <v>0.35416666666666657</v>
      </c>
      <c r="F8" s="46"/>
      <c r="G8" s="53"/>
      <c r="H8" s="46"/>
      <c r="I8" s="53"/>
      <c r="J8" s="46"/>
      <c r="K8" s="53"/>
      <c r="L8" s="46"/>
      <c r="M8" s="53"/>
      <c r="N8" s="46"/>
      <c r="O8" s="53"/>
    </row>
    <row r="9" spans="2:15" ht="18.75" customHeight="1" x14ac:dyDescent="0.25">
      <c r="E9" s="31">
        <f t="shared" si="0"/>
        <v>0.37499999999999989</v>
      </c>
      <c r="F9" s="46"/>
      <c r="G9" s="53"/>
      <c r="H9" s="46"/>
      <c r="I9" s="53"/>
      <c r="J9" s="46"/>
      <c r="K9" s="53"/>
      <c r="L9" s="46"/>
      <c r="M9" s="53"/>
      <c r="N9" s="46"/>
      <c r="O9" s="53"/>
    </row>
    <row r="10" spans="2:15" ht="18.75" customHeight="1" x14ac:dyDescent="0.25">
      <c r="B10" s="70" t="s">
        <v>11</v>
      </c>
      <c r="C10" s="70"/>
      <c r="E10" s="31">
        <f t="shared" si="0"/>
        <v>0.3958333333333332</v>
      </c>
      <c r="F10" s="46"/>
      <c r="G10" s="53"/>
      <c r="H10" s="45" t="s">
        <v>51</v>
      </c>
      <c r="I10" s="53"/>
      <c r="J10" s="45" t="s">
        <v>42</v>
      </c>
      <c r="K10" s="53"/>
      <c r="L10" s="46"/>
      <c r="M10" s="53"/>
      <c r="N10" s="46"/>
      <c r="O10" s="53"/>
    </row>
    <row r="11" spans="2:15" ht="18.75" customHeight="1" x14ac:dyDescent="0.25">
      <c r="E11" s="31">
        <f t="shared" si="0"/>
        <v>0.41666666666666652</v>
      </c>
      <c r="F11" s="45" t="s">
        <v>45</v>
      </c>
      <c r="G11" s="53"/>
      <c r="H11" s="46"/>
      <c r="I11" s="53"/>
      <c r="J11" s="46"/>
      <c r="K11" s="53"/>
      <c r="L11" s="45" t="s">
        <v>68</v>
      </c>
      <c r="M11" s="53"/>
      <c r="N11" s="45" t="s">
        <v>68</v>
      </c>
      <c r="O11" s="53"/>
    </row>
    <row r="12" spans="2:15" ht="18.75" customHeight="1" x14ac:dyDescent="0.25">
      <c r="B12" s="39" t="s">
        <v>35</v>
      </c>
      <c r="E12" s="31">
        <f t="shared" si="0"/>
        <v>0.43749999999999983</v>
      </c>
      <c r="F12" s="46"/>
      <c r="G12" s="53"/>
      <c r="H12" s="46"/>
      <c r="I12" s="53"/>
      <c r="J12" s="46"/>
      <c r="K12" s="53"/>
      <c r="L12" s="46"/>
      <c r="M12" s="53"/>
      <c r="N12" s="46"/>
      <c r="O12" s="53"/>
    </row>
    <row r="13" spans="2:15" ht="18.75" customHeight="1" x14ac:dyDescent="0.25">
      <c r="E13" s="31">
        <f t="shared" si="0"/>
        <v>0.45833333333333315</v>
      </c>
      <c r="F13" s="46"/>
      <c r="G13" s="53"/>
      <c r="H13" s="46"/>
      <c r="I13" s="53"/>
      <c r="J13" s="46"/>
      <c r="K13" s="53"/>
      <c r="L13" s="46"/>
      <c r="M13" s="53"/>
      <c r="N13" s="46"/>
      <c r="O13" s="53"/>
    </row>
    <row r="14" spans="2:15" ht="18.75" customHeight="1" x14ac:dyDescent="0.25">
      <c r="B14" s="39" t="s">
        <v>26</v>
      </c>
      <c r="E14" s="31">
        <f t="shared" si="0"/>
        <v>0.47916666666666646</v>
      </c>
      <c r="F14" s="46"/>
      <c r="G14" s="53"/>
      <c r="H14" s="54"/>
      <c r="I14" s="53"/>
      <c r="J14" s="46"/>
      <c r="K14" s="53"/>
      <c r="L14" s="46"/>
      <c r="M14" s="53"/>
      <c r="N14" s="46"/>
      <c r="O14" s="53"/>
    </row>
    <row r="15" spans="2:15" ht="18.75" customHeight="1" x14ac:dyDescent="0.25">
      <c r="E15" s="31">
        <f t="shared" si="0"/>
        <v>0.49999999999999978</v>
      </c>
      <c r="F15" s="46"/>
      <c r="G15" s="53"/>
      <c r="H15" s="54"/>
      <c r="I15" s="53"/>
      <c r="J15" s="46"/>
      <c r="K15" s="53"/>
      <c r="L15" s="54"/>
      <c r="M15" s="53"/>
      <c r="N15" s="46"/>
      <c r="O15" s="53"/>
    </row>
    <row r="16" spans="2:15" ht="18.75" customHeight="1" x14ac:dyDescent="0.25">
      <c r="E16" s="31">
        <f t="shared" si="0"/>
        <v>0.52083333333333315</v>
      </c>
      <c r="F16" s="47"/>
      <c r="G16" s="53"/>
      <c r="H16" s="54"/>
      <c r="I16" s="53"/>
      <c r="J16" s="54"/>
      <c r="K16" s="53"/>
      <c r="L16" s="54"/>
      <c r="M16" s="53"/>
      <c r="N16" s="46"/>
      <c r="O16" s="53"/>
    </row>
    <row r="17" spans="5:15" ht="18.75" customHeight="1" x14ac:dyDescent="0.25">
      <c r="E17" s="32">
        <f t="shared" si="0"/>
        <v>0.54166666666666652</v>
      </c>
      <c r="F17" s="47"/>
      <c r="G17" s="53"/>
      <c r="H17" s="47" t="s">
        <v>52</v>
      </c>
      <c r="I17" s="53"/>
      <c r="J17" s="54"/>
      <c r="K17" s="53"/>
      <c r="L17" s="54"/>
      <c r="M17" s="53"/>
      <c r="N17" s="61"/>
      <c r="O17" s="53"/>
    </row>
    <row r="18" spans="5:15" ht="18.75" customHeight="1" x14ac:dyDescent="0.25">
      <c r="E18" s="32">
        <f t="shared" si="0"/>
        <v>0.56249999999999989</v>
      </c>
      <c r="F18" s="47" t="s">
        <v>46</v>
      </c>
      <c r="G18" s="53"/>
      <c r="H18" s="54"/>
      <c r="I18" s="53"/>
      <c r="J18" s="47" t="s">
        <v>60</v>
      </c>
      <c r="K18" s="53"/>
      <c r="L18" s="47" t="s">
        <v>65</v>
      </c>
      <c r="M18" s="53"/>
      <c r="N18" s="61"/>
      <c r="O18" s="53"/>
    </row>
    <row r="19" spans="5:15" ht="18.75" customHeight="1" x14ac:dyDescent="0.25">
      <c r="E19" s="32">
        <f t="shared" si="0"/>
        <v>0.58333333333333326</v>
      </c>
      <c r="F19" s="47"/>
      <c r="G19" s="53"/>
      <c r="H19" s="54"/>
      <c r="I19" s="53"/>
      <c r="J19" s="54"/>
      <c r="K19" s="53"/>
      <c r="L19" s="54"/>
      <c r="M19" s="53"/>
      <c r="N19" s="61"/>
      <c r="O19" s="53"/>
    </row>
    <row r="20" spans="5:15" ht="18.75" customHeight="1" x14ac:dyDescent="0.25">
      <c r="E20" s="32">
        <f t="shared" si="0"/>
        <v>0.60416666666666663</v>
      </c>
      <c r="F20" s="47"/>
      <c r="G20" s="53"/>
      <c r="H20" s="54"/>
      <c r="I20" s="53"/>
      <c r="J20" s="54"/>
      <c r="K20" s="53"/>
      <c r="L20" s="59"/>
      <c r="M20" s="53"/>
      <c r="N20" s="61"/>
      <c r="O20" s="53"/>
    </row>
    <row r="21" spans="5:15" ht="18.75" customHeight="1" x14ac:dyDescent="0.25">
      <c r="E21" s="32">
        <f t="shared" si="0"/>
        <v>0.625</v>
      </c>
      <c r="F21" s="48"/>
      <c r="G21" s="53"/>
      <c r="H21" s="55"/>
      <c r="I21" s="53"/>
      <c r="J21" s="63"/>
      <c r="K21" s="53"/>
      <c r="L21" s="59"/>
      <c r="M21" s="53"/>
      <c r="N21" s="61"/>
      <c r="O21" s="53"/>
    </row>
    <row r="22" spans="5:15" ht="18.75" customHeight="1" x14ac:dyDescent="0.25">
      <c r="E22" s="32">
        <f t="shared" si="0"/>
        <v>0.64583333333333337</v>
      </c>
      <c r="F22" s="48"/>
      <c r="G22" s="53"/>
      <c r="H22" s="55"/>
      <c r="I22" s="53"/>
      <c r="J22" s="63"/>
      <c r="K22" s="53"/>
      <c r="L22" s="60" t="s">
        <v>66</v>
      </c>
      <c r="M22" s="53"/>
      <c r="N22" s="62" t="s">
        <v>72</v>
      </c>
      <c r="O22" s="53"/>
    </row>
    <row r="23" spans="5:15" ht="18.75" customHeight="1" x14ac:dyDescent="0.25">
      <c r="E23" s="32">
        <f t="shared" si="0"/>
        <v>0.66666666666666674</v>
      </c>
      <c r="F23" s="48" t="s">
        <v>48</v>
      </c>
      <c r="G23" s="53"/>
      <c r="H23" s="56" t="s">
        <v>51</v>
      </c>
      <c r="I23" s="53"/>
      <c r="J23" s="48" t="s">
        <v>48</v>
      </c>
      <c r="K23" s="53"/>
      <c r="L23" s="59"/>
      <c r="M23" s="53"/>
      <c r="N23" s="61"/>
      <c r="O23" s="53"/>
    </row>
    <row r="24" spans="5:15" ht="18.75" customHeight="1" x14ac:dyDescent="0.25">
      <c r="E24" s="32">
        <f t="shared" si="0"/>
        <v>0.68750000000000011</v>
      </c>
      <c r="F24" s="48"/>
      <c r="G24" s="53"/>
      <c r="H24" s="55"/>
      <c r="I24" s="53"/>
      <c r="J24" s="63"/>
      <c r="K24" s="53"/>
      <c r="L24" s="59"/>
      <c r="M24" s="53"/>
      <c r="N24" s="61"/>
      <c r="O24" s="53"/>
    </row>
    <row r="25" spans="5:15" ht="18.75" customHeight="1" x14ac:dyDescent="0.25">
      <c r="E25" s="32">
        <f t="shared" si="0"/>
        <v>0.70833333333333348</v>
      </c>
      <c r="F25" s="48"/>
      <c r="G25" s="53"/>
      <c r="H25" s="55"/>
      <c r="I25" s="53"/>
      <c r="J25" s="63"/>
      <c r="K25" s="53"/>
      <c r="L25" s="32"/>
      <c r="M25" s="53"/>
      <c r="N25" s="61"/>
      <c r="O25" s="53"/>
    </row>
    <row r="26" spans="5:15" ht="18.75" customHeight="1" x14ac:dyDescent="0.25">
      <c r="E26" s="32">
        <f t="shared" si="0"/>
        <v>0.72916666666666685</v>
      </c>
      <c r="F26" s="63"/>
      <c r="G26" s="53"/>
      <c r="H26" s="57"/>
      <c r="I26" s="53"/>
      <c r="J26" s="49"/>
      <c r="K26" s="53"/>
      <c r="L26" s="57"/>
      <c r="M26" s="53"/>
      <c r="N26" s="61"/>
      <c r="O26" s="53"/>
    </row>
    <row r="27" spans="5:15" ht="18.75" customHeight="1" x14ac:dyDescent="0.25">
      <c r="E27" s="32">
        <f t="shared" si="0"/>
        <v>0.75000000000000022</v>
      </c>
      <c r="F27" s="75"/>
      <c r="G27" s="53"/>
      <c r="H27" s="57"/>
      <c r="I27" s="53"/>
      <c r="J27" s="49"/>
      <c r="K27" s="53"/>
      <c r="L27" s="58" t="s">
        <v>67</v>
      </c>
      <c r="M27" s="53"/>
      <c r="N27" s="61"/>
      <c r="O27" s="53"/>
    </row>
    <row r="28" spans="5:15" ht="18.75" customHeight="1" x14ac:dyDescent="0.25">
      <c r="E28" s="32">
        <f t="shared" si="0"/>
        <v>0.77083333333333359</v>
      </c>
      <c r="F28" s="76"/>
      <c r="G28" s="53"/>
      <c r="H28" s="58" t="s">
        <v>44</v>
      </c>
      <c r="I28" s="53"/>
      <c r="J28" s="50" t="s">
        <v>44</v>
      </c>
      <c r="K28" s="53"/>
      <c r="L28" s="57"/>
      <c r="M28" s="53"/>
      <c r="N28" s="32"/>
      <c r="O28" s="53"/>
    </row>
    <row r="29" spans="5:15" ht="18.75" customHeight="1" x14ac:dyDescent="0.25">
      <c r="E29" s="32">
        <f t="shared" si="0"/>
        <v>0.79166666666666696</v>
      </c>
      <c r="F29" s="50" t="s">
        <v>62</v>
      </c>
      <c r="G29" s="53"/>
      <c r="H29" s="57"/>
      <c r="I29" s="53"/>
      <c r="J29" s="49"/>
      <c r="K29" s="53"/>
      <c r="L29" s="57"/>
      <c r="M29" s="53"/>
      <c r="N29" s="32"/>
      <c r="O29" s="53"/>
    </row>
    <row r="30" spans="5:15" ht="18.75" customHeight="1" x14ac:dyDescent="0.25">
      <c r="E30" s="32">
        <f t="shared" si="0"/>
        <v>0.81250000000000033</v>
      </c>
      <c r="F30" s="49"/>
      <c r="G30" s="53"/>
      <c r="H30" s="57"/>
      <c r="I30" s="53"/>
      <c r="J30" s="49"/>
      <c r="K30" s="53"/>
      <c r="L30" s="32"/>
      <c r="M30" s="53"/>
      <c r="N30" s="32"/>
      <c r="O30" s="53"/>
    </row>
    <row r="31" spans="5:15" ht="18.75" customHeight="1" x14ac:dyDescent="0.25">
      <c r="E31" s="32">
        <f t="shared" si="0"/>
        <v>0.8333333333333337</v>
      </c>
      <c r="F31" s="49"/>
      <c r="G31" s="53"/>
      <c r="H31" s="57"/>
      <c r="I31" s="53"/>
      <c r="J31" s="49"/>
      <c r="K31" s="53"/>
      <c r="L31" s="32"/>
      <c r="M31" s="53"/>
      <c r="N31" s="32"/>
      <c r="O31" s="53"/>
    </row>
    <row r="32" spans="5:15" ht="18.75" customHeight="1" x14ac:dyDescent="0.25">
      <c r="E32" s="32">
        <f t="shared" si="0"/>
        <v>0.85416666666666707</v>
      </c>
      <c r="F32" s="49"/>
      <c r="G32" s="53"/>
      <c r="H32" s="59"/>
      <c r="I32" s="53"/>
      <c r="J32" s="51"/>
      <c r="K32" s="53"/>
      <c r="L32" s="59"/>
      <c r="M32" s="53"/>
      <c r="N32" s="32"/>
      <c r="O32" s="53"/>
    </row>
    <row r="33" spans="5:15" ht="18.75" customHeight="1" x14ac:dyDescent="0.25">
      <c r="E33" s="32">
        <f t="shared" si="0"/>
        <v>0.87500000000000044</v>
      </c>
      <c r="F33" s="49"/>
      <c r="G33" s="53"/>
      <c r="H33" s="59"/>
      <c r="I33" s="53"/>
      <c r="J33" s="51"/>
      <c r="K33" s="53"/>
      <c r="L33" s="59"/>
      <c r="M33" s="53"/>
      <c r="N33" s="32"/>
      <c r="O33" s="53"/>
    </row>
    <row r="34" spans="5:15" ht="18.75" customHeight="1" x14ac:dyDescent="0.25">
      <c r="E34" s="32">
        <f t="shared" si="0"/>
        <v>0.89583333333333381</v>
      </c>
      <c r="F34" s="51"/>
      <c r="G34" s="53"/>
      <c r="H34" s="59"/>
      <c r="I34" s="53"/>
      <c r="J34" s="51"/>
      <c r="K34" s="53"/>
      <c r="L34" s="59"/>
      <c r="M34" s="53"/>
      <c r="N34" s="32"/>
      <c r="O34" s="53"/>
    </row>
    <row r="35" spans="5:15" ht="18.75" customHeight="1" x14ac:dyDescent="0.25">
      <c r="E35" s="32">
        <f t="shared" si="0"/>
        <v>0.91666666666666718</v>
      </c>
      <c r="F35" s="52" t="s">
        <v>54</v>
      </c>
      <c r="G35" s="53"/>
      <c r="H35" s="60" t="s">
        <v>53</v>
      </c>
      <c r="I35" s="53"/>
      <c r="J35" s="52" t="s">
        <v>61</v>
      </c>
      <c r="K35" s="53"/>
      <c r="L35" s="60" t="s">
        <v>68</v>
      </c>
      <c r="M35" s="53"/>
      <c r="N35" s="32"/>
      <c r="O35" s="53"/>
    </row>
    <row r="36" spans="5:15" ht="18.75" customHeight="1" x14ac:dyDescent="0.25">
      <c r="E36" s="32">
        <f t="shared" ref="E36:E50" si="1">IFERROR(IF($E35+Increment&gt;EndTime,"",$E35+Increment),"")</f>
        <v>0.93750000000000056</v>
      </c>
      <c r="F36" s="52" t="s">
        <v>49</v>
      </c>
      <c r="G36" s="53"/>
      <c r="H36" s="59"/>
      <c r="I36" s="53"/>
      <c r="J36" s="51"/>
      <c r="K36" s="53"/>
      <c r="L36" s="59"/>
      <c r="M36" s="53"/>
      <c r="N36" s="32"/>
      <c r="O36" s="53"/>
    </row>
    <row r="37" spans="5:15" ht="18.75" customHeight="1" x14ac:dyDescent="0.25">
      <c r="E37" s="32">
        <f t="shared" si="1"/>
        <v>0.95833333333333393</v>
      </c>
      <c r="F37" s="51"/>
      <c r="G37" s="53"/>
      <c r="H37" s="59"/>
      <c r="I37" s="53"/>
      <c r="J37" s="51"/>
      <c r="K37" s="53"/>
      <c r="L37" s="59"/>
      <c r="M37" s="53"/>
      <c r="N37" s="32"/>
      <c r="O37" s="53"/>
    </row>
    <row r="38" spans="5:15" ht="18.75" customHeight="1" x14ac:dyDescent="0.25">
      <c r="E38" s="32">
        <f t="shared" si="1"/>
        <v>0.9791666666666673</v>
      </c>
      <c r="F38" s="51"/>
      <c r="G38" s="53"/>
      <c r="H38" s="59"/>
      <c r="I38" s="53"/>
      <c r="J38" s="51"/>
      <c r="K38" s="53"/>
      <c r="L38" s="59"/>
      <c r="M38" s="53"/>
      <c r="N38" s="32"/>
      <c r="O38" s="53"/>
    </row>
    <row r="39" spans="5:15" ht="18.75" hidden="1" customHeight="1" x14ac:dyDescent="0.25">
      <c r="E39" s="32">
        <f t="shared" si="1"/>
        <v>1.0000000000000007</v>
      </c>
      <c r="F39" s="32"/>
      <c r="G39" s="32"/>
      <c r="H39" s="32"/>
      <c r="I39" s="32"/>
      <c r="J39" s="62" t="s">
        <v>55</v>
      </c>
      <c r="K39" s="32"/>
      <c r="L39" s="32"/>
      <c r="M39" s="32"/>
      <c r="N39" s="32"/>
      <c r="O39" s="32"/>
    </row>
    <row r="40" spans="5:15" ht="18.75" hidden="1" customHeight="1" x14ac:dyDescent="0.25">
      <c r="E40" s="32">
        <f t="shared" si="1"/>
        <v>1.0208333333333339</v>
      </c>
      <c r="F40" s="32"/>
      <c r="G40" s="32"/>
      <c r="H40" s="32"/>
      <c r="I40" s="32"/>
      <c r="J40" s="61"/>
      <c r="K40" s="32"/>
      <c r="L40" s="32"/>
      <c r="M40" s="32"/>
      <c r="N40" s="32"/>
      <c r="O40" s="32"/>
    </row>
    <row r="41" spans="5:15" ht="18.75" hidden="1" customHeight="1" x14ac:dyDescent="0.25">
      <c r="E41" s="32">
        <f t="shared" si="1"/>
        <v>1.0416666666666672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</row>
    <row r="42" spans="5:15" ht="18.75" hidden="1" customHeight="1" x14ac:dyDescent="0.25">
      <c r="E42" s="32">
        <f t="shared" si="1"/>
        <v>1.0625000000000004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</row>
    <row r="43" spans="5:15" ht="18.75" hidden="1" customHeight="1" x14ac:dyDescent="0.25">
      <c r="E43" s="32">
        <f t="shared" si="1"/>
        <v>1.0833333333333337</v>
      </c>
      <c r="F43" s="32"/>
      <c r="G43" s="32"/>
      <c r="H43" s="32"/>
      <c r="I43" s="32"/>
      <c r="J43" s="32"/>
      <c r="K43" s="32"/>
      <c r="L43" s="32"/>
      <c r="M43" s="32"/>
      <c r="N43" s="32"/>
      <c r="O43" s="32"/>
    </row>
    <row r="44" spans="5:15" ht="18.75" hidden="1" customHeight="1" x14ac:dyDescent="0.25">
      <c r="E44" s="32">
        <f t="shared" si="1"/>
        <v>1.104166666666667</v>
      </c>
      <c r="F44" s="32"/>
      <c r="G44" s="32"/>
      <c r="H44" s="32"/>
      <c r="I44" s="32"/>
      <c r="J44" s="32"/>
      <c r="K44" s="32"/>
      <c r="L44" s="32"/>
      <c r="M44" s="32"/>
      <c r="N44" s="32"/>
      <c r="O44" s="32"/>
    </row>
    <row r="45" spans="5:15" ht="18.75" hidden="1" customHeight="1" x14ac:dyDescent="0.25">
      <c r="E45" s="32">
        <f t="shared" si="1"/>
        <v>1.1250000000000002</v>
      </c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5:15" ht="18.75" hidden="1" customHeight="1" x14ac:dyDescent="0.25">
      <c r="E46" s="32">
        <f t="shared" si="1"/>
        <v>1.1458333333333335</v>
      </c>
      <c r="F46" s="32"/>
      <c r="G46" s="32"/>
      <c r="H46" s="32"/>
      <c r="I46" s="32"/>
      <c r="J46" s="32"/>
      <c r="K46" s="32"/>
      <c r="L46" s="32"/>
      <c r="M46" s="32"/>
      <c r="N46" s="32"/>
      <c r="O46" s="32"/>
    </row>
    <row r="47" spans="5:15" ht="18.75" hidden="1" customHeight="1" x14ac:dyDescent="0.25">
      <c r="E47" s="32">
        <f t="shared" si="1"/>
        <v>1.1666666666666667</v>
      </c>
      <c r="F47" s="32"/>
      <c r="G47" s="32"/>
      <c r="H47" s="32"/>
      <c r="I47" s="32"/>
      <c r="J47" s="32"/>
      <c r="K47" s="32"/>
      <c r="L47" s="32"/>
      <c r="M47" s="32"/>
      <c r="N47" s="32"/>
      <c r="O47" s="32"/>
    </row>
    <row r="48" spans="5:15" ht="18.75" hidden="1" customHeight="1" x14ac:dyDescent="0.25">
      <c r="E48" s="32">
        <f t="shared" si="1"/>
        <v>1.1875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5:15" ht="18.75" hidden="1" customHeight="1" x14ac:dyDescent="0.25">
      <c r="E49" s="32">
        <f t="shared" si="1"/>
        <v>1.2083333333333333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5:15" ht="18.75" hidden="1" customHeight="1" x14ac:dyDescent="0.25">
      <c r="E50" s="32">
        <f t="shared" si="1"/>
        <v>1.2291666666666665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5:15" ht="18.75" customHeight="1" x14ac:dyDescent="0.25">
      <c r="E51" s="32"/>
      <c r="F51" s="61"/>
      <c r="G51" s="53"/>
      <c r="H51" s="61"/>
      <c r="I51" s="53"/>
      <c r="J51" s="64"/>
      <c r="K51" s="53"/>
      <c r="L51" s="32"/>
      <c r="M51" s="53"/>
      <c r="N51" s="32"/>
      <c r="O51" s="53"/>
    </row>
    <row r="52" spans="5:15" ht="18.75" customHeight="1" x14ac:dyDescent="0.25">
      <c r="E52" s="32"/>
      <c r="F52" s="62" t="s">
        <v>55</v>
      </c>
      <c r="G52" s="53"/>
      <c r="H52" s="62" t="s">
        <v>55</v>
      </c>
      <c r="I52" s="53"/>
      <c r="J52" s="65" t="s">
        <v>55</v>
      </c>
      <c r="K52" s="53"/>
      <c r="L52" s="32"/>
      <c r="M52" s="53"/>
      <c r="N52" s="32"/>
      <c r="O52" s="53"/>
    </row>
    <row r="53" spans="5:15" ht="18.75" customHeight="1" x14ac:dyDescent="0.25">
      <c r="E53" s="32"/>
      <c r="F53" s="61"/>
      <c r="G53" s="53"/>
      <c r="H53" s="61"/>
      <c r="I53" s="53"/>
      <c r="J53" s="64"/>
      <c r="K53" s="53"/>
      <c r="L53" s="32"/>
      <c r="M53" s="53"/>
      <c r="N53" s="32"/>
      <c r="O53" s="53"/>
    </row>
    <row r="54" spans="5:15" ht="18.75" customHeight="1" x14ac:dyDescent="0.25"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</row>
    <row r="55" spans="5:15" ht="18.75" customHeight="1" x14ac:dyDescent="0.25"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</row>
    <row r="56" spans="5:15" ht="18.75" customHeight="1" x14ac:dyDescent="0.25"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</row>
    <row r="57" spans="5:15" ht="18.75" customHeight="1" x14ac:dyDescent="0.25"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</row>
    <row r="58" spans="5:15" ht="18.75" customHeight="1" x14ac:dyDescent="0.25"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5:15" ht="18.75" customHeight="1" x14ac:dyDescent="0.25"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</row>
    <row r="60" spans="5:15" ht="18.75" customHeight="1" x14ac:dyDescent="0.25"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</row>
    <row r="61" spans="5:15" ht="18.75" customHeight="1" x14ac:dyDescent="0.25"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</row>
    <row r="62" spans="5:15" ht="18.75" customHeight="1" x14ac:dyDescent="0.25"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</row>
    <row r="63" spans="5:15" ht="18.75" customHeight="1" x14ac:dyDescent="0.25"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</row>
    <row r="64" spans="5:15" ht="18.75" customHeight="1" x14ac:dyDescent="0.25"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</row>
    <row r="65" spans="5:15" ht="18.75" customHeight="1" x14ac:dyDescent="0.25"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</row>
    <row r="66" spans="5:15" ht="18.75" customHeight="1" x14ac:dyDescent="0.25"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</row>
    <row r="67" spans="5:15" ht="18.75" customHeight="1" x14ac:dyDescent="0.25"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</row>
    <row r="68" spans="5:15" ht="18.75" customHeight="1" x14ac:dyDescent="0.25"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</row>
    <row r="69" spans="5:15" ht="18.75" customHeight="1" x14ac:dyDescent="0.25"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</row>
    <row r="70" spans="5:15" ht="18.75" customHeight="1" x14ac:dyDescent="0.25"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</row>
    <row r="71" spans="5:15" ht="18.75" customHeight="1" x14ac:dyDescent="0.25"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</row>
    <row r="72" spans="5:15" ht="18.75" customHeight="1" x14ac:dyDescent="0.25"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</row>
    <row r="73" spans="5:15" ht="18.75" customHeight="1" x14ac:dyDescent="0.25"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</row>
    <row r="74" spans="5:15" ht="18.75" customHeight="1" x14ac:dyDescent="0.25"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</row>
    <row r="75" spans="5:15" ht="18.75" customHeight="1" x14ac:dyDescent="0.25"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</row>
  </sheetData>
  <mergeCells count="2">
    <mergeCell ref="B2:C2"/>
    <mergeCell ref="B10:C10"/>
  </mergeCells>
  <conditionalFormatting sqref="E3:E75">
    <cfRule type="expression" dxfId="14" priority="3">
      <formula>$E3&gt;EndTime</formula>
    </cfRule>
    <cfRule type="expression" dxfId="13" priority="4">
      <formula>$E3=EndTime</formula>
    </cfRule>
  </conditionalFormatting>
  <conditionalFormatting sqref="E63:E72">
    <cfRule type="timePeriod" dxfId="12" priority="2" timePeriod="lastMonth">
      <formula>AND(MONTH(E63)=MONTH(EDATE(TODAY(),0-1)),YEAR(E63)=YEAR(EDATE(TODAY(),0-1)))</formula>
    </cfRule>
  </conditionalFormatting>
  <conditionalFormatting sqref="E63:E71">
    <cfRule type="timePeriod" dxfId="11" priority="1" timePeriod="lastWeek">
      <formula>AND(TODAY()-ROUNDDOWN(E63,0)&gt;=(WEEKDAY(TODAY())),TODAY()-ROUNDDOWN(E63,0)&lt;(WEEKDAY(TODAY())+7))</formula>
    </cfRule>
  </conditionalFormatting>
  <dataValidations count="14">
    <dataValidation allowBlank="1" showInputMessage="1" showErrorMessage="1" prompt="Define time intervals in this worksheet. Times in column E will update the schedule Column E in Daily Schedule worksheet and time options in Column F in Event Scheduler worksheet" sqref="A1" xr:uid="{00000000-0002-0000-0200-000000000000}"/>
    <dataValidation allowBlank="1" showInputMessage="1" showErrorMessage="1" prompt="Enter a start time in this cell" sqref="C4" xr:uid="{00000000-0002-0000-0200-000001000000}"/>
    <dataValidation type="list" errorStyle="warning" allowBlank="1" showInputMessage="1" showErrorMessage="1" error="Select  interval from the list in this cell. Select CANCEL, then press ALT+DOWN ARROW followed by ENTER to make a selection" prompt="Select an interval from the list. Press ALT+DOWN ARROW to open the drop-down list, then press ENTER to select interval" sqref="C6" xr:uid="{00000000-0002-0000-0200-000002000000}">
      <formula1>"15 MIN, 30 MIN, 45 MIN, 60 MIN"</formula1>
    </dataValidation>
    <dataValidation errorStyle="warning" allowBlank="1" showInputMessage="1" showErrorMessage="1" prompt="Enter an end time for the schedule in this cell" sqref="C8" xr:uid="{00000000-0002-0000-0200-000003000000}"/>
    <dataValidation allowBlank="1" showInputMessage="1" showErrorMessage="1" prompt="To configure your schedule, update the start time, set an increment interval and an end time. The Time table in column E will update automatically" sqref="B2:C2" xr:uid="{00000000-0002-0000-0200-000004000000}"/>
    <dataValidation allowBlank="1" showInputMessage="1" showErrorMessage="1" prompt="Update schedule on Daily Schedule worksheet by modifying the Time table in this worksheet. Enter start time in C4, time interval in C6 and end time in C8" sqref="B1" xr:uid="{00000000-0002-0000-0200-000005000000}"/>
    <dataValidation allowBlank="1" showInputMessage="1" showErrorMessage="1" prompt="Time table is automatically updated based on the start time, interval and end time entered in cells C4 to C8 in this worksheet" sqref="E2" xr:uid="{00000000-0002-0000-0200-000006000000}"/>
    <dataValidation allowBlank="1" showInputMessage="1" showErrorMessage="1" prompt="Set the start time in the cell at right" sqref="B4" xr:uid="{00000000-0002-0000-0200-000007000000}"/>
    <dataValidation allowBlank="1" showInputMessage="1" showErrorMessage="1" prompt="Set the time interval in the cell at right" sqref="B6" xr:uid="{00000000-0002-0000-0200-000008000000}"/>
    <dataValidation allowBlank="1" showInputMessage="1" showErrorMessage="1" prompt="Set the end time in the cell at right" sqref="B8" xr:uid="{00000000-0002-0000-0200-000009000000}"/>
    <dataValidation allowBlank="1" showInputMessage="1" showErrorMessage="1" prompt="View Daily Schedule and add Event by selecting the cells below." sqref="B10:C10" xr:uid="{00000000-0002-0000-0200-00000A000000}"/>
    <dataValidation allowBlank="1" showInputMessage="1" showErrorMessage="1" prompt="Navigational link to Event Scheduler worksheet to add event" sqref="B14" xr:uid="{00000000-0002-0000-0200-00000B000000}"/>
    <dataValidation allowBlank="1" showInputMessage="1" showErrorMessage="1" prompt="Navigational link to the Daily Schedule" sqref="B12" xr:uid="{00000000-0002-0000-0200-00000C000000}"/>
    <dataValidation allowBlank="1" showErrorMessage="1" sqref="C3" xr:uid="{37A2AA15-E2A3-4120-A753-7CE8E4E981B4}"/>
  </dataValidations>
  <hyperlinks>
    <hyperlink ref="B12" location="'Daily Schedule'!A1" tooltip="Select to View Daily Schedule" display="Select to View Daily Schedule" xr:uid="{00000000-0004-0000-0200-000000000000}"/>
    <hyperlink ref="B14" location="'Event Scheduler'!A1" tooltip="Select to add a new event" display="Select to add a new event" xr:uid="{00000000-0004-0000-0200-000001000000}"/>
  </hyperlinks>
  <printOptions horizontalCentered="1"/>
  <pageMargins left="0.7" right="0.7" top="0.75" bottom="0.75" header="0.3" footer="0.3"/>
  <pageSetup scale="49" orientation="portrait" r:id="rId1"/>
  <headerFooter differentFirst="1">
    <oddFooter>Page &amp;P of &amp;N</oddFooter>
  </headerFooter>
  <ignoredErrors>
    <ignoredError sqref="E3" calculatedColumn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8a52e8c320b9a064ae3583ae3861c9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88020cb39231a0945110f9cd888b521a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F07B9F-2027-487B-9D1F-78CE832B31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FCDC0B-BE17-4EFD-AAD5-1E4E9349882C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47490C6C-6B46-4DFD-9ACA-031AB2832B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Daily Schedule</vt:lpstr>
      <vt:lpstr>Event Scheduler</vt:lpstr>
      <vt:lpstr>Time Intervals</vt:lpstr>
      <vt:lpstr>Chart1</vt:lpstr>
      <vt:lpstr>ColumnTitle2</vt:lpstr>
      <vt:lpstr>ColumnTitle3</vt:lpstr>
      <vt:lpstr>DayVal</vt:lpstr>
      <vt:lpstr>EndTime</vt:lpstr>
      <vt:lpstr>MinuteText</vt:lpstr>
      <vt:lpstr>MonthName</vt:lpstr>
      <vt:lpstr>ScheduleHighlight</vt:lpstr>
      <vt:lpstr>Start_time</vt:lpstr>
      <vt:lpstr>TimesList</vt:lpstr>
      <vt:lpstr>Title1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2019-08-01T00:13:42Z</dcterms:created>
  <dcterms:modified xsi:type="dcterms:W3CDTF">2022-12-11T16:31:52Z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