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8_{74B84CEE-ECBB-48B4-82BB-6ADFFAC51D57}" xr6:coauthVersionLast="45" xr6:coauthVersionMax="45" xr10:uidLastSave="{00000000-0000-0000-0000-000000000000}"/>
  <bookViews>
    <workbookView xWindow="-120" yWindow="-120" windowWidth="20730" windowHeight="11160" tabRatio="745" activeTab="4" xr2:uid="{00000000-000D-0000-FFFF-FFFF00000000}"/>
  </bookViews>
  <sheets>
    <sheet name="Ah@COver20_ini" sheetId="18" r:id="rId1"/>
    <sheet name="ah_cover20-_ini" sheetId="17" r:id="rId2"/>
    <sheet name="Ah@COver20" sheetId="11" r:id="rId3"/>
    <sheet name="ah_cover_20_% cap_fade" sheetId="16" r:id="rId4"/>
    <sheet name="eoc_eod_ce" sheetId="13" r:id="rId5"/>
  </sheets>
  <externalReferences>
    <externalReference r:id="rId6"/>
  </externalReferences>
  <definedNames>
    <definedName name="_xlnm._FilterDatabase" localSheetId="2" hidden="1">'Ah@COver20'!$H$41:$BA$257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6" i="18" l="1"/>
  <c r="AA14" i="18"/>
  <c r="AD12" i="18"/>
  <c r="AE12" i="18" s="1"/>
  <c r="AC12" i="18"/>
  <c r="AB12" i="18"/>
  <c r="AB13" i="18" s="1"/>
  <c r="AA12" i="18"/>
  <c r="AA13" i="18" s="1"/>
  <c r="AD11" i="18"/>
  <c r="AE11" i="18" s="1"/>
  <c r="AC11" i="18"/>
  <c r="AB14" i="18" s="1"/>
  <c r="AB11" i="18"/>
  <c r="AA11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AD8" i="18" s="1"/>
  <c r="E8" i="18"/>
  <c r="D8" i="18"/>
  <c r="C8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AD7" i="18" s="1"/>
  <c r="F7" i="18"/>
  <c r="E7" i="18"/>
  <c r="D7" i="18"/>
  <c r="C7" i="18"/>
  <c r="AD5" i="18"/>
  <c r="AE5" i="18" s="1"/>
  <c r="AC5" i="18"/>
  <c r="AB5" i="18"/>
  <c r="AA5" i="18"/>
  <c r="AD4" i="18"/>
  <c r="AE4" i="18" s="1"/>
  <c r="AC4" i="18"/>
  <c r="AB4" i="18"/>
  <c r="AA4" i="18"/>
  <c r="AB7" i="18" l="1"/>
  <c r="AC7" i="18"/>
  <c r="AB8" i="18"/>
  <c r="AC8" i="18"/>
  <c r="AE8" i="18" s="1"/>
  <c r="AE7" i="18" l="1"/>
</calcChain>
</file>

<file path=xl/sharedStrings.xml><?xml version="1.0" encoding="utf-8"?>
<sst xmlns="http://schemas.openxmlformats.org/spreadsheetml/2006/main" count="1297" uniqueCount="54">
  <si>
    <t>Cell#</t>
  </si>
  <si>
    <t>BOL</t>
  </si>
  <si>
    <t>Ah</t>
  </si>
  <si>
    <t>C/20</t>
  </si>
  <si>
    <t>C/1</t>
  </si>
  <si>
    <t>Avg</t>
  </si>
  <si>
    <t>Min</t>
  </si>
  <si>
    <t>Max</t>
  </si>
  <si>
    <t>C/20 avg</t>
  </si>
  <si>
    <t>C/1 avg</t>
  </si>
  <si>
    <t>RPT0</t>
  </si>
  <si>
    <t>RPT1</t>
  </si>
  <si>
    <t xml:space="preserve">St Dev </t>
  </si>
  <si>
    <t>RPT2</t>
  </si>
  <si>
    <t>RPT3</t>
  </si>
  <si>
    <t>mAh</t>
  </si>
  <si>
    <t>RPT4</t>
  </si>
  <si>
    <t>RPT5</t>
  </si>
  <si>
    <t>RPT6</t>
  </si>
  <si>
    <t>Capacity Fade (%)</t>
  </si>
  <si>
    <t>6.8C CCCV</t>
  </si>
  <si>
    <t>6.8C MS1</t>
  </si>
  <si>
    <t>6.8C MS2</t>
  </si>
  <si>
    <t>9C CCCV</t>
  </si>
  <si>
    <t>9C MS1</t>
  </si>
  <si>
    <t>9C MS2</t>
  </si>
  <si>
    <t>RPT7</t>
  </si>
  <si>
    <t>RPT8</t>
  </si>
  <si>
    <t>RPT9</t>
  </si>
  <si>
    <t>Absolute Capacity, Ah</t>
  </si>
  <si>
    <t>reduction in capacity at C/1</t>
  </si>
  <si>
    <t>* cell 10 failed after 125 cycles while doing EIS charge (Before DifCap and HPPC)</t>
  </si>
  <si>
    <t>EIS</t>
  </si>
  <si>
    <t>RPT10</t>
  </si>
  <si>
    <t>RPT11</t>
  </si>
  <si>
    <t>C/20 Chg</t>
  </si>
  <si>
    <t>C/1 Chg</t>
  </si>
  <si>
    <t>NatCom Paper</t>
  </si>
  <si>
    <t>C_20</t>
  </si>
  <si>
    <t>rpt</t>
  </si>
  <si>
    <t>cycle</t>
  </si>
  <si>
    <t>cell</t>
  </si>
  <si>
    <t>C_1</t>
  </si>
  <si>
    <t>capacity_ah_cover20_init</t>
  </si>
  <si>
    <t>eod_capacity</t>
  </si>
  <si>
    <t>comments</t>
  </si>
  <si>
    <t>failed</t>
  </si>
  <si>
    <t>pack</t>
  </si>
  <si>
    <t>condition</t>
  </si>
  <si>
    <t>ce_capacity</t>
  </si>
  <si>
    <t>eoc_capacity</t>
  </si>
  <si>
    <t>charge</t>
  </si>
  <si>
    <t>cap_fade_%_cover20</t>
  </si>
  <si>
    <t>abs_cap_cover20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</si>
</sst>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4" fillId="0" borderId="0" xfId="0" applyFont="1"/>
    <xf numFmtId="9" fontId="2" fillId="0" borderId="0" xfId="1" applyFont="1"/>
    <xf numFmtId="0" fontId="0" fillId="4" borderId="0" xfId="0" applyFill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0" xfId="0" applyFill="1"/>
    <xf numFmtId="0" fontId="0" fillId="0" borderId="6" xfId="0" applyFont="1" applyBorder="1"/>
    <xf numFmtId="0" fontId="0" fillId="0" borderId="3" xfId="0" applyFont="1" applyBorder="1"/>
    <xf numFmtId="0" fontId="1" fillId="5" borderId="6" xfId="0" applyFont="1" applyFill="1" applyBorder="1"/>
    <xf numFmtId="0" fontId="0" fillId="0" borderId="6" xfId="0" applyBorder="1"/>
    <xf numFmtId="0" fontId="2" fillId="3" borderId="6" xfId="0" applyFont="1" applyFill="1" applyBorder="1"/>
    <xf numFmtId="0" fontId="2" fillId="0" borderId="6" xfId="0" applyFont="1" applyBorder="1"/>
    <xf numFmtId="0" fontId="0" fillId="4" borderId="6" xfId="0" applyFill="1" applyBorder="1"/>
    <xf numFmtId="0" fontId="1" fillId="6" borderId="6" xfId="0" applyFont="1" applyFill="1" applyBorder="1"/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3909E7"/>
      <color rgb="FFE82AB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17607174103238"/>
          <c:y val="6.8356663750364532E-2"/>
          <c:w val="0.64074890638670168"/>
          <c:h val="0.86328667249927094"/>
        </c:manualLayout>
      </c:layout>
      <c:barChart>
        <c:barDir val="col"/>
        <c:grouping val="clustered"/>
        <c:varyColors val="0"/>
        <c:ser>
          <c:idx val="0"/>
          <c:order val="0"/>
          <c:tx>
            <c:v>C/20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'Ah@COver20_ini'!$AD$4</c:f>
                <c:numCache>
                  <c:formatCode>General</c:formatCode>
                  <c:ptCount val="1"/>
                  <c:pt idx="0">
                    <c:v>3.5E-4</c:v>
                  </c:pt>
                </c:numCache>
              </c:numRef>
            </c:plus>
            <c:minus>
              <c:numRef>
                <c:f>'Ah@COver20_ini'!$AD$4</c:f>
                <c:numCache>
                  <c:formatCode>General</c:formatCode>
                  <c:ptCount val="1"/>
                  <c:pt idx="0">
                    <c:v>3.5E-4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cat>
          <c:val>
            <c:numRef>
              <c:f>'Ah@COver20_ini'!$AC$4</c:f>
              <c:numCache>
                <c:formatCode>General</c:formatCode>
                <c:ptCount val="1"/>
                <c:pt idx="0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8-4D73-8A24-8B4D3B39165E}"/>
            </c:ext>
          </c:extLst>
        </c:ser>
        <c:ser>
          <c:idx val="1"/>
          <c:order val="1"/>
          <c:tx>
            <c:v>C/1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B8-4D73-8A24-8B4D3B39165E}"/>
              </c:ext>
            </c:extLst>
          </c:dPt>
          <c:errBars>
            <c:errBarType val="both"/>
            <c:errValType val="cust"/>
            <c:noEndCap val="0"/>
            <c:plus>
              <c:numRef>
                <c:f>'Ah@COver20_ini'!$AD$5</c:f>
                <c:numCache>
                  <c:formatCode>General</c:formatCode>
                  <c:ptCount val="1"/>
                  <c:pt idx="0">
                    <c:v>4.8999999999999998E-4</c:v>
                  </c:pt>
                </c:numCache>
              </c:numRef>
            </c:plus>
            <c:minus>
              <c:numRef>
                <c:f>'Ah@COver20_ini'!$AD$5</c:f>
                <c:numCache>
                  <c:formatCode>General</c:formatCode>
                  <c:ptCount val="1"/>
                  <c:pt idx="0">
                    <c:v>4.8999999999999998E-4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cat>
          <c:val>
            <c:numRef>
              <c:f>'Ah@COver20_ini'!$AC$5</c:f>
              <c:numCache>
                <c:formatCode>General</c:formatCode>
                <c:ptCount val="1"/>
                <c:pt idx="0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8-4D73-8A24-8B4D3B39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7520"/>
        <c:axId val="50109056"/>
      </c:barChart>
      <c:catAx>
        <c:axId val="50107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109056"/>
        <c:crosses val="autoZero"/>
        <c:auto val="1"/>
        <c:lblAlgn val="ctr"/>
        <c:lblOffset val="100"/>
        <c:noMultiLvlLbl val="0"/>
      </c:catAx>
      <c:valAx>
        <c:axId val="5010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(Ah)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7520"/>
        <c:crosses val="autoZero"/>
        <c:crossBetween val="between"/>
        <c:majorUnit val="5.000000000000001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192497812773398"/>
          <c:y val="7.2524788568095661E-2"/>
          <c:w val="0.15140835520559931"/>
          <c:h val="0.18365412656751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BOL Capacity</a:t>
            </a:r>
          </a:p>
        </c:rich>
      </c:tx>
      <c:layout>
        <c:manualLayout>
          <c:xMode val="edge"/>
          <c:yMode val="edge"/>
          <c:x val="0.44195657481932749"/>
          <c:y val="6.48148148148148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6099717736134"/>
          <c:y val="0.19074110527850685"/>
          <c:w val="0.85906247976865624"/>
          <c:h val="0.54668124817731112"/>
        </c:manualLayout>
      </c:layout>
      <c:scatterChart>
        <c:scatterStyle val="lineMarker"/>
        <c:varyColors val="0"/>
        <c:ser>
          <c:idx val="0"/>
          <c:order val="0"/>
          <c:tx>
            <c:v>C/20</c:v>
          </c:tx>
          <c:spPr>
            <a:ln w="28575">
              <a:noFill/>
            </a:ln>
          </c:spPr>
          <c:marker>
            <c:symbol val="diamond"/>
            <c:size val="9"/>
            <c:spPr>
              <a:ln w="12700">
                <a:solidFill>
                  <a:srgbClr val="7030A0"/>
                </a:solidFill>
              </a:ln>
            </c:spPr>
          </c:marker>
          <c:dPt>
            <c:idx val="0"/>
            <c:marker>
              <c:spPr>
                <a:solidFill>
                  <a:srgbClr val="0070C0"/>
                </a:solidFill>
                <a:ln w="12700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34F-4F82-BDFD-2C7775F92A0D}"/>
              </c:ext>
            </c:extLst>
          </c:dPt>
          <c:dPt>
            <c:idx val="14"/>
            <c:marker>
              <c:spPr>
                <a:solidFill>
                  <a:srgbClr val="0070C0"/>
                </a:solidFill>
                <a:ln w="12700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34F-4F82-BDFD-2C7775F92A0D}"/>
              </c:ext>
            </c:extLst>
          </c:dPt>
          <c:dPt>
            <c:idx val="18"/>
            <c:marker>
              <c:spPr>
                <a:solidFill>
                  <a:srgbClr val="0070C0"/>
                </a:solidFill>
                <a:ln w="12700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34F-4F82-BDFD-2C7775F92A0D}"/>
              </c:ext>
            </c:extLst>
          </c:dPt>
          <c:xVal>
            <c:numRef>
              <c:f>'Ah@COver20_ini'!$C$3:$Z$3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'Ah@COver20_ini'!$C$4:$Z$4</c:f>
              <c:numCache>
                <c:formatCode>General</c:formatCode>
                <c:ptCount val="24"/>
                <c:pt idx="0">
                  <c:v>3.5460239999999997E-2</c:v>
                </c:pt>
                <c:pt idx="1">
                  <c:v>3.6985999999999998E-2</c:v>
                </c:pt>
                <c:pt idx="2">
                  <c:v>3.7121269999999998E-2</c:v>
                </c:pt>
                <c:pt idx="3">
                  <c:v>3.648523E-2</c:v>
                </c:pt>
                <c:pt idx="4">
                  <c:v>3.656425E-2</c:v>
                </c:pt>
                <c:pt idx="5">
                  <c:v>3.6598539999999999E-2</c:v>
                </c:pt>
                <c:pt idx="6">
                  <c:v>3.6681060000000001E-2</c:v>
                </c:pt>
                <c:pt idx="7">
                  <c:v>3.7020020000000001E-2</c:v>
                </c:pt>
                <c:pt idx="8">
                  <c:v>3.65061E-2</c:v>
                </c:pt>
                <c:pt idx="9">
                  <c:v>3.6725359999999999E-2</c:v>
                </c:pt>
                <c:pt idx="10">
                  <c:v>3.7059059999999998E-2</c:v>
                </c:pt>
                <c:pt idx="11">
                  <c:v>3.6949210000000003E-2</c:v>
                </c:pt>
                <c:pt idx="12">
                  <c:v>3.6680659999999997E-2</c:v>
                </c:pt>
                <c:pt idx="13">
                  <c:v>3.7057329999999999E-2</c:v>
                </c:pt>
                <c:pt idx="14">
                  <c:v>3.6594429999999997E-2</c:v>
                </c:pt>
                <c:pt idx="15">
                  <c:v>3.6860209999999997E-2</c:v>
                </c:pt>
                <c:pt idx="16">
                  <c:v>3.6839249999999997E-2</c:v>
                </c:pt>
                <c:pt idx="17">
                  <c:v>3.7091939999999997E-2</c:v>
                </c:pt>
                <c:pt idx="18">
                  <c:v>3.6609639999999999E-2</c:v>
                </c:pt>
                <c:pt idx="19">
                  <c:v>3.6979230000000002E-2</c:v>
                </c:pt>
                <c:pt idx="20">
                  <c:v>3.6503399999999998E-2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F-4F82-BDFD-2C7775F92A0D}"/>
            </c:ext>
          </c:extLst>
        </c:ser>
        <c:ser>
          <c:idx val="2"/>
          <c:order val="1"/>
          <c:tx>
            <c:v>C/1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FF0000"/>
              </a:solidFill>
              <a:ln w="12700"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534F-4F82-BDFD-2C7775F92A0D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5-534F-4F82-BDFD-2C7775F92A0D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6-534F-4F82-BDFD-2C7775F92A0D}"/>
              </c:ext>
            </c:extLst>
          </c:dPt>
          <c:xVal>
            <c:numRef>
              <c:f>'Ah@COver20_ini'!$C$3:$Z$3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'Ah@COver20_ini'!$C$5:$Z$5</c:f>
              <c:numCache>
                <c:formatCode>General</c:formatCode>
                <c:ptCount val="24"/>
                <c:pt idx="0">
                  <c:v>3.0241939999999998E-2</c:v>
                </c:pt>
                <c:pt idx="1">
                  <c:v>3.2342559999999999E-2</c:v>
                </c:pt>
                <c:pt idx="2">
                  <c:v>3.2671539999999999E-2</c:v>
                </c:pt>
                <c:pt idx="3">
                  <c:v>3.2209799999999997E-2</c:v>
                </c:pt>
                <c:pt idx="4">
                  <c:v>3.2152380000000001E-2</c:v>
                </c:pt>
                <c:pt idx="5">
                  <c:v>3.2062220000000002E-2</c:v>
                </c:pt>
                <c:pt idx="6">
                  <c:v>3.2372619999999998E-2</c:v>
                </c:pt>
                <c:pt idx="7">
                  <c:v>3.2544200000000002E-2</c:v>
                </c:pt>
                <c:pt idx="8">
                  <c:v>3.2031049999999998E-2</c:v>
                </c:pt>
                <c:pt idx="9">
                  <c:v>3.2309549999999999E-2</c:v>
                </c:pt>
                <c:pt idx="10">
                  <c:v>3.2488549999999998E-2</c:v>
                </c:pt>
                <c:pt idx="11">
                  <c:v>3.249345E-2</c:v>
                </c:pt>
                <c:pt idx="12">
                  <c:v>3.2075399999999997E-2</c:v>
                </c:pt>
                <c:pt idx="13">
                  <c:v>3.2676200000000002E-2</c:v>
                </c:pt>
                <c:pt idx="14">
                  <c:v>3.2166050000000002E-2</c:v>
                </c:pt>
                <c:pt idx="15">
                  <c:v>3.2410960000000003E-2</c:v>
                </c:pt>
                <c:pt idx="16">
                  <c:v>3.2424790000000002E-2</c:v>
                </c:pt>
                <c:pt idx="17">
                  <c:v>3.2732200000000003E-2</c:v>
                </c:pt>
                <c:pt idx="18">
                  <c:v>3.20048E-2</c:v>
                </c:pt>
                <c:pt idx="19">
                  <c:v>3.2254289999999998E-2</c:v>
                </c:pt>
                <c:pt idx="20">
                  <c:v>3.2146130000000002E-2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4F-4F82-BDFD-2C7775F92A0D}"/>
            </c:ext>
          </c:extLst>
        </c:ser>
        <c:ser>
          <c:idx val="1"/>
          <c:order val="2"/>
          <c:tx>
            <c:v>avg C/20</c:v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'Ah@COver20_ini'!$C$3:$Z$3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'Ah@COver20_ini'!$C$11:$Z$11</c:f>
              <c:numCache>
                <c:formatCode>General</c:formatCode>
                <c:ptCount val="24"/>
                <c:pt idx="0">
                  <c:v>3.6999999999999998E-2</c:v>
                </c:pt>
                <c:pt idx="1">
                  <c:v>3.6999999999999998E-2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3.6999999999999998E-2</c:v>
                </c:pt>
                <c:pt idx="5">
                  <c:v>3.6999999999999998E-2</c:v>
                </c:pt>
                <c:pt idx="6">
                  <c:v>3.6999999999999998E-2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3.6999999999999998E-2</c:v>
                </c:pt>
                <c:pt idx="10">
                  <c:v>3.6999999999999998E-2</c:v>
                </c:pt>
                <c:pt idx="11">
                  <c:v>3.6999999999999998E-2</c:v>
                </c:pt>
                <c:pt idx="12">
                  <c:v>3.6999999999999998E-2</c:v>
                </c:pt>
                <c:pt idx="13">
                  <c:v>3.6999999999999998E-2</c:v>
                </c:pt>
                <c:pt idx="14">
                  <c:v>3.6999999999999998E-2</c:v>
                </c:pt>
                <c:pt idx="15">
                  <c:v>3.6999999999999998E-2</c:v>
                </c:pt>
                <c:pt idx="16">
                  <c:v>3.6999999999999998E-2</c:v>
                </c:pt>
                <c:pt idx="17">
                  <c:v>3.6999999999999998E-2</c:v>
                </c:pt>
                <c:pt idx="18">
                  <c:v>3.6999999999999998E-2</c:v>
                </c:pt>
                <c:pt idx="19">
                  <c:v>3.6999999999999998E-2</c:v>
                </c:pt>
                <c:pt idx="20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4F-4F82-BDFD-2C7775F92A0D}"/>
            </c:ext>
          </c:extLst>
        </c:ser>
        <c:ser>
          <c:idx val="3"/>
          <c:order val="3"/>
          <c:tx>
            <c:v>avg C/1</c:v>
          </c:tx>
          <c:spPr>
            <a:ln w="34925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'Ah@COver20_ini'!$C$3:$Z$3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'Ah@COver20_ini'!$C$12:$Z$12</c:f>
              <c:numCache>
                <c:formatCode>General</c:formatCode>
                <c:ptCount val="24"/>
                <c:pt idx="0">
                  <c:v>3.2000000000000001E-2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3.2000000000000001E-2</c:v>
                </c:pt>
                <c:pt idx="9">
                  <c:v>3.2000000000000001E-2</c:v>
                </c:pt>
                <c:pt idx="10">
                  <c:v>3.2000000000000001E-2</c:v>
                </c:pt>
                <c:pt idx="11">
                  <c:v>3.2000000000000001E-2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3.2000000000000001E-2</c:v>
                </c:pt>
                <c:pt idx="17">
                  <c:v>3.2000000000000001E-2</c:v>
                </c:pt>
                <c:pt idx="18">
                  <c:v>3.2000000000000001E-2</c:v>
                </c:pt>
                <c:pt idx="19">
                  <c:v>3.2000000000000001E-2</c:v>
                </c:pt>
                <c:pt idx="20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4F-4F82-BDFD-2C7775F9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7168"/>
        <c:axId val="121929088"/>
      </c:scatterChart>
      <c:valAx>
        <c:axId val="121927168"/>
        <c:scaling>
          <c:orientation val="minMax"/>
          <c:max val="2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crossAx val="121929088"/>
        <c:crosses val="autoZero"/>
        <c:crossBetween val="midCat"/>
        <c:majorUnit val="1"/>
        <c:minorUnit val="1"/>
      </c:valAx>
      <c:valAx>
        <c:axId val="121929088"/>
        <c:scaling>
          <c:orientation val="minMax"/>
          <c:max val="4.0000000000000008E-2"/>
          <c:min val="1.0000000000000002E-2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(Ah)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crossAx val="121927168"/>
        <c:crosses val="autoZero"/>
        <c:crossBetween val="midCat"/>
        <c:majorUnit val="5.000000000000001E-3"/>
        <c:minorUnit val="2.5000000000000005E-3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182734203799007"/>
          <c:y val="0.58810185185185182"/>
          <c:w val="0.24232745797499641"/>
          <c:h val="0.1126465441819772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</a:t>
            </a:r>
            <a:r>
              <a:rPr lang="en-US" baseline="0"/>
              <a:t> 2</a:t>
            </a:r>
            <a:endParaRPr lang="en-US"/>
          </a:p>
        </c:rich>
      </c:tx>
      <c:layout>
        <c:manualLayout>
          <c:xMode val="edge"/>
          <c:yMode val="edge"/>
          <c:x val="0.44195657481932749"/>
          <c:y val="6.48148148148148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6099717736134"/>
          <c:y val="0.19074110527850685"/>
          <c:w val="0.85906247976865624"/>
          <c:h val="0.54668124817731112"/>
        </c:manualLayout>
      </c:layout>
      <c:scatterChart>
        <c:scatterStyle val="lineMarker"/>
        <c:varyColors val="0"/>
        <c:ser>
          <c:idx val="0"/>
          <c:order val="0"/>
          <c:tx>
            <c:v>C/20</c:v>
          </c:tx>
          <c:spPr>
            <a:ln w="28575">
              <a:noFill/>
            </a:ln>
          </c:spPr>
          <c:marker>
            <c:symbol val="diamond"/>
            <c:size val="9"/>
            <c:spPr>
              <a:ln w="12700">
                <a:solidFill>
                  <a:srgbClr val="7030A0"/>
                </a:solidFill>
              </a:ln>
            </c:spPr>
          </c:marker>
          <c:dPt>
            <c:idx val="0"/>
            <c:marker>
              <c:spPr>
                <a:solidFill>
                  <a:srgbClr val="0070C0"/>
                </a:solidFill>
                <a:ln w="12700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F71-4BFD-8665-9D0AE4EE597D}"/>
              </c:ext>
            </c:extLst>
          </c:dPt>
          <c:dPt>
            <c:idx val="14"/>
            <c:marker>
              <c:spPr>
                <a:solidFill>
                  <a:srgbClr val="0070C0"/>
                </a:solidFill>
                <a:ln w="12700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F71-4BFD-8665-9D0AE4EE597D}"/>
              </c:ext>
            </c:extLst>
          </c:dPt>
          <c:dPt>
            <c:idx val="18"/>
            <c:marker>
              <c:spPr>
                <a:solidFill>
                  <a:srgbClr val="0070C0"/>
                </a:solidFill>
                <a:ln w="12700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F71-4BFD-8665-9D0AE4EE597D}"/>
              </c:ext>
            </c:extLst>
          </c:dPt>
          <c:xVal>
            <c:numRef>
              <c:f>'Ah@COver20_ini'!$C$3:$Z$3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'Ah@COver20_ini'!$C$7:$Z$7</c:f>
              <c:numCache>
                <c:formatCode>General</c:formatCode>
                <c:ptCount val="24"/>
                <c:pt idx="0">
                  <c:v>35.460239999999999</c:v>
                </c:pt>
                <c:pt idx="1">
                  <c:v>36.985999999999997</c:v>
                </c:pt>
                <c:pt idx="2">
                  <c:v>37.121269999999996</c:v>
                </c:pt>
                <c:pt idx="3">
                  <c:v>36.485230000000001</c:v>
                </c:pt>
                <c:pt idx="4">
                  <c:v>36.564250000000001</c:v>
                </c:pt>
                <c:pt idx="5">
                  <c:v>36.59854</c:v>
                </c:pt>
                <c:pt idx="6">
                  <c:v>36.681060000000002</c:v>
                </c:pt>
                <c:pt idx="7">
                  <c:v>37.020020000000002</c:v>
                </c:pt>
                <c:pt idx="8">
                  <c:v>36.506099999999996</c:v>
                </c:pt>
                <c:pt idx="9">
                  <c:v>36.725360000000002</c:v>
                </c:pt>
                <c:pt idx="10">
                  <c:v>37.059059999999995</c:v>
                </c:pt>
                <c:pt idx="11">
                  <c:v>36.949210000000001</c:v>
                </c:pt>
                <c:pt idx="12">
                  <c:v>36.680659999999996</c:v>
                </c:pt>
                <c:pt idx="13">
                  <c:v>37.05733</c:v>
                </c:pt>
                <c:pt idx="14">
                  <c:v>36.594429999999996</c:v>
                </c:pt>
                <c:pt idx="15">
                  <c:v>36.860209999999995</c:v>
                </c:pt>
                <c:pt idx="16">
                  <c:v>36.83925</c:v>
                </c:pt>
                <c:pt idx="17">
                  <c:v>37.091939999999994</c:v>
                </c:pt>
                <c:pt idx="18">
                  <c:v>36.609639999999999</c:v>
                </c:pt>
                <c:pt idx="19">
                  <c:v>36.979230000000001</c:v>
                </c:pt>
                <c:pt idx="20">
                  <c:v>36.503399999999999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71-4BFD-8665-9D0AE4EE597D}"/>
            </c:ext>
          </c:extLst>
        </c:ser>
        <c:ser>
          <c:idx val="2"/>
          <c:order val="1"/>
          <c:tx>
            <c:v>C/1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FF0000"/>
              </a:solidFill>
              <a:ln w="12700"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F71-4BFD-8665-9D0AE4EE597D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5-8F71-4BFD-8665-9D0AE4EE597D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6-8F71-4BFD-8665-9D0AE4EE597D}"/>
              </c:ext>
            </c:extLst>
          </c:dPt>
          <c:xVal>
            <c:numRef>
              <c:f>'Ah@COver20_ini'!$C$3:$Z$3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'Ah@COver20_ini'!$C$8:$Z$8</c:f>
              <c:numCache>
                <c:formatCode>General</c:formatCode>
                <c:ptCount val="24"/>
                <c:pt idx="0">
                  <c:v>30.24194</c:v>
                </c:pt>
                <c:pt idx="1">
                  <c:v>32.342559999999999</c:v>
                </c:pt>
                <c:pt idx="2">
                  <c:v>32.67154</c:v>
                </c:pt>
                <c:pt idx="3">
                  <c:v>32.209799999999994</c:v>
                </c:pt>
                <c:pt idx="4">
                  <c:v>32.152380000000001</c:v>
                </c:pt>
                <c:pt idx="5">
                  <c:v>32.062220000000003</c:v>
                </c:pt>
                <c:pt idx="6">
                  <c:v>32.372619999999998</c:v>
                </c:pt>
                <c:pt idx="7">
                  <c:v>32.544200000000004</c:v>
                </c:pt>
                <c:pt idx="8">
                  <c:v>32.03105</c:v>
                </c:pt>
                <c:pt idx="9">
                  <c:v>32.309550000000002</c:v>
                </c:pt>
                <c:pt idx="10">
                  <c:v>32.488549999999996</c:v>
                </c:pt>
                <c:pt idx="11">
                  <c:v>32.493450000000003</c:v>
                </c:pt>
                <c:pt idx="12">
                  <c:v>32.075399999999995</c:v>
                </c:pt>
                <c:pt idx="13">
                  <c:v>32.676200000000001</c:v>
                </c:pt>
                <c:pt idx="14">
                  <c:v>32.166049999999998</c:v>
                </c:pt>
                <c:pt idx="15">
                  <c:v>32.410960000000003</c:v>
                </c:pt>
                <c:pt idx="16">
                  <c:v>32.424790000000002</c:v>
                </c:pt>
                <c:pt idx="17">
                  <c:v>32.732200000000006</c:v>
                </c:pt>
                <c:pt idx="18">
                  <c:v>32.004800000000003</c:v>
                </c:pt>
                <c:pt idx="19">
                  <c:v>32.254289999999997</c:v>
                </c:pt>
                <c:pt idx="20">
                  <c:v>32.146129999999999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71-4BFD-8665-9D0AE4EE597D}"/>
            </c:ext>
          </c:extLst>
        </c:ser>
        <c:ser>
          <c:idx val="1"/>
          <c:order val="2"/>
          <c:tx>
            <c:v>avg C/20</c:v>
          </c:tx>
          <c:spPr>
            <a:ln w="158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'Ah@COver20_ini'!$C$3:$Z$3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'Ah@COver20_ini'!$C$15:$Z$15</c:f>
              <c:numCache>
                <c:formatCode>General</c:formatCode>
                <c:ptCount val="24"/>
                <c:pt idx="0">
                  <c:v>32.229999999999997</c:v>
                </c:pt>
                <c:pt idx="1">
                  <c:v>32.229999999999997</c:v>
                </c:pt>
                <c:pt idx="2">
                  <c:v>32.229999999999997</c:v>
                </c:pt>
                <c:pt idx="3">
                  <c:v>32.229999999999997</c:v>
                </c:pt>
                <c:pt idx="4">
                  <c:v>32.229999999999997</c:v>
                </c:pt>
                <c:pt idx="5">
                  <c:v>32.229999999999997</c:v>
                </c:pt>
                <c:pt idx="6">
                  <c:v>32.229999999999997</c:v>
                </c:pt>
                <c:pt idx="7">
                  <c:v>32.229999999999997</c:v>
                </c:pt>
                <c:pt idx="8">
                  <c:v>32.229999999999997</c:v>
                </c:pt>
                <c:pt idx="9">
                  <c:v>32.229999999999997</c:v>
                </c:pt>
                <c:pt idx="10">
                  <c:v>32.229999999999997</c:v>
                </c:pt>
                <c:pt idx="11">
                  <c:v>32.229999999999997</c:v>
                </c:pt>
                <c:pt idx="12">
                  <c:v>32.229999999999997</c:v>
                </c:pt>
                <c:pt idx="13">
                  <c:v>32.229999999999997</c:v>
                </c:pt>
                <c:pt idx="14">
                  <c:v>32.229999999999997</c:v>
                </c:pt>
                <c:pt idx="15">
                  <c:v>32.229999999999997</c:v>
                </c:pt>
                <c:pt idx="16">
                  <c:v>32.229999999999997</c:v>
                </c:pt>
                <c:pt idx="17">
                  <c:v>32.229999999999997</c:v>
                </c:pt>
                <c:pt idx="18">
                  <c:v>32.229999999999997</c:v>
                </c:pt>
                <c:pt idx="19">
                  <c:v>32.229999999999997</c:v>
                </c:pt>
                <c:pt idx="20">
                  <c:v>32.229999999999997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71-4BFD-8665-9D0AE4EE597D}"/>
            </c:ext>
          </c:extLst>
        </c:ser>
        <c:ser>
          <c:idx val="3"/>
          <c:order val="3"/>
          <c:tx>
            <c:v>avg C/1</c:v>
          </c:tx>
          <c:spPr>
            <a:ln w="190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'Ah@COver20_ini'!$C$3:$Z$3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'Ah@COver20_ini'!$C$16:$Z$16</c:f>
              <c:numCache>
                <c:formatCode>General</c:formatCode>
                <c:ptCount val="24"/>
                <c:pt idx="0">
                  <c:v>36.729999999999997</c:v>
                </c:pt>
                <c:pt idx="1">
                  <c:v>36.729999999999997</c:v>
                </c:pt>
                <c:pt idx="2">
                  <c:v>36.729999999999997</c:v>
                </c:pt>
                <c:pt idx="3">
                  <c:v>36.729999999999997</c:v>
                </c:pt>
                <c:pt idx="4">
                  <c:v>36.729999999999997</c:v>
                </c:pt>
                <c:pt idx="5">
                  <c:v>36.729999999999997</c:v>
                </c:pt>
                <c:pt idx="6">
                  <c:v>36.729999999999997</c:v>
                </c:pt>
                <c:pt idx="7">
                  <c:v>36.729999999999997</c:v>
                </c:pt>
                <c:pt idx="8">
                  <c:v>36.729999999999997</c:v>
                </c:pt>
                <c:pt idx="9">
                  <c:v>36.729999999999997</c:v>
                </c:pt>
                <c:pt idx="10">
                  <c:v>36.729999999999997</c:v>
                </c:pt>
                <c:pt idx="11">
                  <c:v>36.729999999999997</c:v>
                </c:pt>
                <c:pt idx="12">
                  <c:v>36.729999999999997</c:v>
                </c:pt>
                <c:pt idx="13">
                  <c:v>36.729999999999997</c:v>
                </c:pt>
                <c:pt idx="14">
                  <c:v>36.729999999999997</c:v>
                </c:pt>
                <c:pt idx="15">
                  <c:v>36.729999999999997</c:v>
                </c:pt>
                <c:pt idx="16">
                  <c:v>36.729999999999997</c:v>
                </c:pt>
                <c:pt idx="17">
                  <c:v>36.729999999999997</c:v>
                </c:pt>
                <c:pt idx="18">
                  <c:v>36.729999999999997</c:v>
                </c:pt>
                <c:pt idx="19">
                  <c:v>36.729999999999997</c:v>
                </c:pt>
                <c:pt idx="20">
                  <c:v>36.729999999999997</c:v>
                </c:pt>
                <c:pt idx="21" formatCode="0%">
                  <c:v>0.12251565477811055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71-4BFD-8665-9D0AE4EE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4512"/>
        <c:axId val="121986432"/>
      </c:scatterChart>
      <c:valAx>
        <c:axId val="121984512"/>
        <c:scaling>
          <c:orientation val="minMax"/>
          <c:max val="2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number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crossAx val="121986432"/>
        <c:crosses val="autoZero"/>
        <c:crossBetween val="midCat"/>
        <c:majorUnit val="1"/>
        <c:minorUnit val="1"/>
      </c:valAx>
      <c:valAx>
        <c:axId val="121986432"/>
        <c:scaling>
          <c:orientation val="minMax"/>
          <c:max val="40"/>
          <c:min val="1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>
            <a:solidFill>
              <a:schemeClr val="tx1"/>
            </a:solidFill>
          </a:ln>
        </c:spPr>
        <c:crossAx val="121984512"/>
        <c:crosses val="autoZero"/>
        <c:crossBetween val="midCat"/>
        <c:majorUnit val="5"/>
        <c:minorUnit val="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182734203799007"/>
          <c:y val="0.58810185185185182"/>
          <c:w val="0.24232745797499641"/>
          <c:h val="0.1126465441819772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17607174103238"/>
          <c:y val="6.8356663750364532E-2"/>
          <c:w val="0.63803896464161491"/>
          <c:h val="0.796225442233922"/>
        </c:manualLayout>
      </c:layout>
      <c:barChart>
        <c:barDir val="col"/>
        <c:grouping val="clustered"/>
        <c:varyColors val="0"/>
        <c:ser>
          <c:idx val="0"/>
          <c:order val="0"/>
          <c:tx>
            <c:v>C/20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'Ah@COver20_ini'!$AD$7</c:f>
                <c:numCache>
                  <c:formatCode>General</c:formatCode>
                  <c:ptCount val="1"/>
                  <c:pt idx="0">
                    <c:v>0.35</c:v>
                  </c:pt>
                </c:numCache>
              </c:numRef>
            </c:plus>
            <c:minus>
              <c:numRef>
                <c:f>'Ah@COver20_ini'!$AD$7</c:f>
                <c:numCache>
                  <c:formatCode>General</c:formatCode>
                  <c:ptCount val="1"/>
                  <c:pt idx="0">
                    <c:v>0.35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cat>
          <c:val>
            <c:numRef>
              <c:f>'Ah@COver20_ini'!$AC$7</c:f>
              <c:numCache>
                <c:formatCode>General</c:formatCode>
                <c:ptCount val="1"/>
                <c:pt idx="0">
                  <c:v>36.729999999999997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F-4935-81BF-E46289517A87}"/>
            </c:ext>
          </c:extLst>
        </c:ser>
        <c:ser>
          <c:idx val="1"/>
          <c:order val="1"/>
          <c:tx>
            <c:v>C/1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'Ah@COver20_ini'!$AD$8</c:f>
                <c:numCache>
                  <c:formatCode>General</c:formatCode>
                  <c:ptCount val="1"/>
                  <c:pt idx="0">
                    <c:v>0.49</c:v>
                  </c:pt>
                </c:numCache>
              </c:numRef>
            </c:plus>
            <c:minus>
              <c:numRef>
                <c:f>'Ah@COver20_ini'!$AD$8</c:f>
                <c:numCache>
                  <c:formatCode>General</c:formatCode>
                  <c:ptCount val="1"/>
                  <c:pt idx="0">
                    <c:v>0.49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cat>
          <c:val>
            <c:numRef>
              <c:f>'Ah@COver20_ini'!$AC$8</c:f>
              <c:numCache>
                <c:formatCode>General</c:formatCode>
                <c:ptCount val="1"/>
                <c:pt idx="0">
                  <c:v>32.229999999999997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F-4935-81BF-E4628951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05760"/>
        <c:axId val="122048512"/>
      </c:barChart>
      <c:catAx>
        <c:axId val="1220057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Baseline Electrolyte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048512"/>
        <c:crosses val="autoZero"/>
        <c:auto val="1"/>
        <c:lblAlgn val="ctr"/>
        <c:lblOffset val="100"/>
        <c:noMultiLvlLbl val="0"/>
      </c:catAx>
      <c:valAx>
        <c:axId val="12204851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(mAh)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2005760"/>
        <c:crosses val="autoZero"/>
        <c:crossBetween val="between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192497812773398"/>
          <c:y val="7.2524788568095661E-2"/>
          <c:w val="0.15140835520559931"/>
          <c:h val="0.1836541265675123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19</xdr:row>
      <xdr:rowOff>90487</xdr:rowOff>
    </xdr:from>
    <xdr:to>
      <xdr:col>26</xdr:col>
      <xdr:colOff>128587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7A72F-BF9C-44E4-AAC3-4512464F0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22</xdr:row>
      <xdr:rowOff>180975</xdr:rowOff>
    </xdr:from>
    <xdr:to>
      <xdr:col>18</xdr:col>
      <xdr:colOff>304801</xdr:colOff>
      <xdr:row>37</xdr:row>
      <xdr:rowOff>66675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0EFF156-2FB3-4227-AD22-1A35B63582D3}"/>
            </a:ext>
          </a:extLst>
        </xdr:cNvPr>
        <xdr:cNvGrpSpPr/>
      </xdr:nvGrpSpPr>
      <xdr:grpSpPr>
        <a:xfrm>
          <a:off x="819150" y="4371975"/>
          <a:ext cx="10410826" cy="2743200"/>
          <a:chOff x="1009650" y="6219825"/>
          <a:chExt cx="10410826" cy="27432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313FD93-5F75-4EB4-9789-A4C3DB98C176}"/>
              </a:ext>
            </a:extLst>
          </xdr:cNvPr>
          <xdr:cNvGraphicFramePr/>
        </xdr:nvGraphicFramePr>
        <xdr:xfrm>
          <a:off x="1009650" y="6219825"/>
          <a:ext cx="1041082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5" name="Picture 4">
            <a:extLst>
              <a:ext uri="{FF2B5EF4-FFF2-40B4-BE49-F238E27FC236}">
                <a16:creationId xmlns:a16="http://schemas.microsoft.com/office/drawing/2014/main" id="{209DF6D4-574D-4D93-B568-AA0B3E77D2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145857" y="7058025"/>
            <a:ext cx="779061" cy="47609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209550</xdr:colOff>
      <xdr:row>37</xdr:row>
      <xdr:rowOff>152400</xdr:rowOff>
    </xdr:from>
    <xdr:to>
      <xdr:col>18</xdr:col>
      <xdr:colOff>304801</xdr:colOff>
      <xdr:row>52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C34094-B707-45A4-A9D7-EC762634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514350</xdr:colOff>
      <xdr:row>45</xdr:row>
      <xdr:rowOff>66675</xdr:rowOff>
    </xdr:from>
    <xdr:to>
      <xdr:col>14</xdr:col>
      <xdr:colOff>76200</xdr:colOff>
      <xdr:row>48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6FBA9E-5E8B-4C03-9C3C-402760F30E56}"/>
            </a:ext>
          </a:extLst>
        </xdr:cNvPr>
        <xdr:cNvSpPr txBox="1"/>
      </xdr:nvSpPr>
      <xdr:spPr>
        <a:xfrm>
          <a:off x="4648200" y="8639175"/>
          <a:ext cx="39147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37.1 mAh ± 0.35 mAh (1%) at C/20</a:t>
          </a:r>
        </a:p>
        <a:p>
          <a:pPr algn="ctr"/>
          <a:r>
            <a:rPr lang="en-US" sz="1100" b="1">
              <a:solidFill>
                <a:srgbClr val="002060"/>
              </a:solidFill>
            </a:rPr>
            <a:t>32.7 mAh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± 0.49 mAh (1.5%) at C/1- 12%</a:t>
          </a:r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cap reduction at C/1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18</xdr:col>
      <xdr:colOff>542925</xdr:colOff>
      <xdr:row>34</xdr:row>
      <xdr:rowOff>123825</xdr:rowOff>
    </xdr:from>
    <xdr:to>
      <xdr:col>26</xdr:col>
      <xdr:colOff>352425</xdr:colOff>
      <xdr:row>51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22B2A0-BCE3-46C3-94AD-28911F138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285750</xdr:colOff>
      <xdr:row>44</xdr:row>
      <xdr:rowOff>1</xdr:rowOff>
    </xdr:from>
    <xdr:to>
      <xdr:col>25</xdr:col>
      <xdr:colOff>514350</xdr:colOff>
      <xdr:row>47</xdr:row>
      <xdr:rowOff>66675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42A481A-4704-4B55-8F5C-7A83527CB440}"/>
            </a:ext>
          </a:extLst>
        </xdr:cNvPr>
        <xdr:cNvSpPr txBox="1"/>
      </xdr:nvSpPr>
      <xdr:spPr>
        <a:xfrm>
          <a:off x="13039725" y="8382001"/>
          <a:ext cx="2667000" cy="638174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37.1 ± 0.35 mAh (1%) at C/20</a:t>
          </a:r>
        </a:p>
        <a:p>
          <a:pPr algn="ctr"/>
          <a:r>
            <a:rPr lang="en-US" sz="11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32.7 </a:t>
          </a:r>
          <a:r>
            <a:rPr lang="en-US" sz="1100" b="1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± 0.49 mAh (1.5%) at C/1- 12%</a:t>
          </a:r>
          <a:r>
            <a:rPr lang="en-US" sz="1100" b="1" baseline="0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cap reduction @C/1</a:t>
          </a:r>
          <a:endParaRPr lang="en-US" sz="11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0.88503</cdr:x>
      <cdr:y>0.52546</cdr:y>
    </cdr:from>
    <cdr:to>
      <cdr:x>0.95986</cdr:x>
      <cdr:y>0.69902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ADDB6BA5-544B-4936-948F-97588F55CA5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213850" y="1441450"/>
          <a:ext cx="779061" cy="476093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LIYR/AppData/Local/Microsoft/Windows/INetCache/Content.Outlook/DFW9Q13Q/P462_summary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@COver20_ini"/>
      <sheetName val="Ah@COver20"/>
      <sheetName val="EOD"/>
      <sheetName val="EOC"/>
      <sheetName val="CE"/>
    </sheetNames>
    <sheetDataSet>
      <sheetData sheetId="0"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  <cell r="S3">
            <v>17</v>
          </cell>
          <cell r="T3">
            <v>18</v>
          </cell>
          <cell r="U3">
            <v>19</v>
          </cell>
          <cell r="V3">
            <v>20</v>
          </cell>
          <cell r="W3">
            <v>21</v>
          </cell>
        </row>
        <row r="4">
          <cell r="C4">
            <v>3.5460239999999997E-2</v>
          </cell>
          <cell r="D4">
            <v>3.6985999999999998E-2</v>
          </cell>
          <cell r="E4">
            <v>3.7121269999999998E-2</v>
          </cell>
          <cell r="F4">
            <v>3.648523E-2</v>
          </cell>
          <cell r="G4">
            <v>3.656425E-2</v>
          </cell>
          <cell r="H4">
            <v>3.6598539999999999E-2</v>
          </cell>
          <cell r="I4">
            <v>3.6681060000000001E-2</v>
          </cell>
          <cell r="J4">
            <v>3.7020020000000001E-2</v>
          </cell>
          <cell r="K4">
            <v>3.65061E-2</v>
          </cell>
          <cell r="L4">
            <v>3.6725359999999999E-2</v>
          </cell>
          <cell r="M4">
            <v>3.7059059999999998E-2</v>
          </cell>
          <cell r="N4">
            <v>3.6949210000000003E-2</v>
          </cell>
          <cell r="O4">
            <v>3.6680659999999997E-2</v>
          </cell>
          <cell r="P4">
            <v>3.7057329999999999E-2</v>
          </cell>
          <cell r="Q4">
            <v>3.6594429999999997E-2</v>
          </cell>
          <cell r="R4">
            <v>3.6860209999999997E-2</v>
          </cell>
          <cell r="S4">
            <v>3.6839249999999997E-2</v>
          </cell>
          <cell r="T4">
            <v>3.7091939999999997E-2</v>
          </cell>
          <cell r="U4">
            <v>3.6609639999999999E-2</v>
          </cell>
          <cell r="V4">
            <v>3.6979230000000002E-2</v>
          </cell>
          <cell r="W4">
            <v>3.6503399999999998E-2</v>
          </cell>
          <cell r="AC4">
            <v>3.6999999999999998E-2</v>
          </cell>
          <cell r="AD4">
            <v>3.5E-4</v>
          </cell>
        </row>
        <row r="5">
          <cell r="C5">
            <v>3.0241939999999998E-2</v>
          </cell>
          <cell r="D5">
            <v>3.2342559999999999E-2</v>
          </cell>
          <cell r="E5">
            <v>3.2671539999999999E-2</v>
          </cell>
          <cell r="F5">
            <v>3.2209799999999997E-2</v>
          </cell>
          <cell r="G5">
            <v>3.2152380000000001E-2</v>
          </cell>
          <cell r="H5">
            <v>3.2062220000000002E-2</v>
          </cell>
          <cell r="I5">
            <v>3.2372619999999998E-2</v>
          </cell>
          <cell r="J5">
            <v>3.2544200000000002E-2</v>
          </cell>
          <cell r="K5">
            <v>3.2031049999999998E-2</v>
          </cell>
          <cell r="L5">
            <v>3.2309549999999999E-2</v>
          </cell>
          <cell r="M5">
            <v>3.2488549999999998E-2</v>
          </cell>
          <cell r="N5">
            <v>3.249345E-2</v>
          </cell>
          <cell r="O5">
            <v>3.2075399999999997E-2</v>
          </cell>
          <cell r="P5">
            <v>3.2676200000000002E-2</v>
          </cell>
          <cell r="Q5">
            <v>3.2166050000000002E-2</v>
          </cell>
          <cell r="R5">
            <v>3.2410960000000003E-2</v>
          </cell>
          <cell r="S5">
            <v>3.2424790000000002E-2</v>
          </cell>
          <cell r="T5">
            <v>3.2732200000000003E-2</v>
          </cell>
          <cell r="U5">
            <v>3.20048E-2</v>
          </cell>
          <cell r="V5">
            <v>3.2254289999999998E-2</v>
          </cell>
          <cell r="W5">
            <v>3.2146130000000002E-2</v>
          </cell>
          <cell r="AC5">
            <v>3.2000000000000001E-2</v>
          </cell>
          <cell r="AD5">
            <v>4.8999999999999998E-4</v>
          </cell>
        </row>
        <row r="7">
          <cell r="C7">
            <v>35.460239999999999</v>
          </cell>
          <cell r="D7">
            <v>36.985999999999997</v>
          </cell>
          <cell r="E7">
            <v>37.121269999999996</v>
          </cell>
          <cell r="F7">
            <v>36.485230000000001</v>
          </cell>
          <cell r="G7">
            <v>36.564250000000001</v>
          </cell>
          <cell r="H7">
            <v>36.59854</v>
          </cell>
          <cell r="I7">
            <v>36.681060000000002</v>
          </cell>
          <cell r="J7">
            <v>37.020020000000002</v>
          </cell>
          <cell r="K7">
            <v>36.506099999999996</v>
          </cell>
          <cell r="L7">
            <v>36.725360000000002</v>
          </cell>
          <cell r="M7">
            <v>37.059059999999995</v>
          </cell>
          <cell r="N7">
            <v>36.949210000000001</v>
          </cell>
          <cell r="O7">
            <v>36.680659999999996</v>
          </cell>
          <cell r="P7">
            <v>37.05733</v>
          </cell>
          <cell r="Q7">
            <v>36.594429999999996</v>
          </cell>
          <cell r="R7">
            <v>36.860209999999995</v>
          </cell>
          <cell r="S7">
            <v>36.83925</v>
          </cell>
          <cell r="T7">
            <v>37.091939999999994</v>
          </cell>
          <cell r="U7">
            <v>36.609639999999999</v>
          </cell>
          <cell r="V7">
            <v>36.979230000000001</v>
          </cell>
          <cell r="W7">
            <v>36.503399999999999</v>
          </cell>
          <cell r="AC7">
            <v>36.729999999999997</v>
          </cell>
          <cell r="AD7">
            <v>0.35</v>
          </cell>
        </row>
        <row r="8">
          <cell r="C8">
            <v>30.24194</v>
          </cell>
          <cell r="D8">
            <v>32.342559999999999</v>
          </cell>
          <cell r="E8">
            <v>32.67154</v>
          </cell>
          <cell r="F8">
            <v>32.209799999999994</v>
          </cell>
          <cell r="G8">
            <v>32.152380000000001</v>
          </cell>
          <cell r="H8">
            <v>32.062220000000003</v>
          </cell>
          <cell r="I8">
            <v>32.372619999999998</v>
          </cell>
          <cell r="J8">
            <v>32.544200000000004</v>
          </cell>
          <cell r="K8">
            <v>32.03105</v>
          </cell>
          <cell r="L8">
            <v>32.309550000000002</v>
          </cell>
          <cell r="M8">
            <v>32.488549999999996</v>
          </cell>
          <cell r="N8">
            <v>32.493450000000003</v>
          </cell>
          <cell r="O8">
            <v>32.075399999999995</v>
          </cell>
          <cell r="P8">
            <v>32.676200000000001</v>
          </cell>
          <cell r="Q8">
            <v>32.166049999999998</v>
          </cell>
          <cell r="R8">
            <v>32.410960000000003</v>
          </cell>
          <cell r="S8">
            <v>32.424790000000002</v>
          </cell>
          <cell r="T8">
            <v>32.732200000000006</v>
          </cell>
          <cell r="U8">
            <v>32.004800000000003</v>
          </cell>
          <cell r="V8">
            <v>32.254289999999997</v>
          </cell>
          <cell r="W8">
            <v>32.146129999999999</v>
          </cell>
          <cell r="AC8">
            <v>32.229999999999997</v>
          </cell>
          <cell r="AD8">
            <v>0.49</v>
          </cell>
        </row>
        <row r="11">
          <cell r="C11">
            <v>3.6999999999999998E-2</v>
          </cell>
          <cell r="D11">
            <v>3.6999999999999998E-2</v>
          </cell>
          <cell r="E11">
            <v>3.6999999999999998E-2</v>
          </cell>
          <cell r="F11">
            <v>3.6999999999999998E-2</v>
          </cell>
          <cell r="G11">
            <v>3.6999999999999998E-2</v>
          </cell>
          <cell r="H11">
            <v>3.6999999999999998E-2</v>
          </cell>
          <cell r="I11">
            <v>3.6999999999999998E-2</v>
          </cell>
          <cell r="J11">
            <v>3.6999999999999998E-2</v>
          </cell>
          <cell r="K11">
            <v>3.6999999999999998E-2</v>
          </cell>
          <cell r="L11">
            <v>3.6999999999999998E-2</v>
          </cell>
          <cell r="M11">
            <v>3.6999999999999998E-2</v>
          </cell>
          <cell r="N11">
            <v>3.6999999999999998E-2</v>
          </cell>
          <cell r="O11">
            <v>3.6999999999999998E-2</v>
          </cell>
          <cell r="P11">
            <v>3.6999999999999998E-2</v>
          </cell>
          <cell r="Q11">
            <v>3.6999999999999998E-2</v>
          </cell>
          <cell r="R11">
            <v>3.6999999999999998E-2</v>
          </cell>
          <cell r="S11">
            <v>3.6999999999999998E-2</v>
          </cell>
          <cell r="T11">
            <v>3.6999999999999998E-2</v>
          </cell>
          <cell r="U11">
            <v>3.6999999999999998E-2</v>
          </cell>
          <cell r="V11">
            <v>3.6999999999999998E-2</v>
          </cell>
          <cell r="W11">
            <v>3.6999999999999998E-2</v>
          </cell>
        </row>
        <row r="12">
          <cell r="C12">
            <v>3.2000000000000001E-2</v>
          </cell>
          <cell r="D12">
            <v>3.2000000000000001E-2</v>
          </cell>
          <cell r="E12">
            <v>3.2000000000000001E-2</v>
          </cell>
          <cell r="F12">
            <v>3.2000000000000001E-2</v>
          </cell>
          <cell r="G12">
            <v>3.2000000000000001E-2</v>
          </cell>
          <cell r="H12">
            <v>3.2000000000000001E-2</v>
          </cell>
          <cell r="I12">
            <v>3.2000000000000001E-2</v>
          </cell>
          <cell r="J12">
            <v>3.2000000000000001E-2</v>
          </cell>
          <cell r="K12">
            <v>3.2000000000000001E-2</v>
          </cell>
          <cell r="L12">
            <v>3.2000000000000001E-2</v>
          </cell>
          <cell r="M12">
            <v>3.2000000000000001E-2</v>
          </cell>
          <cell r="N12">
            <v>3.2000000000000001E-2</v>
          </cell>
          <cell r="O12">
            <v>3.2000000000000001E-2</v>
          </cell>
          <cell r="P12">
            <v>3.2000000000000001E-2</v>
          </cell>
          <cell r="Q12">
            <v>3.2000000000000001E-2</v>
          </cell>
          <cell r="R12">
            <v>3.2000000000000001E-2</v>
          </cell>
          <cell r="S12">
            <v>3.2000000000000001E-2</v>
          </cell>
          <cell r="T12">
            <v>3.2000000000000001E-2</v>
          </cell>
          <cell r="U12">
            <v>3.2000000000000001E-2</v>
          </cell>
          <cell r="V12">
            <v>3.2000000000000001E-2</v>
          </cell>
          <cell r="W12">
            <v>3.2000000000000001E-2</v>
          </cell>
        </row>
        <row r="15">
          <cell r="C15">
            <v>32.229999999999997</v>
          </cell>
          <cell r="D15">
            <v>32.229999999999997</v>
          </cell>
          <cell r="E15">
            <v>32.229999999999997</v>
          </cell>
          <cell r="F15">
            <v>32.229999999999997</v>
          </cell>
          <cell r="G15">
            <v>32.229999999999997</v>
          </cell>
          <cell r="H15">
            <v>32.229999999999997</v>
          </cell>
          <cell r="I15">
            <v>32.229999999999997</v>
          </cell>
          <cell r="J15">
            <v>32.229999999999997</v>
          </cell>
          <cell r="K15">
            <v>32.229999999999997</v>
          </cell>
          <cell r="L15">
            <v>32.229999999999997</v>
          </cell>
          <cell r="M15">
            <v>32.229999999999997</v>
          </cell>
          <cell r="N15">
            <v>32.229999999999997</v>
          </cell>
          <cell r="O15">
            <v>32.229999999999997</v>
          </cell>
          <cell r="P15">
            <v>32.229999999999997</v>
          </cell>
          <cell r="Q15">
            <v>32.229999999999997</v>
          </cell>
          <cell r="R15">
            <v>32.229999999999997</v>
          </cell>
          <cell r="S15">
            <v>32.229999999999997</v>
          </cell>
          <cell r="T15">
            <v>32.229999999999997</v>
          </cell>
          <cell r="U15">
            <v>32.229999999999997</v>
          </cell>
          <cell r="V15">
            <v>32.229999999999997</v>
          </cell>
          <cell r="W15">
            <v>32.229999999999997</v>
          </cell>
        </row>
        <row r="16">
          <cell r="C16">
            <v>36.729999999999997</v>
          </cell>
          <cell r="D16">
            <v>36.729999999999997</v>
          </cell>
          <cell r="E16">
            <v>36.729999999999997</v>
          </cell>
          <cell r="F16">
            <v>36.729999999999997</v>
          </cell>
          <cell r="G16">
            <v>36.729999999999997</v>
          </cell>
          <cell r="H16">
            <v>36.729999999999997</v>
          </cell>
          <cell r="I16">
            <v>36.729999999999997</v>
          </cell>
          <cell r="J16">
            <v>36.729999999999997</v>
          </cell>
          <cell r="K16">
            <v>36.729999999999997</v>
          </cell>
          <cell r="L16">
            <v>36.729999999999997</v>
          </cell>
          <cell r="M16">
            <v>36.729999999999997</v>
          </cell>
          <cell r="N16">
            <v>36.729999999999997</v>
          </cell>
          <cell r="O16">
            <v>36.729999999999997</v>
          </cell>
          <cell r="P16">
            <v>36.729999999999997</v>
          </cell>
          <cell r="Q16">
            <v>36.729999999999997</v>
          </cell>
          <cell r="R16">
            <v>36.729999999999997</v>
          </cell>
          <cell r="S16">
            <v>36.729999999999997</v>
          </cell>
          <cell r="T16">
            <v>36.729999999999997</v>
          </cell>
          <cell r="U16">
            <v>36.729999999999997</v>
          </cell>
          <cell r="V16">
            <v>36.729999999999997</v>
          </cell>
          <cell r="W16">
            <v>36.729999999999997</v>
          </cell>
          <cell r="X16">
            <v>0.12251565477811055</v>
          </cell>
          <cell r="Y16" t="str">
            <v>reduction in capacity at C/1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3FD2-8701-47DD-A87B-DA0709EAC48C}">
  <dimension ref="A2:AE19"/>
  <sheetViews>
    <sheetView topLeftCell="C1" workbookViewId="0">
      <selection activeCell="N9" sqref="N9"/>
    </sheetView>
  </sheetViews>
  <sheetFormatPr defaultRowHeight="15" x14ac:dyDescent="0.25"/>
  <cols>
    <col min="3" max="3" width="8.5703125" customWidth="1"/>
    <col min="4" max="4" width="8.7109375" customWidth="1"/>
    <col min="5" max="5" width="9" customWidth="1"/>
    <col min="6" max="6" width="8.28515625" customWidth="1"/>
    <col min="7" max="7" width="9.140625" customWidth="1"/>
    <col min="8" max="8" width="10.42578125" customWidth="1"/>
    <col min="9" max="9" width="9.140625" customWidth="1"/>
  </cols>
  <sheetData>
    <row r="2" spans="1:31" x14ac:dyDescent="0.25">
      <c r="B2" s="1" t="s">
        <v>2</v>
      </c>
    </row>
    <row r="3" spans="1:31" x14ac:dyDescent="0.25">
      <c r="B3" t="s">
        <v>0</v>
      </c>
      <c r="C3" s="2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 s="2">
        <v>15</v>
      </c>
      <c r="R3">
        <v>16</v>
      </c>
      <c r="S3">
        <v>17</v>
      </c>
      <c r="T3">
        <v>18</v>
      </c>
      <c r="U3" s="2">
        <v>19</v>
      </c>
      <c r="V3">
        <v>20</v>
      </c>
      <c r="W3">
        <v>21</v>
      </c>
      <c r="AA3" t="s">
        <v>6</v>
      </c>
      <c r="AB3" t="s">
        <v>7</v>
      </c>
      <c r="AC3" t="s">
        <v>5</v>
      </c>
      <c r="AD3" t="s">
        <v>12</v>
      </c>
    </row>
    <row r="4" spans="1:31" x14ac:dyDescent="0.25">
      <c r="A4" t="s">
        <v>3</v>
      </c>
      <c r="B4" t="s">
        <v>1</v>
      </c>
      <c r="C4" s="2">
        <v>3.5460239999999997E-2</v>
      </c>
      <c r="D4">
        <v>3.6985999999999998E-2</v>
      </c>
      <c r="E4">
        <v>3.7121269999999998E-2</v>
      </c>
      <c r="F4">
        <v>3.648523E-2</v>
      </c>
      <c r="G4">
        <v>3.656425E-2</v>
      </c>
      <c r="H4">
        <v>3.6598539999999999E-2</v>
      </c>
      <c r="I4">
        <v>3.6681060000000001E-2</v>
      </c>
      <c r="J4">
        <v>3.7020020000000001E-2</v>
      </c>
      <c r="K4">
        <v>3.65061E-2</v>
      </c>
      <c r="L4">
        <v>3.6725359999999999E-2</v>
      </c>
      <c r="M4">
        <v>3.7059059999999998E-2</v>
      </c>
      <c r="N4">
        <v>3.6949210000000003E-2</v>
      </c>
      <c r="O4">
        <v>3.6680659999999997E-2</v>
      </c>
      <c r="P4">
        <v>3.7057329999999999E-2</v>
      </c>
      <c r="Q4" s="3">
        <v>3.6594429999999997E-2</v>
      </c>
      <c r="R4">
        <v>3.6860209999999997E-2</v>
      </c>
      <c r="S4">
        <v>3.6839249999999997E-2</v>
      </c>
      <c r="T4">
        <v>3.7091939999999997E-2</v>
      </c>
      <c r="U4" s="2">
        <v>3.6609639999999999E-2</v>
      </c>
      <c r="V4">
        <v>3.6979230000000002E-2</v>
      </c>
      <c r="W4">
        <v>3.6503399999999998E-2</v>
      </c>
      <c r="AA4">
        <f>MIN(C4:W4)</f>
        <v>3.5460239999999997E-2</v>
      </c>
      <c r="AB4">
        <f>MAX(C4:W4)</f>
        <v>3.7121269999999998E-2</v>
      </c>
      <c r="AC4">
        <f>ROUND(AVERAGE(C4:W4),3)</f>
        <v>3.6999999999999998E-2</v>
      </c>
      <c r="AD4">
        <f>ROUND(_xlfn.STDEV.P(C4:Z4),5)</f>
        <v>3.5E-4</v>
      </c>
      <c r="AE4">
        <f>100*AD4/AC4</f>
        <v>0.94594594594594594</v>
      </c>
    </row>
    <row r="5" spans="1:31" x14ac:dyDescent="0.25">
      <c r="A5" t="s">
        <v>4</v>
      </c>
      <c r="B5" t="s">
        <v>1</v>
      </c>
      <c r="C5" s="2">
        <v>3.0241939999999998E-2</v>
      </c>
      <c r="D5">
        <v>3.2342559999999999E-2</v>
      </c>
      <c r="E5">
        <v>3.2671539999999999E-2</v>
      </c>
      <c r="F5">
        <v>3.2209799999999997E-2</v>
      </c>
      <c r="G5">
        <v>3.2152380000000001E-2</v>
      </c>
      <c r="H5">
        <v>3.2062220000000002E-2</v>
      </c>
      <c r="I5">
        <v>3.2372619999999998E-2</v>
      </c>
      <c r="J5">
        <v>3.2544200000000002E-2</v>
      </c>
      <c r="K5">
        <v>3.2031049999999998E-2</v>
      </c>
      <c r="L5">
        <v>3.2309549999999999E-2</v>
      </c>
      <c r="M5">
        <v>3.2488549999999998E-2</v>
      </c>
      <c r="N5">
        <v>3.249345E-2</v>
      </c>
      <c r="O5">
        <v>3.2075399999999997E-2</v>
      </c>
      <c r="P5">
        <v>3.2676200000000002E-2</v>
      </c>
      <c r="Q5">
        <v>3.2166050000000002E-2</v>
      </c>
      <c r="R5">
        <v>3.2410960000000003E-2</v>
      </c>
      <c r="S5">
        <v>3.2424790000000002E-2</v>
      </c>
      <c r="T5">
        <v>3.2732200000000003E-2</v>
      </c>
      <c r="U5">
        <v>3.20048E-2</v>
      </c>
      <c r="V5">
        <v>3.2254289999999998E-2</v>
      </c>
      <c r="W5">
        <v>3.2146130000000002E-2</v>
      </c>
      <c r="AA5">
        <f>MIN(C5:W5)</f>
        <v>3.0241939999999998E-2</v>
      </c>
      <c r="AB5">
        <f>MAX(C5:W5)</f>
        <v>3.2732200000000003E-2</v>
      </c>
      <c r="AC5">
        <f>ROUND(AVERAGE(C5:W5),3)</f>
        <v>3.2000000000000001E-2</v>
      </c>
      <c r="AD5">
        <f>ROUND(_xlfn.STDEV.P(C5:W5),5)</f>
        <v>4.8999999999999998E-4</v>
      </c>
      <c r="AE5">
        <f>100*AD5/AC5</f>
        <v>1.53125</v>
      </c>
    </row>
    <row r="6" spans="1:31" x14ac:dyDescent="0.25">
      <c r="B6" s="1" t="s">
        <v>15</v>
      </c>
    </row>
    <row r="7" spans="1:31" x14ac:dyDescent="0.25">
      <c r="A7" t="s">
        <v>3</v>
      </c>
      <c r="B7" t="s">
        <v>1</v>
      </c>
      <c r="C7">
        <f>C4*1000</f>
        <v>35.460239999999999</v>
      </c>
      <c r="D7">
        <f t="shared" ref="D7:W8" si="0">D4*1000</f>
        <v>36.985999999999997</v>
      </c>
      <c r="E7">
        <f t="shared" si="0"/>
        <v>37.121269999999996</v>
      </c>
      <c r="F7">
        <f t="shared" si="0"/>
        <v>36.485230000000001</v>
      </c>
      <c r="G7">
        <f t="shared" si="0"/>
        <v>36.564250000000001</v>
      </c>
      <c r="H7">
        <f t="shared" si="0"/>
        <v>36.59854</v>
      </c>
      <c r="I7">
        <f t="shared" si="0"/>
        <v>36.681060000000002</v>
      </c>
      <c r="J7">
        <f t="shared" si="0"/>
        <v>37.020020000000002</v>
      </c>
      <c r="K7">
        <f t="shared" si="0"/>
        <v>36.506099999999996</v>
      </c>
      <c r="L7">
        <f t="shared" si="0"/>
        <v>36.725360000000002</v>
      </c>
      <c r="M7">
        <f t="shared" si="0"/>
        <v>37.059059999999995</v>
      </c>
      <c r="N7">
        <f t="shared" si="0"/>
        <v>36.949210000000001</v>
      </c>
      <c r="O7">
        <f t="shared" si="0"/>
        <v>36.680659999999996</v>
      </c>
      <c r="P7">
        <f t="shared" si="0"/>
        <v>37.05733</v>
      </c>
      <c r="Q7">
        <f t="shared" si="0"/>
        <v>36.594429999999996</v>
      </c>
      <c r="R7">
        <f t="shared" si="0"/>
        <v>36.860209999999995</v>
      </c>
      <c r="S7">
        <f t="shared" si="0"/>
        <v>36.83925</v>
      </c>
      <c r="T7">
        <f t="shared" si="0"/>
        <v>37.091939999999994</v>
      </c>
      <c r="U7">
        <f t="shared" si="0"/>
        <v>36.609639999999999</v>
      </c>
      <c r="V7">
        <f t="shared" si="0"/>
        <v>36.979230000000001</v>
      </c>
      <c r="W7">
        <f t="shared" si="0"/>
        <v>36.503399999999999</v>
      </c>
      <c r="AB7">
        <f>MAX(C7:W7)</f>
        <v>37.121269999999996</v>
      </c>
      <c r="AC7">
        <f>ROUND(AVERAGE(C7:W7),2)</f>
        <v>36.729999999999997</v>
      </c>
      <c r="AD7">
        <f>ROUND(_xlfn.STDEV.P(C7:W7),2)</f>
        <v>0.35</v>
      </c>
      <c r="AE7">
        <f>100*AD7/AC8</f>
        <v>1.085944771951598</v>
      </c>
    </row>
    <row r="8" spans="1:31" x14ac:dyDescent="0.25">
      <c r="A8" t="s">
        <v>4</v>
      </c>
      <c r="B8" t="s">
        <v>1</v>
      </c>
      <c r="C8">
        <f>C5*1000</f>
        <v>30.24194</v>
      </c>
      <c r="D8">
        <f t="shared" si="0"/>
        <v>32.342559999999999</v>
      </c>
      <c r="E8">
        <f t="shared" si="0"/>
        <v>32.67154</v>
      </c>
      <c r="F8">
        <f t="shared" si="0"/>
        <v>32.209799999999994</v>
      </c>
      <c r="G8">
        <f t="shared" si="0"/>
        <v>32.152380000000001</v>
      </c>
      <c r="H8">
        <f t="shared" si="0"/>
        <v>32.062220000000003</v>
      </c>
      <c r="I8">
        <f t="shared" si="0"/>
        <v>32.372619999999998</v>
      </c>
      <c r="J8">
        <f t="shared" si="0"/>
        <v>32.544200000000004</v>
      </c>
      <c r="K8">
        <f t="shared" si="0"/>
        <v>32.03105</v>
      </c>
      <c r="L8">
        <f t="shared" si="0"/>
        <v>32.309550000000002</v>
      </c>
      <c r="M8">
        <f t="shared" si="0"/>
        <v>32.488549999999996</v>
      </c>
      <c r="N8">
        <f t="shared" si="0"/>
        <v>32.493450000000003</v>
      </c>
      <c r="O8">
        <f t="shared" si="0"/>
        <v>32.075399999999995</v>
      </c>
      <c r="P8">
        <f t="shared" si="0"/>
        <v>32.676200000000001</v>
      </c>
      <c r="Q8">
        <f t="shared" si="0"/>
        <v>32.166049999999998</v>
      </c>
      <c r="R8">
        <f t="shared" si="0"/>
        <v>32.410960000000003</v>
      </c>
      <c r="S8">
        <f t="shared" si="0"/>
        <v>32.424790000000002</v>
      </c>
      <c r="T8">
        <f t="shared" si="0"/>
        <v>32.732200000000006</v>
      </c>
      <c r="U8">
        <f t="shared" si="0"/>
        <v>32.004800000000003</v>
      </c>
      <c r="V8">
        <f t="shared" si="0"/>
        <v>32.254289999999997</v>
      </c>
      <c r="W8">
        <f t="shared" si="0"/>
        <v>32.146129999999999</v>
      </c>
      <c r="AB8">
        <f>MAX(C8:W8)</f>
        <v>32.732200000000006</v>
      </c>
      <c r="AC8">
        <f>ROUND(AVERAGE(C8:W8),2)</f>
        <v>32.229999999999997</v>
      </c>
      <c r="AD8">
        <f>ROUND(_xlfn.STDEV.P(C8:W8),2)</f>
        <v>0.49</v>
      </c>
      <c r="AE8">
        <f>100*AD8/AC8</f>
        <v>1.5203226807322372</v>
      </c>
    </row>
    <row r="10" spans="1:31" x14ac:dyDescent="0.25">
      <c r="AA10" t="s">
        <v>37</v>
      </c>
    </row>
    <row r="11" spans="1:31" x14ac:dyDescent="0.25">
      <c r="A11" t="s">
        <v>8</v>
      </c>
      <c r="C11">
        <v>3.6999999999999998E-2</v>
      </c>
      <c r="D11">
        <v>3.6999999999999998E-2</v>
      </c>
      <c r="E11">
        <v>3.6999999999999998E-2</v>
      </c>
      <c r="F11">
        <v>3.6999999999999998E-2</v>
      </c>
      <c r="G11">
        <v>3.6999999999999998E-2</v>
      </c>
      <c r="H11">
        <v>3.6999999999999998E-2</v>
      </c>
      <c r="I11">
        <v>3.6999999999999998E-2</v>
      </c>
      <c r="J11">
        <v>3.6999999999999998E-2</v>
      </c>
      <c r="K11">
        <v>3.6999999999999998E-2</v>
      </c>
      <c r="L11">
        <v>3.6999999999999998E-2</v>
      </c>
      <c r="M11">
        <v>3.6999999999999998E-2</v>
      </c>
      <c r="N11">
        <v>3.6999999999999998E-2</v>
      </c>
      <c r="O11">
        <v>3.6999999999999998E-2</v>
      </c>
      <c r="P11">
        <v>3.6999999999999998E-2</v>
      </c>
      <c r="Q11">
        <v>3.6999999999999998E-2</v>
      </c>
      <c r="R11">
        <v>3.6999999999999998E-2</v>
      </c>
      <c r="S11">
        <v>3.6999999999999998E-2</v>
      </c>
      <c r="T11">
        <v>3.6999999999999998E-2</v>
      </c>
      <c r="U11">
        <v>3.6999999999999998E-2</v>
      </c>
      <c r="V11">
        <v>3.6999999999999998E-2</v>
      </c>
      <c r="W11">
        <v>3.6999999999999998E-2</v>
      </c>
      <c r="AA11">
        <f>MIN(D4,F4,G4,H4,I4,J4,K4,L4,M4,N4,R4,S4,T4)</f>
        <v>3.648523E-2</v>
      </c>
      <c r="AB11">
        <f>MAX(D4,F4,G4,H4,I4,J4,K4,L4,M4,N4,R4,S4,T4)</f>
        <v>3.7091939999999997E-2</v>
      </c>
      <c r="AC11">
        <f>AVERAGE(D4,F4,G4,H4,I4,J4,K4,L4,M4,N4,R4,S4,T4)</f>
        <v>3.6797402307692302E-2</v>
      </c>
      <c r="AD11">
        <f>_xlfn.STDEV.P(D4,F4,G4,H4,I4,J4,K4,L4,M4,N4,R4,S4,T4)</f>
        <v>2.0829471805976606E-4</v>
      </c>
      <c r="AE11">
        <f>AD11*1000</f>
        <v>0.20829471805976607</v>
      </c>
    </row>
    <row r="12" spans="1:31" x14ac:dyDescent="0.25">
      <c r="A12" t="s">
        <v>9</v>
      </c>
      <c r="C12">
        <v>3.2000000000000001E-2</v>
      </c>
      <c r="D12">
        <v>3.2000000000000001E-2</v>
      </c>
      <c r="E12">
        <v>3.2000000000000001E-2</v>
      </c>
      <c r="F12">
        <v>3.2000000000000001E-2</v>
      </c>
      <c r="G12">
        <v>3.2000000000000001E-2</v>
      </c>
      <c r="H12">
        <v>3.2000000000000001E-2</v>
      </c>
      <c r="I12">
        <v>3.2000000000000001E-2</v>
      </c>
      <c r="J12">
        <v>3.2000000000000001E-2</v>
      </c>
      <c r="K12">
        <v>3.2000000000000001E-2</v>
      </c>
      <c r="L12">
        <v>3.2000000000000001E-2</v>
      </c>
      <c r="M12">
        <v>3.2000000000000001E-2</v>
      </c>
      <c r="N12">
        <v>3.2000000000000001E-2</v>
      </c>
      <c r="O12">
        <v>3.2000000000000001E-2</v>
      </c>
      <c r="P12">
        <v>3.2000000000000001E-2</v>
      </c>
      <c r="Q12">
        <v>3.2000000000000001E-2</v>
      </c>
      <c r="R12">
        <v>3.2000000000000001E-2</v>
      </c>
      <c r="S12">
        <v>3.2000000000000001E-2</v>
      </c>
      <c r="T12">
        <v>3.2000000000000001E-2</v>
      </c>
      <c r="U12">
        <v>3.2000000000000001E-2</v>
      </c>
      <c r="V12">
        <v>3.2000000000000001E-2</v>
      </c>
      <c r="W12">
        <v>3.2000000000000001E-2</v>
      </c>
      <c r="AA12">
        <f>MIN(D5,F5,G5,H5,I5,J5,K5,L5,M5,N5,R5,S5,T5)</f>
        <v>3.2031049999999998E-2</v>
      </c>
      <c r="AB12">
        <f>MAX(D5,F5,G5,H5,I5,J5,K5,L5,M5,N5,R5,S5,T5)</f>
        <v>3.2732200000000003E-2</v>
      </c>
      <c r="AC12">
        <f>AVERAGE(D5,F5,G5,H5,I5,J5,K5,L5,M5,N5,R5,S5,T5)</f>
        <v>3.2351871538461537E-2</v>
      </c>
      <c r="AD12">
        <f>_xlfn.STDEV.P(D5,F5,G5,H5,I5,J5,K5,L5,M5,N5,R5,S5,T5)</f>
        <v>1.9181079859896275E-4</v>
      </c>
      <c r="AE12">
        <f>AD12*1000</f>
        <v>0.19181079859896275</v>
      </c>
    </row>
    <row r="13" spans="1:31" x14ac:dyDescent="0.25">
      <c r="AA13">
        <f>AA12/AC12</f>
        <v>0.99008337004305513</v>
      </c>
      <c r="AB13">
        <f>AB12/AC12</f>
        <v>1.0117559956643098</v>
      </c>
    </row>
    <row r="14" spans="1:31" x14ac:dyDescent="0.25">
      <c r="AA14">
        <f>AA11/AC11</f>
        <v>0.99151645800749788</v>
      </c>
      <c r="AB14">
        <f>AB11/AC11</f>
        <v>1.0080043066585198</v>
      </c>
    </row>
    <row r="15" spans="1:31" x14ac:dyDescent="0.25">
      <c r="A15" t="s">
        <v>8</v>
      </c>
      <c r="C15">
        <v>32.229999999999997</v>
      </c>
      <c r="D15">
        <v>32.229999999999997</v>
      </c>
      <c r="E15">
        <v>32.229999999999997</v>
      </c>
      <c r="F15">
        <v>32.229999999999997</v>
      </c>
      <c r="G15">
        <v>32.229999999999997</v>
      </c>
      <c r="H15">
        <v>32.229999999999997</v>
      </c>
      <c r="I15">
        <v>32.229999999999997</v>
      </c>
      <c r="J15">
        <v>32.229999999999997</v>
      </c>
      <c r="K15">
        <v>32.229999999999997</v>
      </c>
      <c r="L15">
        <v>32.229999999999997</v>
      </c>
      <c r="M15">
        <v>32.229999999999997</v>
      </c>
      <c r="N15">
        <v>32.229999999999997</v>
      </c>
      <c r="O15">
        <v>32.229999999999997</v>
      </c>
      <c r="P15">
        <v>32.229999999999997</v>
      </c>
      <c r="Q15">
        <v>32.229999999999997</v>
      </c>
      <c r="R15">
        <v>32.229999999999997</v>
      </c>
      <c r="S15">
        <v>32.229999999999997</v>
      </c>
      <c r="T15">
        <v>32.229999999999997</v>
      </c>
      <c r="U15">
        <v>32.229999999999997</v>
      </c>
      <c r="V15">
        <v>32.229999999999997</v>
      </c>
      <c r="W15">
        <v>32.229999999999997</v>
      </c>
    </row>
    <row r="16" spans="1:31" x14ac:dyDescent="0.25">
      <c r="A16" t="s">
        <v>9</v>
      </c>
      <c r="C16">
        <v>36.729999999999997</v>
      </c>
      <c r="D16">
        <v>36.729999999999997</v>
      </c>
      <c r="E16">
        <v>36.729999999999997</v>
      </c>
      <c r="F16">
        <v>36.729999999999997</v>
      </c>
      <c r="G16">
        <v>36.729999999999997</v>
      </c>
      <c r="H16">
        <v>36.729999999999997</v>
      </c>
      <c r="I16">
        <v>36.729999999999997</v>
      </c>
      <c r="J16">
        <v>36.729999999999997</v>
      </c>
      <c r="K16">
        <v>36.729999999999997</v>
      </c>
      <c r="L16">
        <v>36.729999999999997</v>
      </c>
      <c r="M16">
        <v>36.729999999999997</v>
      </c>
      <c r="N16">
        <v>36.729999999999997</v>
      </c>
      <c r="O16">
        <v>36.729999999999997</v>
      </c>
      <c r="P16">
        <v>36.729999999999997</v>
      </c>
      <c r="Q16">
        <v>36.729999999999997</v>
      </c>
      <c r="R16">
        <v>36.729999999999997</v>
      </c>
      <c r="S16">
        <v>36.729999999999997</v>
      </c>
      <c r="T16">
        <v>36.729999999999997</v>
      </c>
      <c r="U16">
        <v>36.729999999999997</v>
      </c>
      <c r="V16">
        <v>36.729999999999997</v>
      </c>
      <c r="W16">
        <v>36.729999999999997</v>
      </c>
      <c r="X16" s="9">
        <f>(W16-W15)/W16</f>
        <v>0.12251565477811055</v>
      </c>
      <c r="Y16" t="s">
        <v>30</v>
      </c>
    </row>
    <row r="18" spans="1:1" x14ac:dyDescent="0.25">
      <c r="A18" t="s">
        <v>35</v>
      </c>
    </row>
    <row r="19" spans="1:1" x14ac:dyDescent="0.25">
      <c r="A19" t="s">
        <v>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79AB-0413-4B82-8FC3-E8E4040FA362}">
  <dimension ref="A1:F43"/>
  <sheetViews>
    <sheetView workbookViewId="0">
      <selection activeCell="J18" sqref="J18"/>
    </sheetView>
  </sheetViews>
  <sheetFormatPr defaultRowHeight="15" x14ac:dyDescent="0.25"/>
  <cols>
    <col min="3" max="3" width="8.5703125" customWidth="1"/>
    <col min="4" max="4" width="8.7109375" customWidth="1"/>
    <col min="5" max="5" width="9" customWidth="1"/>
    <col min="6" max="6" width="22.140625" customWidth="1"/>
  </cols>
  <sheetData>
    <row r="1" spans="1:6" x14ac:dyDescent="0.25">
      <c r="A1" s="22" t="s">
        <v>47</v>
      </c>
      <c r="B1" s="22" t="s">
        <v>48</v>
      </c>
      <c r="C1" s="22" t="s">
        <v>40</v>
      </c>
      <c r="D1" s="22" t="s">
        <v>39</v>
      </c>
      <c r="E1" s="22" t="s">
        <v>41</v>
      </c>
      <c r="F1" s="22" t="s">
        <v>43</v>
      </c>
    </row>
    <row r="2" spans="1:6" x14ac:dyDescent="0.25">
      <c r="A2" s="22">
        <v>462</v>
      </c>
      <c r="B2" s="22" t="s">
        <v>38</v>
      </c>
      <c r="C2" s="22"/>
      <c r="D2" s="22" t="s">
        <v>1</v>
      </c>
      <c r="E2" s="24">
        <v>1</v>
      </c>
      <c r="F2" s="24">
        <v>3.5460239999999997E-2</v>
      </c>
    </row>
    <row r="3" spans="1:6" x14ac:dyDescent="0.25">
      <c r="A3" s="22">
        <v>462</v>
      </c>
      <c r="B3" s="22" t="s">
        <v>38</v>
      </c>
      <c r="C3" s="22"/>
      <c r="D3" s="22" t="s">
        <v>1</v>
      </c>
      <c r="E3" s="22">
        <v>2</v>
      </c>
      <c r="F3" s="22">
        <v>3.6985999999999998E-2</v>
      </c>
    </row>
    <row r="4" spans="1:6" x14ac:dyDescent="0.25">
      <c r="A4" s="22">
        <v>462</v>
      </c>
      <c r="B4" s="22" t="s">
        <v>38</v>
      </c>
      <c r="C4" s="22"/>
      <c r="D4" s="22" t="s">
        <v>1</v>
      </c>
      <c r="E4" s="22">
        <v>3</v>
      </c>
      <c r="F4" s="22">
        <v>3.7121269999999998E-2</v>
      </c>
    </row>
    <row r="5" spans="1:6" x14ac:dyDescent="0.25">
      <c r="A5" s="22">
        <v>462</v>
      </c>
      <c r="B5" s="22" t="s">
        <v>38</v>
      </c>
      <c r="C5" s="22"/>
      <c r="D5" s="22" t="s">
        <v>1</v>
      </c>
      <c r="E5" s="22">
        <v>4</v>
      </c>
      <c r="F5" s="22">
        <v>3.648523E-2</v>
      </c>
    </row>
    <row r="6" spans="1:6" x14ac:dyDescent="0.25">
      <c r="A6" s="22">
        <v>462</v>
      </c>
      <c r="B6" s="22" t="s">
        <v>38</v>
      </c>
      <c r="C6" s="22"/>
      <c r="D6" s="22" t="s">
        <v>1</v>
      </c>
      <c r="E6" s="22">
        <v>5</v>
      </c>
      <c r="F6" s="22">
        <v>3.656425E-2</v>
      </c>
    </row>
    <row r="7" spans="1:6" x14ac:dyDescent="0.25">
      <c r="A7" s="22">
        <v>462</v>
      </c>
      <c r="B7" s="22" t="s">
        <v>38</v>
      </c>
      <c r="C7" s="22"/>
      <c r="D7" s="22" t="s">
        <v>1</v>
      </c>
      <c r="E7" s="22">
        <v>6</v>
      </c>
      <c r="F7" s="22">
        <v>3.6598539999999999E-2</v>
      </c>
    </row>
    <row r="8" spans="1:6" x14ac:dyDescent="0.25">
      <c r="A8" s="22">
        <v>462</v>
      </c>
      <c r="B8" s="22" t="s">
        <v>38</v>
      </c>
      <c r="C8" s="22"/>
      <c r="D8" s="22" t="s">
        <v>1</v>
      </c>
      <c r="E8" s="22">
        <v>7</v>
      </c>
      <c r="F8" s="22">
        <v>3.6681060000000001E-2</v>
      </c>
    </row>
    <row r="9" spans="1:6" x14ac:dyDescent="0.25">
      <c r="A9" s="22">
        <v>462</v>
      </c>
      <c r="B9" s="22" t="s">
        <v>38</v>
      </c>
      <c r="C9" s="22"/>
      <c r="D9" s="22" t="s">
        <v>1</v>
      </c>
      <c r="E9" s="22">
        <v>8</v>
      </c>
      <c r="F9" s="22">
        <v>3.7020020000000001E-2</v>
      </c>
    </row>
    <row r="10" spans="1:6" x14ac:dyDescent="0.25">
      <c r="A10" s="22">
        <v>462</v>
      </c>
      <c r="B10" s="22" t="s">
        <v>38</v>
      </c>
      <c r="C10" s="22"/>
      <c r="D10" s="22" t="s">
        <v>1</v>
      </c>
      <c r="E10" s="22">
        <v>9</v>
      </c>
      <c r="F10" s="22">
        <v>3.65061E-2</v>
      </c>
    </row>
    <row r="11" spans="1:6" x14ac:dyDescent="0.25">
      <c r="A11" s="22">
        <v>462</v>
      </c>
      <c r="B11" s="22" t="s">
        <v>38</v>
      </c>
      <c r="C11" s="22"/>
      <c r="D11" s="22" t="s">
        <v>1</v>
      </c>
      <c r="E11" s="22">
        <v>10</v>
      </c>
      <c r="F11" s="22">
        <v>3.6725359999999999E-2</v>
      </c>
    </row>
    <row r="12" spans="1:6" x14ac:dyDescent="0.25">
      <c r="A12" s="22">
        <v>462</v>
      </c>
      <c r="B12" s="22" t="s">
        <v>38</v>
      </c>
      <c r="C12" s="22"/>
      <c r="D12" s="22" t="s">
        <v>1</v>
      </c>
      <c r="E12" s="22">
        <v>11</v>
      </c>
      <c r="F12" s="22">
        <v>3.7059059999999998E-2</v>
      </c>
    </row>
    <row r="13" spans="1:6" x14ac:dyDescent="0.25">
      <c r="A13" s="22">
        <v>462</v>
      </c>
      <c r="B13" s="22" t="s">
        <v>38</v>
      </c>
      <c r="C13" s="22"/>
      <c r="D13" s="22" t="s">
        <v>1</v>
      </c>
      <c r="E13" s="22">
        <v>12</v>
      </c>
      <c r="F13" s="22">
        <v>3.6949210000000003E-2</v>
      </c>
    </row>
    <row r="14" spans="1:6" x14ac:dyDescent="0.25">
      <c r="A14" s="22">
        <v>462</v>
      </c>
      <c r="B14" s="22" t="s">
        <v>38</v>
      </c>
      <c r="C14" s="22"/>
      <c r="D14" s="22" t="s">
        <v>1</v>
      </c>
      <c r="E14" s="22">
        <v>13</v>
      </c>
      <c r="F14" s="22">
        <v>3.6680659999999997E-2</v>
      </c>
    </row>
    <row r="15" spans="1:6" x14ac:dyDescent="0.25">
      <c r="A15" s="22">
        <v>462</v>
      </c>
      <c r="B15" s="22" t="s">
        <v>38</v>
      </c>
      <c r="C15" s="22"/>
      <c r="D15" s="22" t="s">
        <v>1</v>
      </c>
      <c r="E15" s="22">
        <v>14</v>
      </c>
      <c r="F15" s="22">
        <v>3.7057329999999999E-2</v>
      </c>
    </row>
    <row r="16" spans="1:6" x14ac:dyDescent="0.25">
      <c r="A16" s="22">
        <v>462</v>
      </c>
      <c r="B16" s="22" t="s">
        <v>38</v>
      </c>
      <c r="C16" s="22"/>
      <c r="D16" s="22" t="s">
        <v>1</v>
      </c>
      <c r="E16" s="24">
        <v>15</v>
      </c>
      <c r="F16" s="23">
        <v>3.6594429999999997E-2</v>
      </c>
    </row>
    <row r="17" spans="1:6" x14ac:dyDescent="0.25">
      <c r="A17" s="22">
        <v>462</v>
      </c>
      <c r="B17" s="22" t="s">
        <v>38</v>
      </c>
      <c r="C17" s="22"/>
      <c r="D17" s="22" t="s">
        <v>1</v>
      </c>
      <c r="E17" s="22">
        <v>16</v>
      </c>
      <c r="F17" s="22">
        <v>3.6860209999999997E-2</v>
      </c>
    </row>
    <row r="18" spans="1:6" x14ac:dyDescent="0.25">
      <c r="A18" s="22">
        <v>462</v>
      </c>
      <c r="B18" s="22" t="s">
        <v>38</v>
      </c>
      <c r="C18" s="22"/>
      <c r="D18" s="22" t="s">
        <v>1</v>
      </c>
      <c r="E18" s="22">
        <v>17</v>
      </c>
      <c r="F18" s="22">
        <v>3.6839249999999997E-2</v>
      </c>
    </row>
    <row r="19" spans="1:6" x14ac:dyDescent="0.25">
      <c r="A19" s="22">
        <v>462</v>
      </c>
      <c r="B19" s="22" t="s">
        <v>38</v>
      </c>
      <c r="C19" s="22"/>
      <c r="D19" s="22" t="s">
        <v>1</v>
      </c>
      <c r="E19" s="22">
        <v>18</v>
      </c>
      <c r="F19" s="22">
        <v>3.7091939999999997E-2</v>
      </c>
    </row>
    <row r="20" spans="1:6" x14ac:dyDescent="0.25">
      <c r="A20" s="22">
        <v>462</v>
      </c>
      <c r="B20" s="22" t="s">
        <v>38</v>
      </c>
      <c r="C20" s="22"/>
      <c r="D20" s="22" t="s">
        <v>1</v>
      </c>
      <c r="E20" s="24">
        <v>19</v>
      </c>
      <c r="F20" s="24">
        <v>3.6609639999999999E-2</v>
      </c>
    </row>
    <row r="21" spans="1:6" x14ac:dyDescent="0.25">
      <c r="A21" s="22">
        <v>462</v>
      </c>
      <c r="B21" s="22" t="s">
        <v>38</v>
      </c>
      <c r="C21" s="22"/>
      <c r="D21" s="22" t="s">
        <v>1</v>
      </c>
      <c r="E21" s="22">
        <v>20</v>
      </c>
      <c r="F21" s="22">
        <v>3.6979230000000002E-2</v>
      </c>
    </row>
    <row r="22" spans="1:6" x14ac:dyDescent="0.25">
      <c r="A22" s="22">
        <v>462</v>
      </c>
      <c r="B22" s="22" t="s">
        <v>38</v>
      </c>
      <c r="C22" s="22"/>
      <c r="D22" s="22" t="s">
        <v>1</v>
      </c>
      <c r="E22" s="22">
        <v>21</v>
      </c>
      <c r="F22" s="22">
        <v>3.6503399999999998E-2</v>
      </c>
    </row>
    <row r="23" spans="1:6" x14ac:dyDescent="0.25">
      <c r="A23" s="22">
        <v>462</v>
      </c>
      <c r="B23" s="22" t="s">
        <v>42</v>
      </c>
      <c r="C23" s="22"/>
      <c r="D23" s="22" t="s">
        <v>1</v>
      </c>
      <c r="E23" s="24">
        <v>1</v>
      </c>
      <c r="F23" s="24">
        <v>3.0241939999999998E-2</v>
      </c>
    </row>
    <row r="24" spans="1:6" x14ac:dyDescent="0.25">
      <c r="A24" s="22">
        <v>462</v>
      </c>
      <c r="B24" s="22" t="s">
        <v>42</v>
      </c>
      <c r="C24" s="22"/>
      <c r="D24" s="22" t="s">
        <v>1</v>
      </c>
      <c r="E24" s="22">
        <v>2</v>
      </c>
      <c r="F24" s="22">
        <v>3.2342559999999999E-2</v>
      </c>
    </row>
    <row r="25" spans="1:6" x14ac:dyDescent="0.25">
      <c r="A25" s="22">
        <v>462</v>
      </c>
      <c r="B25" s="22" t="s">
        <v>42</v>
      </c>
      <c r="C25" s="22"/>
      <c r="D25" s="22" t="s">
        <v>1</v>
      </c>
      <c r="E25" s="22">
        <v>3</v>
      </c>
      <c r="F25" s="22">
        <v>3.2671539999999999E-2</v>
      </c>
    </row>
    <row r="26" spans="1:6" x14ac:dyDescent="0.25">
      <c r="A26" s="22">
        <v>462</v>
      </c>
      <c r="B26" s="22" t="s">
        <v>42</v>
      </c>
      <c r="C26" s="22"/>
      <c r="D26" s="22" t="s">
        <v>1</v>
      </c>
      <c r="E26" s="22">
        <v>4</v>
      </c>
      <c r="F26" s="22">
        <v>3.2209799999999997E-2</v>
      </c>
    </row>
    <row r="27" spans="1:6" x14ac:dyDescent="0.25">
      <c r="A27" s="22">
        <v>462</v>
      </c>
      <c r="B27" s="22" t="s">
        <v>42</v>
      </c>
      <c r="C27" s="22"/>
      <c r="D27" s="22" t="s">
        <v>1</v>
      </c>
      <c r="E27" s="22">
        <v>5</v>
      </c>
      <c r="F27" s="22">
        <v>3.2152380000000001E-2</v>
      </c>
    </row>
    <row r="28" spans="1:6" x14ac:dyDescent="0.25">
      <c r="A28" s="22">
        <v>462</v>
      </c>
      <c r="B28" s="22" t="s">
        <v>42</v>
      </c>
      <c r="C28" s="22"/>
      <c r="D28" s="22" t="s">
        <v>1</v>
      </c>
      <c r="E28" s="22">
        <v>6</v>
      </c>
      <c r="F28" s="22">
        <v>3.2062220000000002E-2</v>
      </c>
    </row>
    <row r="29" spans="1:6" x14ac:dyDescent="0.25">
      <c r="A29" s="22">
        <v>462</v>
      </c>
      <c r="B29" s="22" t="s">
        <v>42</v>
      </c>
      <c r="C29" s="22"/>
      <c r="D29" s="22" t="s">
        <v>1</v>
      </c>
      <c r="E29" s="22">
        <v>7</v>
      </c>
      <c r="F29" s="22">
        <v>3.2372619999999998E-2</v>
      </c>
    </row>
    <row r="30" spans="1:6" x14ac:dyDescent="0.25">
      <c r="A30" s="22">
        <v>462</v>
      </c>
      <c r="B30" s="22" t="s">
        <v>42</v>
      </c>
      <c r="C30" s="22"/>
      <c r="D30" s="22" t="s">
        <v>1</v>
      </c>
      <c r="E30" s="22">
        <v>8</v>
      </c>
      <c r="F30" s="22">
        <v>3.2544200000000002E-2</v>
      </c>
    </row>
    <row r="31" spans="1:6" x14ac:dyDescent="0.25">
      <c r="A31" s="22">
        <v>462</v>
      </c>
      <c r="B31" s="22" t="s">
        <v>42</v>
      </c>
      <c r="C31" s="22"/>
      <c r="D31" s="22" t="s">
        <v>1</v>
      </c>
      <c r="E31" s="22">
        <v>9</v>
      </c>
      <c r="F31" s="22">
        <v>3.2031049999999998E-2</v>
      </c>
    </row>
    <row r="32" spans="1:6" x14ac:dyDescent="0.25">
      <c r="A32" s="22">
        <v>462</v>
      </c>
      <c r="B32" s="22" t="s">
        <v>42</v>
      </c>
      <c r="C32" s="22"/>
      <c r="D32" s="22" t="s">
        <v>1</v>
      </c>
      <c r="E32" s="22">
        <v>10</v>
      </c>
      <c r="F32" s="22">
        <v>3.2309549999999999E-2</v>
      </c>
    </row>
    <row r="33" spans="1:6" x14ac:dyDescent="0.25">
      <c r="A33" s="22">
        <v>462</v>
      </c>
      <c r="B33" s="22" t="s">
        <v>42</v>
      </c>
      <c r="C33" s="22"/>
      <c r="D33" s="22" t="s">
        <v>1</v>
      </c>
      <c r="E33" s="22">
        <v>11</v>
      </c>
      <c r="F33" s="22">
        <v>3.2488549999999998E-2</v>
      </c>
    </row>
    <row r="34" spans="1:6" x14ac:dyDescent="0.25">
      <c r="A34" s="22">
        <v>462</v>
      </c>
      <c r="B34" s="22" t="s">
        <v>42</v>
      </c>
      <c r="C34" s="22"/>
      <c r="D34" s="22" t="s">
        <v>1</v>
      </c>
      <c r="E34" s="22">
        <v>12</v>
      </c>
      <c r="F34" s="22">
        <v>3.249345E-2</v>
      </c>
    </row>
    <row r="35" spans="1:6" x14ac:dyDescent="0.25">
      <c r="A35" s="22">
        <v>462</v>
      </c>
      <c r="B35" s="22" t="s">
        <v>42</v>
      </c>
      <c r="C35" s="22"/>
      <c r="D35" s="22" t="s">
        <v>1</v>
      </c>
      <c r="E35" s="22">
        <v>13</v>
      </c>
      <c r="F35" s="22">
        <v>3.2075399999999997E-2</v>
      </c>
    </row>
    <row r="36" spans="1:6" x14ac:dyDescent="0.25">
      <c r="A36" s="22">
        <v>462</v>
      </c>
      <c r="B36" s="22" t="s">
        <v>42</v>
      </c>
      <c r="C36" s="22"/>
      <c r="D36" s="22" t="s">
        <v>1</v>
      </c>
      <c r="E36" s="22">
        <v>14</v>
      </c>
      <c r="F36" s="22">
        <v>3.2676200000000002E-2</v>
      </c>
    </row>
    <row r="37" spans="1:6" x14ac:dyDescent="0.25">
      <c r="A37" s="22">
        <v>462</v>
      </c>
      <c r="B37" s="22" t="s">
        <v>42</v>
      </c>
      <c r="C37" s="22"/>
      <c r="D37" s="22" t="s">
        <v>1</v>
      </c>
      <c r="E37" s="24">
        <v>15</v>
      </c>
      <c r="F37" s="22">
        <v>3.2166050000000002E-2</v>
      </c>
    </row>
    <row r="38" spans="1:6" x14ac:dyDescent="0.25">
      <c r="A38" s="22">
        <v>462</v>
      </c>
      <c r="B38" s="22" t="s">
        <v>42</v>
      </c>
      <c r="C38" s="22"/>
      <c r="D38" s="22" t="s">
        <v>1</v>
      </c>
      <c r="E38" s="22">
        <v>16</v>
      </c>
      <c r="F38" s="22">
        <v>3.2410960000000003E-2</v>
      </c>
    </row>
    <row r="39" spans="1:6" x14ac:dyDescent="0.25">
      <c r="A39" s="22">
        <v>462</v>
      </c>
      <c r="B39" s="22" t="s">
        <v>42</v>
      </c>
      <c r="C39" s="22"/>
      <c r="D39" s="22" t="s">
        <v>1</v>
      </c>
      <c r="E39" s="22">
        <v>17</v>
      </c>
      <c r="F39" s="22">
        <v>3.2424790000000002E-2</v>
      </c>
    </row>
    <row r="40" spans="1:6" x14ac:dyDescent="0.25">
      <c r="A40" s="22">
        <v>462</v>
      </c>
      <c r="B40" s="22" t="s">
        <v>42</v>
      </c>
      <c r="C40" s="22"/>
      <c r="D40" s="22" t="s">
        <v>1</v>
      </c>
      <c r="E40" s="22">
        <v>18</v>
      </c>
      <c r="F40" s="22">
        <v>3.2732200000000003E-2</v>
      </c>
    </row>
    <row r="41" spans="1:6" x14ac:dyDescent="0.25">
      <c r="A41" s="22">
        <v>462</v>
      </c>
      <c r="B41" s="22" t="s">
        <v>42</v>
      </c>
      <c r="C41" s="22"/>
      <c r="D41" s="22" t="s">
        <v>1</v>
      </c>
      <c r="E41" s="24">
        <v>19</v>
      </c>
      <c r="F41" s="22">
        <v>3.20048E-2</v>
      </c>
    </row>
    <row r="42" spans="1:6" x14ac:dyDescent="0.25">
      <c r="A42" s="22">
        <v>462</v>
      </c>
      <c r="B42" s="22" t="s">
        <v>42</v>
      </c>
      <c r="C42" s="22"/>
      <c r="D42" s="22" t="s">
        <v>1</v>
      </c>
      <c r="E42" s="22">
        <v>20</v>
      </c>
      <c r="F42" s="22">
        <v>3.2254289999999998E-2</v>
      </c>
    </row>
    <row r="43" spans="1:6" x14ac:dyDescent="0.25">
      <c r="A43" s="22">
        <v>462</v>
      </c>
      <c r="B43" s="22" t="s">
        <v>42</v>
      </c>
      <c r="C43" s="22"/>
      <c r="D43" s="22" t="s">
        <v>1</v>
      </c>
      <c r="E43" s="22">
        <v>21</v>
      </c>
      <c r="F43" s="22">
        <v>3.2146130000000002E-2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70"/>
  <sheetViews>
    <sheetView topLeftCell="A13" zoomScale="73" zoomScaleNormal="73" workbookViewId="0">
      <selection activeCell="G46" sqref="G46"/>
    </sheetView>
  </sheetViews>
  <sheetFormatPr defaultRowHeight="15" x14ac:dyDescent="0.25"/>
  <cols>
    <col min="1" max="1" width="12.42578125" customWidth="1"/>
    <col min="3" max="3" width="8.28515625" customWidth="1"/>
    <col min="4" max="4" width="9.140625" customWidth="1"/>
    <col min="5" max="5" width="10.42578125" customWidth="1"/>
    <col min="6" max="6" width="18.28515625" customWidth="1"/>
    <col min="7" max="7" width="28.7109375" customWidth="1"/>
    <col min="10" max="10" width="12" bestFit="1" customWidth="1"/>
    <col min="11" max="11" width="20.28515625" customWidth="1"/>
    <col min="12" max="12" width="9.140625" customWidth="1"/>
    <col min="16" max="16" width="12" bestFit="1" customWidth="1"/>
    <col min="20" max="20" width="14.5703125" customWidth="1"/>
  </cols>
  <sheetData>
    <row r="1" spans="1:29" ht="32.25" x14ac:dyDescent="0.5">
      <c r="A1" s="4"/>
      <c r="B1" s="4"/>
      <c r="C1" s="4"/>
      <c r="D1" s="4"/>
      <c r="E1" s="4"/>
      <c r="F1" s="4"/>
      <c r="G1" s="4"/>
      <c r="H1" s="4"/>
      <c r="I1" s="5"/>
      <c r="J1" s="6" t="s">
        <v>29</v>
      </c>
      <c r="K1" s="6"/>
      <c r="L1" s="6"/>
      <c r="M1" s="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3" spans="1:29" x14ac:dyDescent="0.25"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2</v>
      </c>
      <c r="M3">
        <v>13</v>
      </c>
      <c r="N3">
        <v>15</v>
      </c>
      <c r="O3">
        <v>16</v>
      </c>
      <c r="P3">
        <v>17</v>
      </c>
      <c r="Q3">
        <v>18</v>
      </c>
      <c r="R3">
        <v>19</v>
      </c>
      <c r="S3">
        <v>20</v>
      </c>
      <c r="T3">
        <v>21</v>
      </c>
    </row>
    <row r="4" spans="1:29" x14ac:dyDescent="0.25">
      <c r="A4" t="s">
        <v>3</v>
      </c>
    </row>
    <row r="5" spans="1:29" x14ac:dyDescent="0.25">
      <c r="A5">
        <v>0</v>
      </c>
      <c r="B5" t="s">
        <v>1</v>
      </c>
      <c r="C5">
        <v>3.648523E-2</v>
      </c>
      <c r="D5">
        <v>3.656425E-2</v>
      </c>
      <c r="E5">
        <v>3.6598539999999999E-2</v>
      </c>
      <c r="F5">
        <v>3.6681060000000001E-2</v>
      </c>
      <c r="G5">
        <v>3.7020020000000001E-2</v>
      </c>
      <c r="H5">
        <v>3.65061E-2</v>
      </c>
      <c r="I5">
        <v>3.6725359999999999E-2</v>
      </c>
      <c r="J5">
        <v>3.7059059999999998E-2</v>
      </c>
      <c r="K5">
        <v>3.6949210000000003E-2</v>
      </c>
      <c r="L5">
        <v>3.6985999999999998E-2</v>
      </c>
      <c r="M5">
        <v>3.6680659999999997E-2</v>
      </c>
      <c r="N5" s="3">
        <v>3.6594429999999997E-2</v>
      </c>
      <c r="O5">
        <v>3.6860209999999997E-2</v>
      </c>
      <c r="P5">
        <v>3.6839249999999997E-2</v>
      </c>
      <c r="Q5">
        <v>3.7091939999999997E-2</v>
      </c>
      <c r="R5" s="2">
        <v>3.6609639999999999E-2</v>
      </c>
      <c r="S5">
        <v>3.6979230000000002E-2</v>
      </c>
      <c r="T5">
        <v>3.6503399999999998E-2</v>
      </c>
      <c r="U5" s="3" t="s">
        <v>32</v>
      </c>
      <c r="V5" s="2"/>
    </row>
    <row r="6" spans="1:29" x14ac:dyDescent="0.25">
      <c r="A6">
        <v>0</v>
      </c>
      <c r="B6" t="s">
        <v>10</v>
      </c>
      <c r="C6">
        <v>3.6017729999999998E-2</v>
      </c>
      <c r="D6">
        <v>3.5613760000000001E-2</v>
      </c>
      <c r="E6">
        <v>3.6010189999999997E-2</v>
      </c>
      <c r="F6">
        <v>3.6029659999999998E-2</v>
      </c>
      <c r="G6">
        <v>3.649152E-2</v>
      </c>
      <c r="H6">
        <v>3.6041910000000003E-2</v>
      </c>
      <c r="I6">
        <v>3.6315130000000001E-2</v>
      </c>
      <c r="J6">
        <v>3.6734740000000002E-2</v>
      </c>
      <c r="K6">
        <v>3.663044E-2</v>
      </c>
      <c r="L6">
        <v>3.1513109999999997E-2</v>
      </c>
      <c r="M6">
        <v>3.6338280000000001E-2</v>
      </c>
      <c r="N6">
        <v>3.628841E-2</v>
      </c>
      <c r="O6">
        <v>3.6437289999999997E-2</v>
      </c>
      <c r="P6">
        <v>3.6372990000000001E-2</v>
      </c>
      <c r="Q6">
        <v>3.6627880000000002E-2</v>
      </c>
      <c r="R6">
        <v>3.6108139999999997E-2</v>
      </c>
      <c r="S6">
        <v>3.6561290000000003E-2</v>
      </c>
      <c r="T6">
        <v>3.5935040000000001E-2</v>
      </c>
      <c r="U6" s="2"/>
      <c r="V6" s="2"/>
    </row>
    <row r="7" spans="1:29" x14ac:dyDescent="0.25">
      <c r="A7">
        <v>25</v>
      </c>
      <c r="B7" t="s">
        <v>11</v>
      </c>
      <c r="C7">
        <v>3.401991E-2</v>
      </c>
      <c r="D7">
        <v>2.4460639999999999E-2</v>
      </c>
      <c r="E7">
        <v>3.1407600000000001E-2</v>
      </c>
      <c r="F7">
        <v>3.3223259999999998E-2</v>
      </c>
      <c r="G7">
        <v>3.5746300000000002E-2</v>
      </c>
      <c r="H7">
        <v>3.4969170000000001E-2</v>
      </c>
      <c r="I7">
        <v>3.491706E-2</v>
      </c>
      <c r="J7">
        <v>3.5217999999999999E-2</v>
      </c>
      <c r="K7">
        <v>3.6378010000000002E-2</v>
      </c>
      <c r="L7" s="2">
        <v>2.909716E-2</v>
      </c>
      <c r="M7">
        <v>3.5645139999999999E-2</v>
      </c>
      <c r="N7">
        <v>3.5576679999999999E-2</v>
      </c>
      <c r="O7">
        <v>3.6354909999999997E-2</v>
      </c>
      <c r="P7">
        <v>3.6318099999999999E-2</v>
      </c>
      <c r="Q7" s="3">
        <v>3.6564079999999999E-2</v>
      </c>
      <c r="R7">
        <v>3.5812459999999997E-2</v>
      </c>
      <c r="S7">
        <v>3.6547830000000003E-2</v>
      </c>
      <c r="T7">
        <v>3.5699889999999998E-2</v>
      </c>
      <c r="U7" s="2"/>
      <c r="V7" s="2"/>
    </row>
    <row r="8" spans="1:29" x14ac:dyDescent="0.25">
      <c r="A8">
        <v>50</v>
      </c>
      <c r="B8" t="s">
        <v>13</v>
      </c>
      <c r="C8">
        <v>3.2511999999999999E-2</v>
      </c>
      <c r="D8">
        <v>2.1852E-2</v>
      </c>
      <c r="E8">
        <v>2.9824E-2</v>
      </c>
      <c r="F8">
        <v>3.2086000000000003E-2</v>
      </c>
      <c r="G8">
        <v>3.5097000000000003E-2</v>
      </c>
      <c r="H8">
        <v>3.4341000000000003E-2</v>
      </c>
      <c r="I8">
        <v>3.4091999999999997E-2</v>
      </c>
      <c r="J8">
        <v>3.4217999999999998E-2</v>
      </c>
      <c r="K8">
        <v>3.5846999999999997E-2</v>
      </c>
      <c r="L8">
        <v>2.7758000000000001E-2</v>
      </c>
      <c r="M8">
        <v>3.5062000000000003E-2</v>
      </c>
      <c r="N8">
        <v>3.5145999999999997E-2</v>
      </c>
      <c r="O8">
        <v>3.5994999999999999E-2</v>
      </c>
      <c r="P8">
        <v>3.5855999999999999E-2</v>
      </c>
      <c r="Q8">
        <v>3.6243999999999998E-2</v>
      </c>
      <c r="R8">
        <v>3.5517E-2</v>
      </c>
      <c r="S8">
        <v>3.6221999999999997E-2</v>
      </c>
      <c r="T8">
        <v>3.5437000000000003E-2</v>
      </c>
    </row>
    <row r="9" spans="1:29" x14ac:dyDescent="0.25">
      <c r="A9">
        <v>75</v>
      </c>
      <c r="B9" t="s">
        <v>14</v>
      </c>
      <c r="C9">
        <v>3.1528E-2</v>
      </c>
      <c r="D9">
        <v>2.1673999999999999E-2</v>
      </c>
      <c r="E9">
        <v>2.9219999999999999E-2</v>
      </c>
      <c r="F9">
        <v>3.1390000000000001E-2</v>
      </c>
      <c r="G9">
        <v>3.4394000000000001E-2</v>
      </c>
      <c r="H9">
        <v>3.3919999999999999E-2</v>
      </c>
      <c r="I9">
        <v>3.3674000000000003E-2</v>
      </c>
      <c r="J9">
        <v>3.3517999999999999E-2</v>
      </c>
      <c r="K9">
        <v>3.5493999999999998E-2</v>
      </c>
      <c r="L9">
        <v>2.7566E-2</v>
      </c>
      <c r="M9">
        <v>3.4493999999999997E-2</v>
      </c>
      <c r="N9">
        <v>3.4810000000000001E-2</v>
      </c>
      <c r="O9">
        <v>3.5783000000000002E-2</v>
      </c>
      <c r="P9">
        <v>3.5617000000000003E-2</v>
      </c>
      <c r="Q9">
        <v>3.6062999999999998E-2</v>
      </c>
      <c r="R9">
        <v>3.5156E-2</v>
      </c>
      <c r="S9">
        <v>3.6056999999999999E-2</v>
      </c>
      <c r="T9">
        <v>3.5146999999999998E-2</v>
      </c>
      <c r="U9" t="s">
        <v>32</v>
      </c>
    </row>
    <row r="10" spans="1:29" x14ac:dyDescent="0.25">
      <c r="A10">
        <v>100</v>
      </c>
      <c r="B10" t="s">
        <v>16</v>
      </c>
      <c r="C10">
        <v>3.0927070000000001E-2</v>
      </c>
      <c r="D10">
        <v>2.1462120000000001E-2</v>
      </c>
      <c r="E10">
        <v>2.894739E-2</v>
      </c>
      <c r="F10">
        <v>3.0892920000000001E-2</v>
      </c>
      <c r="G10">
        <v>3.3970010000000002E-2</v>
      </c>
      <c r="H10">
        <v>3.3784769999999999E-2</v>
      </c>
      <c r="I10" s="10">
        <v>0</v>
      </c>
      <c r="J10">
        <v>3.2684600000000001E-2</v>
      </c>
      <c r="K10">
        <v>3.5243579999999997E-2</v>
      </c>
      <c r="L10" s="2">
        <v>2.7367809999999999E-2</v>
      </c>
      <c r="M10">
        <v>3.3714000000000001E-2</v>
      </c>
      <c r="N10">
        <v>3.4391089999999999E-2</v>
      </c>
      <c r="O10">
        <v>3.5649699999999999E-2</v>
      </c>
      <c r="P10">
        <v>3.5411199999999997E-2</v>
      </c>
      <c r="Q10">
        <v>3.5911690000000003E-2</v>
      </c>
      <c r="R10">
        <v>3.4866639999999997E-2</v>
      </c>
      <c r="S10">
        <v>3.591718E-2</v>
      </c>
      <c r="T10">
        <v>3.4766249999999999E-2</v>
      </c>
      <c r="U10" s="2" t="s">
        <v>31</v>
      </c>
    </row>
    <row r="11" spans="1:29" x14ac:dyDescent="0.25">
      <c r="A11">
        <v>125</v>
      </c>
      <c r="B11" t="s">
        <v>17</v>
      </c>
      <c r="C11">
        <v>3.0537890000000002E-2</v>
      </c>
      <c r="D11">
        <v>2.1324739999999998E-2</v>
      </c>
      <c r="E11">
        <v>2.879756E-2</v>
      </c>
      <c r="F11">
        <v>3.0553739999999999E-2</v>
      </c>
      <c r="G11">
        <v>3.3664050000000001E-2</v>
      </c>
      <c r="H11">
        <v>3.3424490000000001E-2</v>
      </c>
      <c r="I11" s="10">
        <v>0</v>
      </c>
      <c r="J11">
        <v>3.092404E-2</v>
      </c>
      <c r="K11">
        <v>3.49748E-2</v>
      </c>
      <c r="L11">
        <v>2.7238709999999999E-2</v>
      </c>
      <c r="M11">
        <v>3.2967059999999999E-2</v>
      </c>
      <c r="N11">
        <v>3.4009690000000002E-2</v>
      </c>
      <c r="O11">
        <v>3.5473869999999998E-2</v>
      </c>
      <c r="P11">
        <v>3.5204430000000002E-2</v>
      </c>
      <c r="Q11">
        <v>3.5782689999999999E-2</v>
      </c>
      <c r="R11">
        <v>3.4380460000000002E-2</v>
      </c>
      <c r="S11">
        <v>3.5796120000000001E-2</v>
      </c>
      <c r="T11">
        <v>3.428229E-2</v>
      </c>
      <c r="U11" s="2"/>
    </row>
    <row r="12" spans="1:29" x14ac:dyDescent="0.25">
      <c r="A12">
        <v>175</v>
      </c>
      <c r="B12" t="s">
        <v>18</v>
      </c>
      <c r="C12">
        <v>3.004472E-2</v>
      </c>
      <c r="D12">
        <v>2.1109300000000001E-2</v>
      </c>
      <c r="E12">
        <v>2.8628959999999998E-2</v>
      </c>
      <c r="F12">
        <v>3.0156820000000001E-2</v>
      </c>
      <c r="G12">
        <v>3.3132399999999999E-2</v>
      </c>
      <c r="H12">
        <v>3.2960959999999997E-2</v>
      </c>
      <c r="I12" s="10">
        <v>0</v>
      </c>
      <c r="J12">
        <v>2.9084169999999999E-2</v>
      </c>
      <c r="K12">
        <v>3.4458709999999997E-2</v>
      </c>
      <c r="L12">
        <v>2.7040910000000001E-2</v>
      </c>
      <c r="M12">
        <v>3.1463100000000001E-2</v>
      </c>
      <c r="N12">
        <v>3.3458429999999997E-2</v>
      </c>
      <c r="O12">
        <v>3.5206630000000003E-2</v>
      </c>
      <c r="P12">
        <v>3.4882669999999998E-2</v>
      </c>
      <c r="Q12">
        <v>3.5570810000000001E-2</v>
      </c>
      <c r="R12">
        <v>3.3753659999999998E-2</v>
      </c>
      <c r="S12">
        <v>3.5573E-2</v>
      </c>
      <c r="T12">
        <v>3.333129E-2</v>
      </c>
      <c r="U12" t="s">
        <v>32</v>
      </c>
    </row>
    <row r="13" spans="1:29" x14ac:dyDescent="0.25">
      <c r="A13">
        <v>225</v>
      </c>
      <c r="B13" t="s">
        <v>26</v>
      </c>
      <c r="C13">
        <v>2.969074E-2</v>
      </c>
      <c r="D13">
        <v>2.0906319999999999E-2</v>
      </c>
      <c r="E13">
        <v>2.8458540000000001E-2</v>
      </c>
      <c r="F13">
        <v>2.977867E-2</v>
      </c>
      <c r="G13">
        <v>3.2594239999999997E-2</v>
      </c>
      <c r="H13">
        <v>3.2488969999999999E-2</v>
      </c>
      <c r="I13" s="10">
        <v>0</v>
      </c>
      <c r="J13">
        <v>2.8007170000000001E-2</v>
      </c>
      <c r="K13">
        <v>3.4063870000000003E-2</v>
      </c>
      <c r="L13">
        <v>2.6817629999999999E-2</v>
      </c>
      <c r="M13">
        <v>3.061782E-2</v>
      </c>
      <c r="N13">
        <v>3.2918660000000002E-2</v>
      </c>
      <c r="O13">
        <v>3.4926480000000003E-2</v>
      </c>
      <c r="P13">
        <v>3.4526910000000001E-2</v>
      </c>
      <c r="Q13">
        <v>3.5303649999999999E-2</v>
      </c>
      <c r="R13">
        <v>3.2985809999999997E-2</v>
      </c>
      <c r="S13">
        <v>3.5322779999999998E-2</v>
      </c>
      <c r="T13">
        <v>3.2420589999999999E-2</v>
      </c>
    </row>
    <row r="14" spans="1:29" x14ac:dyDescent="0.25">
      <c r="A14">
        <v>275</v>
      </c>
      <c r="B14" t="s">
        <v>27</v>
      </c>
      <c r="C14">
        <v>2.9446E-2</v>
      </c>
      <c r="D14">
        <v>2.0823999999999999E-2</v>
      </c>
      <c r="E14">
        <v>2.8317999999999999E-2</v>
      </c>
      <c r="F14">
        <v>2.9524000000000002E-2</v>
      </c>
      <c r="G14">
        <v>3.2113999999999997E-2</v>
      </c>
      <c r="H14">
        <v>3.2224000000000003E-2</v>
      </c>
      <c r="I14" s="10">
        <v>0</v>
      </c>
      <c r="J14">
        <v>2.7401999999999999E-2</v>
      </c>
      <c r="K14">
        <v>3.3796E-2</v>
      </c>
      <c r="L14">
        <v>2.6689999999999998E-2</v>
      </c>
      <c r="M14">
        <v>2.9814E-2</v>
      </c>
      <c r="N14">
        <v>3.2543000000000002E-2</v>
      </c>
      <c r="O14">
        <v>3.4701999999999997E-2</v>
      </c>
      <c r="P14">
        <v>3.4231999999999999E-2</v>
      </c>
      <c r="Q14">
        <v>3.5039000000000001E-2</v>
      </c>
      <c r="R14">
        <v>3.2339E-2</v>
      </c>
      <c r="S14">
        <v>3.5118000000000003E-2</v>
      </c>
      <c r="T14">
        <v>3.1666E-2</v>
      </c>
      <c r="U14" t="s">
        <v>32</v>
      </c>
    </row>
    <row r="15" spans="1:29" x14ac:dyDescent="0.25">
      <c r="A15">
        <v>325</v>
      </c>
      <c r="B15" t="s">
        <v>28</v>
      </c>
      <c r="C15">
        <v>2.924966E-2</v>
      </c>
      <c r="D15">
        <v>2.075948E-2</v>
      </c>
      <c r="E15">
        <v>2.8181660000000001E-2</v>
      </c>
      <c r="F15">
        <v>2.9305560000000001E-2</v>
      </c>
      <c r="G15">
        <v>3.1474820000000001E-2</v>
      </c>
      <c r="H15">
        <v>3.197643E-2</v>
      </c>
      <c r="I15" s="10">
        <v>0</v>
      </c>
      <c r="J15">
        <v>2.701433E-2</v>
      </c>
      <c r="K15">
        <v>3.3527899999999999E-2</v>
      </c>
      <c r="L15">
        <v>2.6559369999999999E-2</v>
      </c>
      <c r="M15">
        <v>2.9162710000000001E-2</v>
      </c>
      <c r="N15">
        <v>3.2239539999999997E-2</v>
      </c>
      <c r="O15">
        <v>3.4466320000000002E-2</v>
      </c>
      <c r="P15">
        <v>3.3949060000000003E-2</v>
      </c>
      <c r="Q15">
        <v>3.4745480000000002E-2</v>
      </c>
      <c r="R15">
        <v>3.1941280000000002E-2</v>
      </c>
      <c r="S15">
        <v>3.4898390000000001E-2</v>
      </c>
      <c r="T15">
        <v>3.1309049999999998E-2</v>
      </c>
    </row>
    <row r="16" spans="1:29" x14ac:dyDescent="0.25">
      <c r="A16">
        <v>375</v>
      </c>
      <c r="B16" t="s">
        <v>33</v>
      </c>
      <c r="C16">
        <v>2.9092860000000002E-2</v>
      </c>
      <c r="D16">
        <v>2.0723499999999999E-2</v>
      </c>
      <c r="E16">
        <v>2.807488E-2</v>
      </c>
      <c r="F16">
        <v>2.9141159999999999E-2</v>
      </c>
      <c r="G16">
        <v>3.0726280000000002E-2</v>
      </c>
      <c r="H16">
        <v>3.1765660000000001E-2</v>
      </c>
      <c r="I16" s="10">
        <v>0</v>
      </c>
      <c r="J16">
        <v>2.6763729999999999E-2</v>
      </c>
      <c r="K16">
        <v>3.331311E-2</v>
      </c>
      <c r="L16">
        <v>2.6504469999999999E-2</v>
      </c>
      <c r="M16">
        <v>2.8723780000000001E-2</v>
      </c>
      <c r="N16">
        <v>3.2020189999999997E-2</v>
      </c>
      <c r="O16">
        <v>3.426303E-2</v>
      </c>
      <c r="P16">
        <v>3.367995E-2</v>
      </c>
      <c r="Q16">
        <v>3.4458160000000002E-2</v>
      </c>
      <c r="R16">
        <v>3.1615320000000002E-2</v>
      </c>
      <c r="S16">
        <v>3.4694849999999999E-2</v>
      </c>
      <c r="T16">
        <v>3.1288330000000003E-2</v>
      </c>
      <c r="U16" t="s">
        <v>32</v>
      </c>
    </row>
    <row r="17" spans="1:53" x14ac:dyDescent="0.25">
      <c r="A17">
        <v>450</v>
      </c>
      <c r="B17" t="s">
        <v>34</v>
      </c>
      <c r="C17">
        <v>2.8872330000000002E-2</v>
      </c>
      <c r="D17">
        <v>2.065606E-2</v>
      </c>
      <c r="E17">
        <v>2.7915860000000001E-2</v>
      </c>
      <c r="F17">
        <v>2.8936110000000001E-2</v>
      </c>
      <c r="G17">
        <v>2.905425E-2</v>
      </c>
      <c r="H17">
        <v>3.1494679999999997E-2</v>
      </c>
      <c r="I17" s="10">
        <v>0</v>
      </c>
      <c r="J17">
        <v>2.6459920000000001E-2</v>
      </c>
      <c r="K17">
        <v>3.3041309999999997E-2</v>
      </c>
      <c r="L17">
        <v>2.6320590000000001E-2</v>
      </c>
      <c r="M17">
        <v>2.8350420000000001E-2</v>
      </c>
      <c r="N17">
        <v>3.1754810000000001E-2</v>
      </c>
      <c r="O17">
        <v>3.398118E-2</v>
      </c>
      <c r="P17">
        <v>3.3281400000000003E-2</v>
      </c>
      <c r="Q17">
        <v>3.4031829999999999E-2</v>
      </c>
      <c r="R17">
        <v>3.0841400000000001E-2</v>
      </c>
      <c r="S17">
        <v>3.4402559999999999E-2</v>
      </c>
      <c r="T17">
        <v>3.0759700000000001E-2</v>
      </c>
      <c r="U17" t="s">
        <v>32</v>
      </c>
    </row>
    <row r="21" spans="1:53" ht="32.25" x14ac:dyDescent="0.5">
      <c r="J21" s="8"/>
    </row>
    <row r="22" spans="1:53" x14ac:dyDescent="0.25">
      <c r="A22" t="s">
        <v>19</v>
      </c>
      <c r="C22" s="27" t="s">
        <v>20</v>
      </c>
      <c r="D22" s="27"/>
      <c r="E22" s="27"/>
      <c r="F22" s="28" t="s">
        <v>21</v>
      </c>
      <c r="G22" s="28"/>
      <c r="H22" s="28"/>
      <c r="I22" s="29" t="s">
        <v>22</v>
      </c>
      <c r="J22" s="29"/>
      <c r="K22" s="29"/>
      <c r="L22" s="30" t="s">
        <v>23</v>
      </c>
      <c r="M22" s="30"/>
      <c r="N22" s="30"/>
      <c r="O22" s="31" t="s">
        <v>24</v>
      </c>
      <c r="P22" s="31"/>
      <c r="Q22" s="31"/>
      <c r="R22" s="32" t="s">
        <v>25</v>
      </c>
      <c r="S22" s="32"/>
      <c r="T22" s="32"/>
    </row>
    <row r="23" spans="1:53" x14ac:dyDescent="0.25">
      <c r="C23" s="11">
        <v>4</v>
      </c>
      <c r="D23" s="12">
        <v>5</v>
      </c>
      <c r="E23" s="12">
        <v>6</v>
      </c>
      <c r="F23" s="12">
        <v>7</v>
      </c>
      <c r="G23" s="12">
        <v>8</v>
      </c>
      <c r="H23" s="12">
        <v>9</v>
      </c>
      <c r="I23" s="12">
        <v>10</v>
      </c>
      <c r="J23" s="12">
        <v>11</v>
      </c>
      <c r="K23" s="12">
        <v>12</v>
      </c>
      <c r="L23" s="12">
        <v>2</v>
      </c>
      <c r="M23" s="12">
        <v>13</v>
      </c>
      <c r="N23" s="12">
        <v>15</v>
      </c>
      <c r="O23" s="12">
        <v>16</v>
      </c>
      <c r="P23" s="12">
        <v>17</v>
      </c>
      <c r="Q23" s="13">
        <v>18</v>
      </c>
      <c r="R23" s="12">
        <v>19</v>
      </c>
      <c r="S23" s="12">
        <v>20</v>
      </c>
      <c r="T23" s="14">
        <v>21</v>
      </c>
      <c r="U23" s="2"/>
    </row>
    <row r="24" spans="1:53" x14ac:dyDescent="0.25">
      <c r="A24" s="1" t="s">
        <v>3</v>
      </c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</row>
    <row r="25" spans="1:53" x14ac:dyDescent="0.25">
      <c r="A25">
        <v>0</v>
      </c>
      <c r="B25" t="s">
        <v>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53" x14ac:dyDescent="0.25">
      <c r="A26">
        <v>25</v>
      </c>
      <c r="B26" t="s">
        <v>11</v>
      </c>
      <c r="C26">
        <v>5.5467682166532901</v>
      </c>
      <c r="D26">
        <v>31.316884260465621</v>
      </c>
      <c r="E26">
        <v>12.781354388854913</v>
      </c>
      <c r="F26">
        <v>7.7891381711623247</v>
      </c>
      <c r="G26">
        <v>2.0421730856922271</v>
      </c>
      <c r="H26">
        <v>2.9763683445189311</v>
      </c>
      <c r="I26">
        <v>3.8498278816570504</v>
      </c>
      <c r="J26">
        <v>4.1288981492723389</v>
      </c>
      <c r="K26">
        <v>0.68912631134105085</v>
      </c>
      <c r="L26">
        <v>7.6664918188017586</v>
      </c>
      <c r="M26">
        <v>1.9074650753970734</v>
      </c>
      <c r="N26">
        <v>1.9613149212103891</v>
      </c>
      <c r="O26">
        <v>0.22608706629938879</v>
      </c>
      <c r="P26">
        <v>0.15090868251414119</v>
      </c>
      <c r="Q26">
        <v>0.17418425527223419</v>
      </c>
      <c r="R26">
        <v>0.81887352824045889</v>
      </c>
      <c r="S26">
        <v>3.6814893566397749E-2</v>
      </c>
      <c r="T26">
        <v>0.65437522818954541</v>
      </c>
      <c r="V26" s="1"/>
      <c r="W26" s="1"/>
      <c r="X26" s="1"/>
    </row>
    <row r="27" spans="1:53" x14ac:dyDescent="0.25">
      <c r="A27">
        <v>50</v>
      </c>
      <c r="B27" t="s">
        <v>13</v>
      </c>
      <c r="C27">
        <v>9.7333452163698269</v>
      </c>
      <c r="D27">
        <v>38.641693547662477</v>
      </c>
      <c r="E27">
        <v>17.178998500146754</v>
      </c>
      <c r="F27">
        <v>10.945593158525488</v>
      </c>
      <c r="G27">
        <v>3.8214905819214979</v>
      </c>
      <c r="H27">
        <v>4.7192559994739467</v>
      </c>
      <c r="I27">
        <v>6.1217734866982561</v>
      </c>
      <c r="J27">
        <v>6.851116953597618</v>
      </c>
      <c r="K27">
        <v>2.1387676478906776</v>
      </c>
      <c r="L27">
        <v>11.916024790952068</v>
      </c>
      <c r="M27">
        <v>3.5122190703577409</v>
      </c>
      <c r="N27">
        <v>3.1481401362032821</v>
      </c>
      <c r="O27">
        <v>1.2138388996547214</v>
      </c>
      <c r="P27">
        <v>1.4213568914735903</v>
      </c>
      <c r="Q27">
        <v>1.0480541052335128</v>
      </c>
      <c r="R27">
        <v>1.6371377755818932</v>
      </c>
      <c r="S27">
        <v>0.92800336093177371</v>
      </c>
      <c r="T27">
        <v>1.3859453057517008</v>
      </c>
      <c r="V27" s="1"/>
      <c r="W27" s="1"/>
      <c r="X27" s="1"/>
    </row>
    <row r="28" spans="1:53" x14ac:dyDescent="0.25">
      <c r="A28">
        <v>75</v>
      </c>
      <c r="B28" t="s">
        <v>14</v>
      </c>
      <c r="C28">
        <v>12.46533304569722</v>
      </c>
      <c r="D28">
        <v>39.141500363904292</v>
      </c>
      <c r="E28">
        <v>18.856301507989812</v>
      </c>
      <c r="F28">
        <v>12.8773349512596</v>
      </c>
      <c r="G28">
        <v>5.7479655547371085</v>
      </c>
      <c r="H28">
        <v>5.887340598764049</v>
      </c>
      <c r="I28">
        <v>7.2728088815873821</v>
      </c>
      <c r="J28">
        <v>8.7566701166253029</v>
      </c>
      <c r="K28">
        <v>3.1024470358532419</v>
      </c>
      <c r="L28">
        <v>12.5252950280058</v>
      </c>
      <c r="M28">
        <v>5.0753090129747411</v>
      </c>
      <c r="N28">
        <v>4.0740556006724926</v>
      </c>
      <c r="O28">
        <v>1.7956604346810536</v>
      </c>
      <c r="P28">
        <v>2.078437873817899</v>
      </c>
      <c r="Q28">
        <v>1.54221319934435</v>
      </c>
      <c r="R28">
        <v>2.6369123416492792</v>
      </c>
      <c r="S28">
        <v>1.3793003474439891</v>
      </c>
      <c r="T28">
        <v>2.1929570692004305</v>
      </c>
      <c r="V28" s="1"/>
      <c r="W28" s="1"/>
      <c r="X28" s="1"/>
    </row>
    <row r="29" spans="1:53" s="18" customFormat="1" x14ac:dyDescent="0.25">
      <c r="A29" s="18">
        <v>100</v>
      </c>
      <c r="B29" s="18" t="s">
        <v>16</v>
      </c>
      <c r="C29" s="18">
        <v>14.133761344759927</v>
      </c>
      <c r="D29" s="18">
        <v>39.736438949439759</v>
      </c>
      <c r="E29" s="18">
        <v>19.613337224824409</v>
      </c>
      <c r="F29" s="18">
        <v>14.256976058058832</v>
      </c>
      <c r="G29" s="18">
        <v>6.9098519327229972</v>
      </c>
      <c r="H29" s="18">
        <v>6.2625426898851906</v>
      </c>
      <c r="J29" s="18">
        <v>11.025367268149983</v>
      </c>
      <c r="K29" s="18">
        <v>3.7860861076197989</v>
      </c>
      <c r="L29" s="18">
        <v>13.154207883639538</v>
      </c>
      <c r="M29" s="18">
        <v>7.2218057651600427</v>
      </c>
      <c r="N29" s="18">
        <v>5.2284462174010944</v>
      </c>
      <c r="O29" s="18">
        <v>2.1614944470348769</v>
      </c>
      <c r="P29" s="18">
        <v>2.6442423347654609</v>
      </c>
      <c r="Q29" s="18">
        <v>1.9553138210565406</v>
      </c>
      <c r="R29" s="18">
        <v>3.4382828913369732</v>
      </c>
      <c r="S29" s="18">
        <v>1.7617266786812085</v>
      </c>
      <c r="T29" s="18">
        <v>3.2525078586249001</v>
      </c>
      <c r="V29" s="1"/>
      <c r="W29" s="1"/>
      <c r="X29" s="1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x14ac:dyDescent="0.25">
      <c r="A30">
        <v>125</v>
      </c>
      <c r="B30" t="s">
        <v>17</v>
      </c>
      <c r="C30">
        <v>15.214284742542075</v>
      </c>
      <c r="D30">
        <v>40.122188727053818</v>
      </c>
      <c r="E30">
        <v>20.029413896455406</v>
      </c>
      <c r="F30">
        <v>15.198367123086928</v>
      </c>
      <c r="G30">
        <v>7.7482933021151172</v>
      </c>
      <c r="H30">
        <v>7.2621567502943174</v>
      </c>
      <c r="J30">
        <v>15.8179968062929</v>
      </c>
      <c r="K30">
        <v>4.5198474274401237</v>
      </c>
      <c r="L30">
        <v>13.563878652408476</v>
      </c>
      <c r="M30">
        <v>9.2773240780796495</v>
      </c>
      <c r="N30">
        <v>6.2794704976051579</v>
      </c>
      <c r="O30">
        <v>2.6440495437503704</v>
      </c>
      <c r="P30">
        <v>3.2127136097417326</v>
      </c>
      <c r="Q30">
        <v>2.3075045566382828</v>
      </c>
      <c r="R30">
        <v>4.7847382889287555</v>
      </c>
      <c r="S30">
        <v>2.0928419101186106</v>
      </c>
      <c r="T30">
        <v>4.5992713518615744</v>
      </c>
      <c r="V30" s="1"/>
      <c r="W30" s="1"/>
      <c r="X30" s="1"/>
    </row>
    <row r="31" spans="1:53" x14ac:dyDescent="0.25">
      <c r="A31">
        <v>175</v>
      </c>
      <c r="B31" t="s">
        <v>18</v>
      </c>
      <c r="C31">
        <v>16.583527057368684</v>
      </c>
      <c r="D31">
        <v>40.727123448914121</v>
      </c>
      <c r="E31">
        <v>20.497614702949349</v>
      </c>
      <c r="F31">
        <v>16.300015043161661</v>
      </c>
      <c r="G31">
        <v>9.2052071275737593</v>
      </c>
      <c r="H31">
        <v>8.5482428650423952</v>
      </c>
      <c r="J31">
        <v>20.826525517806854</v>
      </c>
      <c r="K31">
        <v>5.9287576125211805</v>
      </c>
      <c r="L31">
        <v>14.191553927873185</v>
      </c>
      <c r="M31">
        <v>13.416100046562459</v>
      </c>
      <c r="N31">
        <v>7.7985781135078645</v>
      </c>
      <c r="O31">
        <v>3.3774740108279002</v>
      </c>
      <c r="P31">
        <v>4.0973260653028634</v>
      </c>
      <c r="Q31">
        <v>2.8859710144294537</v>
      </c>
      <c r="R31">
        <v>6.5206349593194286</v>
      </c>
      <c r="S31">
        <v>2.7031048412132233</v>
      </c>
      <c r="T31">
        <v>7.2457133761364894</v>
      </c>
      <c r="V31" s="1"/>
      <c r="W31" s="1"/>
      <c r="X31" s="1"/>
    </row>
    <row r="32" spans="1:53" x14ac:dyDescent="0.25">
      <c r="A32">
        <v>225</v>
      </c>
      <c r="B32" t="s">
        <v>26</v>
      </c>
      <c r="C32">
        <v>17.566320809223676</v>
      </c>
      <c r="D32">
        <v>41.29707169363752</v>
      </c>
      <c r="E32">
        <v>20.970869634400696</v>
      </c>
      <c r="F32">
        <v>17.349566995636366</v>
      </c>
      <c r="G32">
        <v>10.679960714160446</v>
      </c>
      <c r="H32">
        <v>9.857801653685943</v>
      </c>
      <c r="J32">
        <v>23.758355170065173</v>
      </c>
      <c r="K32">
        <v>7.0066589426717201</v>
      </c>
      <c r="L32">
        <v>14.900084441046918</v>
      </c>
      <c r="M32">
        <v>15.742242065392187</v>
      </c>
      <c r="N32">
        <v>9.286022727366662</v>
      </c>
      <c r="O32">
        <v>4.1463292138355854</v>
      </c>
      <c r="P32">
        <v>5.0754144765112805</v>
      </c>
      <c r="Q32">
        <v>3.6153607579800058</v>
      </c>
      <c r="R32">
        <v>8.647163769720617</v>
      </c>
      <c r="S32">
        <v>3.3874898834259182</v>
      </c>
      <c r="T32">
        <v>9.7800085932838918</v>
      </c>
    </row>
    <row r="33" spans="1:23" x14ac:dyDescent="0.25">
      <c r="A33">
        <v>275</v>
      </c>
      <c r="B33" t="s">
        <v>27</v>
      </c>
      <c r="C33">
        <v>18.245819489456995</v>
      </c>
      <c r="D33">
        <v>41.528218306632048</v>
      </c>
      <c r="E33">
        <v>21.361148052815043</v>
      </c>
      <c r="F33">
        <v>18.056401309365668</v>
      </c>
      <c r="G33">
        <v>11.995992493598523</v>
      </c>
      <c r="H33">
        <v>10.59297356882584</v>
      </c>
      <c r="J33">
        <v>25.405760323878706</v>
      </c>
      <c r="K33">
        <v>7.7379359898488822</v>
      </c>
      <c r="L33">
        <v>15.305090484563411</v>
      </c>
      <c r="M33">
        <v>17.954289526086534</v>
      </c>
      <c r="N33">
        <v>10.32122928505272</v>
      </c>
      <c r="O33">
        <v>4.7624013750748189</v>
      </c>
      <c r="P33">
        <v>5.8862084200391607</v>
      </c>
      <c r="Q33">
        <v>4.3378977980707676</v>
      </c>
      <c r="R33">
        <v>10.438477307332917</v>
      </c>
      <c r="S33">
        <v>3.9475904706863583</v>
      </c>
      <c r="T33">
        <v>11.879881029769274</v>
      </c>
    </row>
    <row r="34" spans="1:23" x14ac:dyDescent="0.25">
      <c r="A34">
        <v>325</v>
      </c>
      <c r="B34" t="s">
        <v>28</v>
      </c>
      <c r="C34">
        <v>18.790939906540476</v>
      </c>
      <c r="D34">
        <v>41.709384238002386</v>
      </c>
      <c r="E34">
        <v>21.739763105943052</v>
      </c>
      <c r="F34">
        <v>18.662679581211702</v>
      </c>
      <c r="G34">
        <v>13.747577519379844</v>
      </c>
      <c r="H34">
        <v>11.279868353258751</v>
      </c>
      <c r="J34">
        <v>26.461082887751488</v>
      </c>
      <c r="K34">
        <v>8.4698409301116726</v>
      </c>
      <c r="L34">
        <v>15.719616375533866</v>
      </c>
      <c r="M34">
        <v>19.746586794972128</v>
      </c>
      <c r="N34">
        <v>11.157474245909372</v>
      </c>
      <c r="O34">
        <v>5.4092112777871089</v>
      </c>
      <c r="P34">
        <v>6.6640933285935482</v>
      </c>
      <c r="Q34">
        <v>5.1392545787525892</v>
      </c>
      <c r="R34">
        <v>11.539946394358713</v>
      </c>
      <c r="S34">
        <v>4.5482530840678965</v>
      </c>
      <c r="T34">
        <v>12.873201198607267</v>
      </c>
      <c r="W34" s="1"/>
    </row>
    <row r="35" spans="1:23" x14ac:dyDescent="0.25">
      <c r="A35">
        <v>375</v>
      </c>
      <c r="B35" t="s">
        <v>33</v>
      </c>
      <c r="C35">
        <v>19.22628105657963</v>
      </c>
      <c r="D35">
        <v>41.810412604566324</v>
      </c>
      <c r="E35">
        <v>22.036290283389217</v>
      </c>
      <c r="F35">
        <v>19.118970315012689</v>
      </c>
      <c r="G35">
        <v>15.798848609211122</v>
      </c>
      <c r="H35">
        <v>11.864659780794083</v>
      </c>
      <c r="J35">
        <v>27.143270920115409</v>
      </c>
      <c r="K35">
        <v>9.0562111730025574</v>
      </c>
      <c r="L35">
        <v>15.893829583941413</v>
      </c>
      <c r="M35">
        <v>20.954486563480707</v>
      </c>
      <c r="N35">
        <v>11.761937213562126</v>
      </c>
      <c r="O35">
        <v>5.967128729935725</v>
      </c>
      <c r="P35">
        <v>7.4039555175420091</v>
      </c>
      <c r="Q35">
        <v>5.92368436284056</v>
      </c>
      <c r="R35">
        <v>12.442679129969017</v>
      </c>
      <c r="S35">
        <v>5.1049621060963766</v>
      </c>
      <c r="T35">
        <v>13.637566564556487</v>
      </c>
    </row>
    <row r="36" spans="1:23" x14ac:dyDescent="0.25">
      <c r="A36">
        <v>450</v>
      </c>
      <c r="B36" t="s">
        <v>34</v>
      </c>
      <c r="C36">
        <v>19.83856284113407</v>
      </c>
      <c r="D36">
        <v>41.999777614045811</v>
      </c>
      <c r="E36">
        <v>22.477887509063386</v>
      </c>
      <c r="F36">
        <v>19.688084761277238</v>
      </c>
      <c r="G36">
        <v>20.380817241923609</v>
      </c>
      <c r="H36">
        <v>12.616506727862109</v>
      </c>
      <c r="J36">
        <v>27.970308215057464</v>
      </c>
      <c r="K36">
        <v>9.7982170020343862</v>
      </c>
      <c r="L36">
        <v>16.477332767219721</v>
      </c>
      <c r="M36">
        <v>21.981943008860075</v>
      </c>
      <c r="N36">
        <v>12.493245088445585</v>
      </c>
      <c r="O36">
        <v>6.7406494829884309</v>
      </c>
      <c r="P36">
        <v>8.4996861682253684</v>
      </c>
      <c r="Q36">
        <v>7.0876337915271233</v>
      </c>
      <c r="R36">
        <v>14.586018554265046</v>
      </c>
      <c r="S36">
        <v>5.9044142042034213</v>
      </c>
      <c r="T36">
        <v>14.401931930505707</v>
      </c>
    </row>
    <row r="55" spans="8:43" s="1" customFormat="1" x14ac:dyDescent="0.25"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</row>
    <row r="70" spans="8:43" s="1" customFormat="1" x14ac:dyDescent="0.25"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</row>
  </sheetData>
  <mergeCells count="6">
    <mergeCell ref="C22:E22"/>
    <mergeCell ref="F22:H22"/>
    <mergeCell ref="I22:K22"/>
    <mergeCell ref="L22:N22"/>
    <mergeCell ref="O22:Q22"/>
    <mergeCell ref="R22:T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0C09-FC97-4D6F-9D9B-3EDC35B5B085}">
  <dimension ref="A1:G217"/>
  <sheetViews>
    <sheetView topLeftCell="A229" workbookViewId="0">
      <selection activeCell="F7" sqref="F7"/>
    </sheetView>
  </sheetViews>
  <sheetFormatPr defaultRowHeight="15" x14ac:dyDescent="0.25"/>
  <cols>
    <col min="5" max="5" width="9.85546875" bestFit="1" customWidth="1"/>
    <col min="7" max="7" width="19.7109375" bestFit="1" customWidth="1"/>
  </cols>
  <sheetData>
    <row r="1" spans="1:7" x14ac:dyDescent="0.25">
      <c r="A1" s="21" t="s">
        <v>47</v>
      </c>
      <c r="B1" s="21" t="s">
        <v>51</v>
      </c>
      <c r="C1" s="21" t="s">
        <v>40</v>
      </c>
      <c r="D1" s="21" t="s">
        <v>39</v>
      </c>
      <c r="E1" s="21" t="s">
        <v>48</v>
      </c>
      <c r="F1" s="21" t="s">
        <v>41</v>
      </c>
      <c r="G1" s="21" t="s">
        <v>52</v>
      </c>
    </row>
    <row r="2" spans="1:7" x14ac:dyDescent="0.25">
      <c r="A2" s="22">
        <v>462</v>
      </c>
      <c r="B2" s="22" t="s">
        <v>38</v>
      </c>
      <c r="C2" s="22">
        <v>0</v>
      </c>
      <c r="D2" s="22" t="s">
        <v>10</v>
      </c>
      <c r="E2" s="22" t="s">
        <v>20</v>
      </c>
      <c r="F2" s="22">
        <v>4</v>
      </c>
      <c r="G2" s="22">
        <v>0</v>
      </c>
    </row>
    <row r="3" spans="1:7" x14ac:dyDescent="0.25">
      <c r="A3" s="22">
        <v>462</v>
      </c>
      <c r="B3" s="22" t="s">
        <v>38</v>
      </c>
      <c r="C3" s="22">
        <v>25</v>
      </c>
      <c r="D3" s="22" t="s">
        <v>11</v>
      </c>
      <c r="E3" s="22" t="s">
        <v>20</v>
      </c>
      <c r="F3" s="22">
        <v>4</v>
      </c>
      <c r="G3" s="22">
        <v>5.5467682166532901</v>
      </c>
    </row>
    <row r="4" spans="1:7" x14ac:dyDescent="0.25">
      <c r="A4" s="22">
        <v>462</v>
      </c>
      <c r="B4" s="22" t="s">
        <v>38</v>
      </c>
      <c r="C4" s="22">
        <v>50</v>
      </c>
      <c r="D4" s="22" t="s">
        <v>13</v>
      </c>
      <c r="E4" s="22" t="s">
        <v>20</v>
      </c>
      <c r="F4" s="22">
        <v>4</v>
      </c>
      <c r="G4" s="22">
        <v>9.7333452163698269</v>
      </c>
    </row>
    <row r="5" spans="1:7" x14ac:dyDescent="0.25">
      <c r="A5" s="22">
        <v>462</v>
      </c>
      <c r="B5" s="22" t="s">
        <v>38</v>
      </c>
      <c r="C5" s="22">
        <v>75</v>
      </c>
      <c r="D5" s="22" t="s">
        <v>14</v>
      </c>
      <c r="E5" s="22" t="s">
        <v>20</v>
      </c>
      <c r="F5" s="22">
        <v>4</v>
      </c>
      <c r="G5" s="22">
        <v>12.46533304569722</v>
      </c>
    </row>
    <row r="6" spans="1:7" x14ac:dyDescent="0.25">
      <c r="A6" s="22">
        <v>462</v>
      </c>
      <c r="B6" s="22" t="s">
        <v>38</v>
      </c>
      <c r="C6" s="22">
        <v>100</v>
      </c>
      <c r="D6" s="22" t="s">
        <v>16</v>
      </c>
      <c r="E6" s="22" t="s">
        <v>20</v>
      </c>
      <c r="F6" s="22">
        <v>4</v>
      </c>
      <c r="G6" s="22">
        <v>14.133761344759927</v>
      </c>
    </row>
    <row r="7" spans="1:7" x14ac:dyDescent="0.25">
      <c r="A7" s="22">
        <v>462</v>
      </c>
      <c r="B7" s="22" t="s">
        <v>38</v>
      </c>
      <c r="C7" s="22">
        <v>125</v>
      </c>
      <c r="D7" s="22" t="s">
        <v>17</v>
      </c>
      <c r="E7" s="22" t="s">
        <v>20</v>
      </c>
      <c r="F7" s="22">
        <v>4</v>
      </c>
      <c r="G7" s="22">
        <v>15.214284742542075</v>
      </c>
    </row>
    <row r="8" spans="1:7" x14ac:dyDescent="0.25">
      <c r="A8" s="22">
        <v>462</v>
      </c>
      <c r="B8" s="22" t="s">
        <v>38</v>
      </c>
      <c r="C8" s="22">
        <v>175</v>
      </c>
      <c r="D8" s="22" t="s">
        <v>18</v>
      </c>
      <c r="E8" s="22" t="s">
        <v>20</v>
      </c>
      <c r="F8" s="22">
        <v>4</v>
      </c>
      <c r="G8" s="22">
        <v>16.583527057368684</v>
      </c>
    </row>
    <row r="9" spans="1:7" x14ac:dyDescent="0.25">
      <c r="A9" s="22">
        <v>462</v>
      </c>
      <c r="B9" s="22" t="s">
        <v>38</v>
      </c>
      <c r="C9" s="22">
        <v>225</v>
      </c>
      <c r="D9" s="22" t="s">
        <v>26</v>
      </c>
      <c r="E9" s="22" t="s">
        <v>20</v>
      </c>
      <c r="F9" s="22">
        <v>4</v>
      </c>
      <c r="G9" s="22">
        <v>17.566320809223676</v>
      </c>
    </row>
    <row r="10" spans="1:7" x14ac:dyDescent="0.25">
      <c r="A10" s="22">
        <v>462</v>
      </c>
      <c r="B10" s="22" t="s">
        <v>38</v>
      </c>
      <c r="C10" s="22">
        <v>275</v>
      </c>
      <c r="D10" s="22" t="s">
        <v>27</v>
      </c>
      <c r="E10" s="22" t="s">
        <v>20</v>
      </c>
      <c r="F10" s="22">
        <v>4</v>
      </c>
      <c r="G10" s="22">
        <v>18.245819489456995</v>
      </c>
    </row>
    <row r="11" spans="1:7" x14ac:dyDescent="0.25">
      <c r="A11" s="22">
        <v>462</v>
      </c>
      <c r="B11" s="22" t="s">
        <v>38</v>
      </c>
      <c r="C11" s="22">
        <v>325</v>
      </c>
      <c r="D11" s="22" t="s">
        <v>28</v>
      </c>
      <c r="E11" s="22" t="s">
        <v>20</v>
      </c>
      <c r="F11" s="22">
        <v>4</v>
      </c>
      <c r="G11" s="22">
        <v>18.790939906540476</v>
      </c>
    </row>
    <row r="12" spans="1:7" x14ac:dyDescent="0.25">
      <c r="A12" s="22">
        <v>462</v>
      </c>
      <c r="B12" s="22" t="s">
        <v>38</v>
      </c>
      <c r="C12" s="22">
        <v>375</v>
      </c>
      <c r="D12" s="22" t="s">
        <v>33</v>
      </c>
      <c r="E12" s="22" t="s">
        <v>20</v>
      </c>
      <c r="F12" s="22">
        <v>4</v>
      </c>
      <c r="G12" s="22">
        <v>19.22628105657963</v>
      </c>
    </row>
    <row r="13" spans="1:7" x14ac:dyDescent="0.25">
      <c r="A13" s="22">
        <v>462</v>
      </c>
      <c r="B13" s="22" t="s">
        <v>38</v>
      </c>
      <c r="C13" s="22">
        <v>450</v>
      </c>
      <c r="D13" s="22" t="s">
        <v>34</v>
      </c>
      <c r="E13" s="22" t="s">
        <v>20</v>
      </c>
      <c r="F13" s="22">
        <v>4</v>
      </c>
      <c r="G13" s="22">
        <v>19.83856284113407</v>
      </c>
    </row>
    <row r="14" spans="1:7" x14ac:dyDescent="0.25">
      <c r="A14" s="22">
        <v>462</v>
      </c>
      <c r="B14" s="22" t="s">
        <v>38</v>
      </c>
      <c r="C14" s="22">
        <v>0</v>
      </c>
      <c r="D14" s="22" t="s">
        <v>10</v>
      </c>
      <c r="E14" s="22" t="s">
        <v>20</v>
      </c>
      <c r="F14" s="22">
        <v>5</v>
      </c>
      <c r="G14" s="22">
        <v>0</v>
      </c>
    </row>
    <row r="15" spans="1:7" x14ac:dyDescent="0.25">
      <c r="A15" s="22">
        <v>462</v>
      </c>
      <c r="B15" s="22" t="s">
        <v>38</v>
      </c>
      <c r="C15" s="22">
        <v>25</v>
      </c>
      <c r="D15" s="22" t="s">
        <v>11</v>
      </c>
      <c r="E15" s="22" t="s">
        <v>20</v>
      </c>
      <c r="F15" s="22">
        <v>5</v>
      </c>
      <c r="G15" s="22">
        <v>31.316884260465621</v>
      </c>
    </row>
    <row r="16" spans="1:7" x14ac:dyDescent="0.25">
      <c r="A16" s="22">
        <v>462</v>
      </c>
      <c r="B16" s="22" t="s">
        <v>38</v>
      </c>
      <c r="C16" s="22">
        <v>50</v>
      </c>
      <c r="D16" s="22" t="s">
        <v>13</v>
      </c>
      <c r="E16" s="22" t="s">
        <v>20</v>
      </c>
      <c r="F16" s="22">
        <v>5</v>
      </c>
      <c r="G16" s="22">
        <v>38.641693547662477</v>
      </c>
    </row>
    <row r="17" spans="1:7" x14ac:dyDescent="0.25">
      <c r="A17" s="22">
        <v>462</v>
      </c>
      <c r="B17" s="22" t="s">
        <v>38</v>
      </c>
      <c r="C17" s="22">
        <v>75</v>
      </c>
      <c r="D17" s="22" t="s">
        <v>14</v>
      </c>
      <c r="E17" s="22" t="s">
        <v>20</v>
      </c>
      <c r="F17" s="22">
        <v>5</v>
      </c>
      <c r="G17" s="22">
        <v>39.141500363904292</v>
      </c>
    </row>
    <row r="18" spans="1:7" x14ac:dyDescent="0.25">
      <c r="A18" s="22">
        <v>462</v>
      </c>
      <c r="B18" s="22" t="s">
        <v>38</v>
      </c>
      <c r="C18" s="22">
        <v>100</v>
      </c>
      <c r="D18" s="22" t="s">
        <v>16</v>
      </c>
      <c r="E18" s="22" t="s">
        <v>20</v>
      </c>
      <c r="F18" s="22">
        <v>5</v>
      </c>
      <c r="G18" s="22">
        <v>39.736438949439759</v>
      </c>
    </row>
    <row r="19" spans="1:7" x14ac:dyDescent="0.25">
      <c r="A19" s="22">
        <v>462</v>
      </c>
      <c r="B19" s="22" t="s">
        <v>38</v>
      </c>
      <c r="C19" s="22">
        <v>125</v>
      </c>
      <c r="D19" s="22" t="s">
        <v>17</v>
      </c>
      <c r="E19" s="22" t="s">
        <v>20</v>
      </c>
      <c r="F19" s="22">
        <v>5</v>
      </c>
      <c r="G19" s="22">
        <v>40.122188727053818</v>
      </c>
    </row>
    <row r="20" spans="1:7" x14ac:dyDescent="0.25">
      <c r="A20" s="22">
        <v>462</v>
      </c>
      <c r="B20" s="22" t="s">
        <v>38</v>
      </c>
      <c r="C20" s="22">
        <v>175</v>
      </c>
      <c r="D20" s="22" t="s">
        <v>18</v>
      </c>
      <c r="E20" s="22" t="s">
        <v>20</v>
      </c>
      <c r="F20" s="22">
        <v>5</v>
      </c>
      <c r="G20" s="22">
        <v>40.727123448914121</v>
      </c>
    </row>
    <row r="21" spans="1:7" x14ac:dyDescent="0.25">
      <c r="A21" s="22">
        <v>462</v>
      </c>
      <c r="B21" s="22" t="s">
        <v>38</v>
      </c>
      <c r="C21" s="22">
        <v>225</v>
      </c>
      <c r="D21" s="22" t="s">
        <v>26</v>
      </c>
      <c r="E21" s="22" t="s">
        <v>20</v>
      </c>
      <c r="F21" s="22">
        <v>5</v>
      </c>
      <c r="G21" s="22">
        <v>41.29707169363752</v>
      </c>
    </row>
    <row r="22" spans="1:7" x14ac:dyDescent="0.25">
      <c r="A22" s="22">
        <v>462</v>
      </c>
      <c r="B22" s="22" t="s">
        <v>38</v>
      </c>
      <c r="C22" s="22">
        <v>275</v>
      </c>
      <c r="D22" s="22" t="s">
        <v>27</v>
      </c>
      <c r="E22" s="22" t="s">
        <v>20</v>
      </c>
      <c r="F22" s="22">
        <v>5</v>
      </c>
      <c r="G22" s="22">
        <v>41.528218306632048</v>
      </c>
    </row>
    <row r="23" spans="1:7" x14ac:dyDescent="0.25">
      <c r="A23" s="22">
        <v>462</v>
      </c>
      <c r="B23" s="22" t="s">
        <v>38</v>
      </c>
      <c r="C23" s="22">
        <v>325</v>
      </c>
      <c r="D23" s="22" t="s">
        <v>28</v>
      </c>
      <c r="E23" s="22" t="s">
        <v>20</v>
      </c>
      <c r="F23" s="22">
        <v>5</v>
      </c>
      <c r="G23" s="22">
        <v>41.709384238002386</v>
      </c>
    </row>
    <row r="24" spans="1:7" x14ac:dyDescent="0.25">
      <c r="A24" s="22">
        <v>462</v>
      </c>
      <c r="B24" s="22" t="s">
        <v>38</v>
      </c>
      <c r="C24" s="22">
        <v>375</v>
      </c>
      <c r="D24" s="22" t="s">
        <v>33</v>
      </c>
      <c r="E24" s="22" t="s">
        <v>20</v>
      </c>
      <c r="F24" s="22">
        <v>5</v>
      </c>
      <c r="G24" s="22">
        <v>41.810412604566324</v>
      </c>
    </row>
    <row r="25" spans="1:7" x14ac:dyDescent="0.25">
      <c r="A25" s="22">
        <v>462</v>
      </c>
      <c r="B25" s="22" t="s">
        <v>38</v>
      </c>
      <c r="C25" s="22">
        <v>450</v>
      </c>
      <c r="D25" s="22" t="s">
        <v>34</v>
      </c>
      <c r="E25" s="22" t="s">
        <v>20</v>
      </c>
      <c r="F25" s="22">
        <v>5</v>
      </c>
      <c r="G25" s="22">
        <v>41.999777614045811</v>
      </c>
    </row>
    <row r="26" spans="1:7" x14ac:dyDescent="0.25">
      <c r="A26" s="22">
        <v>462</v>
      </c>
      <c r="B26" s="22" t="s">
        <v>38</v>
      </c>
      <c r="C26" s="22">
        <v>0</v>
      </c>
      <c r="D26" s="22" t="s">
        <v>10</v>
      </c>
      <c r="E26" s="22" t="s">
        <v>20</v>
      </c>
      <c r="F26" s="22">
        <v>6</v>
      </c>
      <c r="G26" s="22">
        <v>0</v>
      </c>
    </row>
    <row r="27" spans="1:7" x14ac:dyDescent="0.25">
      <c r="A27" s="22">
        <v>462</v>
      </c>
      <c r="B27" s="22" t="s">
        <v>38</v>
      </c>
      <c r="C27" s="22">
        <v>25</v>
      </c>
      <c r="D27" s="22" t="s">
        <v>11</v>
      </c>
      <c r="E27" s="22" t="s">
        <v>20</v>
      </c>
      <c r="F27" s="22">
        <v>6</v>
      </c>
      <c r="G27" s="22">
        <v>12.781354388854913</v>
      </c>
    </row>
    <row r="28" spans="1:7" x14ac:dyDescent="0.25">
      <c r="A28" s="22">
        <v>462</v>
      </c>
      <c r="B28" s="22" t="s">
        <v>38</v>
      </c>
      <c r="C28" s="22">
        <v>50</v>
      </c>
      <c r="D28" s="22" t="s">
        <v>13</v>
      </c>
      <c r="E28" s="22" t="s">
        <v>20</v>
      </c>
      <c r="F28" s="22">
        <v>6</v>
      </c>
      <c r="G28" s="22">
        <v>17.178998500146754</v>
      </c>
    </row>
    <row r="29" spans="1:7" x14ac:dyDescent="0.25">
      <c r="A29" s="22">
        <v>462</v>
      </c>
      <c r="B29" s="22" t="s">
        <v>38</v>
      </c>
      <c r="C29" s="22">
        <v>75</v>
      </c>
      <c r="D29" s="22" t="s">
        <v>14</v>
      </c>
      <c r="E29" s="22" t="s">
        <v>20</v>
      </c>
      <c r="F29" s="22">
        <v>6</v>
      </c>
      <c r="G29" s="22">
        <v>18.856301507989812</v>
      </c>
    </row>
    <row r="30" spans="1:7" x14ac:dyDescent="0.25">
      <c r="A30" s="22">
        <v>462</v>
      </c>
      <c r="B30" s="22" t="s">
        <v>38</v>
      </c>
      <c r="C30" s="22">
        <v>100</v>
      </c>
      <c r="D30" s="22" t="s">
        <v>16</v>
      </c>
      <c r="E30" s="22" t="s">
        <v>20</v>
      </c>
      <c r="F30" s="22">
        <v>6</v>
      </c>
      <c r="G30" s="22">
        <v>19.613337224824409</v>
      </c>
    </row>
    <row r="31" spans="1:7" x14ac:dyDescent="0.25">
      <c r="A31" s="22">
        <v>462</v>
      </c>
      <c r="B31" s="22" t="s">
        <v>38</v>
      </c>
      <c r="C31" s="22">
        <v>125</v>
      </c>
      <c r="D31" s="22" t="s">
        <v>17</v>
      </c>
      <c r="E31" s="22" t="s">
        <v>20</v>
      </c>
      <c r="F31" s="22">
        <v>6</v>
      </c>
      <c r="G31" s="22">
        <v>20.029413896455406</v>
      </c>
    </row>
    <row r="32" spans="1:7" x14ac:dyDescent="0.25">
      <c r="A32" s="22">
        <v>462</v>
      </c>
      <c r="B32" s="22" t="s">
        <v>38</v>
      </c>
      <c r="C32" s="22">
        <v>175</v>
      </c>
      <c r="D32" s="22" t="s">
        <v>18</v>
      </c>
      <c r="E32" s="22" t="s">
        <v>20</v>
      </c>
      <c r="F32" s="22">
        <v>6</v>
      </c>
      <c r="G32" s="22">
        <v>20.497614702949349</v>
      </c>
    </row>
    <row r="33" spans="1:7" x14ac:dyDescent="0.25">
      <c r="A33" s="22">
        <v>462</v>
      </c>
      <c r="B33" s="22" t="s">
        <v>38</v>
      </c>
      <c r="C33" s="22">
        <v>225</v>
      </c>
      <c r="D33" s="22" t="s">
        <v>26</v>
      </c>
      <c r="E33" s="22" t="s">
        <v>20</v>
      </c>
      <c r="F33" s="22">
        <v>6</v>
      </c>
      <c r="G33" s="22">
        <v>20.970869634400696</v>
      </c>
    </row>
    <row r="34" spans="1:7" x14ac:dyDescent="0.25">
      <c r="A34" s="22">
        <v>462</v>
      </c>
      <c r="B34" s="22" t="s">
        <v>38</v>
      </c>
      <c r="C34" s="22">
        <v>275</v>
      </c>
      <c r="D34" s="22" t="s">
        <v>27</v>
      </c>
      <c r="E34" s="22" t="s">
        <v>20</v>
      </c>
      <c r="F34" s="22">
        <v>6</v>
      </c>
      <c r="G34" s="22">
        <v>21.361148052815043</v>
      </c>
    </row>
    <row r="35" spans="1:7" x14ac:dyDescent="0.25">
      <c r="A35" s="22">
        <v>462</v>
      </c>
      <c r="B35" s="22" t="s">
        <v>38</v>
      </c>
      <c r="C35" s="22">
        <v>325</v>
      </c>
      <c r="D35" s="22" t="s">
        <v>28</v>
      </c>
      <c r="E35" s="22" t="s">
        <v>20</v>
      </c>
      <c r="F35" s="22">
        <v>6</v>
      </c>
      <c r="G35" s="22">
        <v>21.739763105943052</v>
      </c>
    </row>
    <row r="36" spans="1:7" x14ac:dyDescent="0.25">
      <c r="A36" s="22">
        <v>462</v>
      </c>
      <c r="B36" s="22" t="s">
        <v>38</v>
      </c>
      <c r="C36" s="22">
        <v>375</v>
      </c>
      <c r="D36" s="22" t="s">
        <v>33</v>
      </c>
      <c r="E36" s="22" t="s">
        <v>20</v>
      </c>
      <c r="F36" s="22">
        <v>6</v>
      </c>
      <c r="G36" s="22">
        <v>22.036290283389217</v>
      </c>
    </row>
    <row r="37" spans="1:7" x14ac:dyDescent="0.25">
      <c r="A37" s="22">
        <v>462</v>
      </c>
      <c r="B37" s="22" t="s">
        <v>38</v>
      </c>
      <c r="C37" s="22">
        <v>450</v>
      </c>
      <c r="D37" s="22" t="s">
        <v>34</v>
      </c>
      <c r="E37" s="22" t="s">
        <v>20</v>
      </c>
      <c r="F37" s="22">
        <v>6</v>
      </c>
      <c r="G37" s="22">
        <v>22.477887509063386</v>
      </c>
    </row>
    <row r="38" spans="1:7" x14ac:dyDescent="0.25">
      <c r="A38" s="22">
        <v>462</v>
      </c>
      <c r="B38" s="22" t="s">
        <v>38</v>
      </c>
      <c r="C38" s="22">
        <v>0</v>
      </c>
      <c r="D38" s="22" t="s">
        <v>10</v>
      </c>
      <c r="E38" s="22" t="s">
        <v>21</v>
      </c>
      <c r="F38" s="22">
        <v>7</v>
      </c>
      <c r="G38" s="22">
        <v>0</v>
      </c>
    </row>
    <row r="39" spans="1:7" x14ac:dyDescent="0.25">
      <c r="A39" s="22">
        <v>462</v>
      </c>
      <c r="B39" s="22" t="s">
        <v>38</v>
      </c>
      <c r="C39" s="22">
        <v>25</v>
      </c>
      <c r="D39" s="22" t="s">
        <v>11</v>
      </c>
      <c r="E39" s="22" t="s">
        <v>21</v>
      </c>
      <c r="F39" s="22">
        <v>7</v>
      </c>
      <c r="G39" s="22">
        <v>7.7891381711623247</v>
      </c>
    </row>
    <row r="40" spans="1:7" x14ac:dyDescent="0.25">
      <c r="A40" s="22">
        <v>462</v>
      </c>
      <c r="B40" s="22" t="s">
        <v>38</v>
      </c>
      <c r="C40" s="22">
        <v>50</v>
      </c>
      <c r="D40" s="22" t="s">
        <v>13</v>
      </c>
      <c r="E40" s="22" t="s">
        <v>21</v>
      </c>
      <c r="F40" s="22">
        <v>7</v>
      </c>
      <c r="G40" s="22">
        <v>10.945593158525488</v>
      </c>
    </row>
    <row r="41" spans="1:7" x14ac:dyDescent="0.25">
      <c r="A41" s="22">
        <v>462</v>
      </c>
      <c r="B41" s="22" t="s">
        <v>38</v>
      </c>
      <c r="C41" s="22">
        <v>75</v>
      </c>
      <c r="D41" s="22" t="s">
        <v>14</v>
      </c>
      <c r="E41" s="22" t="s">
        <v>21</v>
      </c>
      <c r="F41" s="22">
        <v>7</v>
      </c>
      <c r="G41" s="22">
        <v>12.8773349512596</v>
      </c>
    </row>
    <row r="42" spans="1:7" x14ac:dyDescent="0.25">
      <c r="A42" s="22">
        <v>462</v>
      </c>
      <c r="B42" s="22" t="s">
        <v>38</v>
      </c>
      <c r="C42" s="22">
        <v>100</v>
      </c>
      <c r="D42" s="22" t="s">
        <v>16</v>
      </c>
      <c r="E42" s="22" t="s">
        <v>21</v>
      </c>
      <c r="F42" s="22">
        <v>7</v>
      </c>
      <c r="G42" s="22">
        <v>14.256976058058832</v>
      </c>
    </row>
    <row r="43" spans="1:7" x14ac:dyDescent="0.25">
      <c r="A43" s="22">
        <v>462</v>
      </c>
      <c r="B43" s="22" t="s">
        <v>38</v>
      </c>
      <c r="C43" s="22">
        <v>125</v>
      </c>
      <c r="D43" s="22" t="s">
        <v>17</v>
      </c>
      <c r="E43" s="22" t="s">
        <v>21</v>
      </c>
      <c r="F43" s="22">
        <v>7</v>
      </c>
      <c r="G43" s="22">
        <v>15.198367123086928</v>
      </c>
    </row>
    <row r="44" spans="1:7" x14ac:dyDescent="0.25">
      <c r="A44" s="22">
        <v>462</v>
      </c>
      <c r="B44" s="22" t="s">
        <v>38</v>
      </c>
      <c r="C44" s="22">
        <v>175</v>
      </c>
      <c r="D44" s="22" t="s">
        <v>18</v>
      </c>
      <c r="E44" s="22" t="s">
        <v>21</v>
      </c>
      <c r="F44" s="22">
        <v>7</v>
      </c>
      <c r="G44" s="22">
        <v>16.300015043161661</v>
      </c>
    </row>
    <row r="45" spans="1:7" x14ac:dyDescent="0.25">
      <c r="A45" s="22">
        <v>462</v>
      </c>
      <c r="B45" s="22" t="s">
        <v>38</v>
      </c>
      <c r="C45" s="22">
        <v>225</v>
      </c>
      <c r="D45" s="22" t="s">
        <v>26</v>
      </c>
      <c r="E45" s="22" t="s">
        <v>21</v>
      </c>
      <c r="F45" s="22">
        <v>7</v>
      </c>
      <c r="G45" s="22">
        <v>17.349566995636366</v>
      </c>
    </row>
    <row r="46" spans="1:7" x14ac:dyDescent="0.25">
      <c r="A46" s="22">
        <v>462</v>
      </c>
      <c r="B46" s="22" t="s">
        <v>38</v>
      </c>
      <c r="C46" s="22">
        <v>275</v>
      </c>
      <c r="D46" s="22" t="s">
        <v>27</v>
      </c>
      <c r="E46" s="22" t="s">
        <v>21</v>
      </c>
      <c r="F46" s="22">
        <v>7</v>
      </c>
      <c r="G46" s="22">
        <v>18.056401309365668</v>
      </c>
    </row>
    <row r="47" spans="1:7" x14ac:dyDescent="0.25">
      <c r="A47" s="22">
        <v>462</v>
      </c>
      <c r="B47" s="22" t="s">
        <v>38</v>
      </c>
      <c r="C47" s="22">
        <v>325</v>
      </c>
      <c r="D47" s="22" t="s">
        <v>28</v>
      </c>
      <c r="E47" s="22" t="s">
        <v>21</v>
      </c>
      <c r="F47" s="22">
        <v>7</v>
      </c>
      <c r="G47" s="22">
        <v>18.662679581211702</v>
      </c>
    </row>
    <row r="48" spans="1:7" x14ac:dyDescent="0.25">
      <c r="A48" s="22">
        <v>462</v>
      </c>
      <c r="B48" s="22" t="s">
        <v>38</v>
      </c>
      <c r="C48" s="22">
        <v>375</v>
      </c>
      <c r="D48" s="22" t="s">
        <v>33</v>
      </c>
      <c r="E48" s="22" t="s">
        <v>21</v>
      </c>
      <c r="F48" s="22">
        <v>7</v>
      </c>
      <c r="G48" s="22">
        <v>19.118970315012689</v>
      </c>
    </row>
    <row r="49" spans="1:7" x14ac:dyDescent="0.25">
      <c r="A49" s="22">
        <v>462</v>
      </c>
      <c r="B49" s="22" t="s">
        <v>38</v>
      </c>
      <c r="C49" s="22">
        <v>450</v>
      </c>
      <c r="D49" s="22" t="s">
        <v>34</v>
      </c>
      <c r="E49" s="22" t="s">
        <v>21</v>
      </c>
      <c r="F49" s="22">
        <v>7</v>
      </c>
      <c r="G49" s="22">
        <v>19.688084761277238</v>
      </c>
    </row>
    <row r="50" spans="1:7" x14ac:dyDescent="0.25">
      <c r="A50" s="22">
        <v>462</v>
      </c>
      <c r="B50" s="22" t="s">
        <v>38</v>
      </c>
      <c r="C50" s="22">
        <v>0</v>
      </c>
      <c r="D50" s="22" t="s">
        <v>10</v>
      </c>
      <c r="E50" s="22" t="s">
        <v>21</v>
      </c>
      <c r="F50" s="22">
        <v>8</v>
      </c>
      <c r="G50" s="22">
        <v>0</v>
      </c>
    </row>
    <row r="51" spans="1:7" x14ac:dyDescent="0.25">
      <c r="A51" s="22">
        <v>462</v>
      </c>
      <c r="B51" s="22" t="s">
        <v>38</v>
      </c>
      <c r="C51" s="22">
        <v>25</v>
      </c>
      <c r="D51" s="22" t="s">
        <v>11</v>
      </c>
      <c r="E51" s="22" t="s">
        <v>21</v>
      </c>
      <c r="F51" s="22">
        <v>8</v>
      </c>
      <c r="G51" s="22">
        <v>2.0421730856922271</v>
      </c>
    </row>
    <row r="52" spans="1:7" x14ac:dyDescent="0.25">
      <c r="A52" s="22">
        <v>462</v>
      </c>
      <c r="B52" s="22" t="s">
        <v>38</v>
      </c>
      <c r="C52" s="22">
        <v>50</v>
      </c>
      <c r="D52" s="22" t="s">
        <v>13</v>
      </c>
      <c r="E52" s="22" t="s">
        <v>21</v>
      </c>
      <c r="F52" s="22">
        <v>8</v>
      </c>
      <c r="G52" s="22">
        <v>3.8214905819214979</v>
      </c>
    </row>
    <row r="53" spans="1:7" x14ac:dyDescent="0.25">
      <c r="A53" s="22">
        <v>462</v>
      </c>
      <c r="B53" s="22" t="s">
        <v>38</v>
      </c>
      <c r="C53" s="22">
        <v>75</v>
      </c>
      <c r="D53" s="22" t="s">
        <v>14</v>
      </c>
      <c r="E53" s="22" t="s">
        <v>21</v>
      </c>
      <c r="F53" s="22">
        <v>8</v>
      </c>
      <c r="G53" s="22">
        <v>5.7479655547371085</v>
      </c>
    </row>
    <row r="54" spans="1:7" x14ac:dyDescent="0.25">
      <c r="A54" s="22">
        <v>462</v>
      </c>
      <c r="B54" s="22" t="s">
        <v>38</v>
      </c>
      <c r="C54" s="22">
        <v>100</v>
      </c>
      <c r="D54" s="22" t="s">
        <v>16</v>
      </c>
      <c r="E54" s="22" t="s">
        <v>21</v>
      </c>
      <c r="F54" s="22">
        <v>8</v>
      </c>
      <c r="G54" s="22">
        <v>6.9098519327229972</v>
      </c>
    </row>
    <row r="55" spans="1:7" x14ac:dyDescent="0.25">
      <c r="A55" s="22">
        <v>462</v>
      </c>
      <c r="B55" s="22" t="s">
        <v>38</v>
      </c>
      <c r="C55" s="22">
        <v>125</v>
      </c>
      <c r="D55" s="22" t="s">
        <v>17</v>
      </c>
      <c r="E55" s="22" t="s">
        <v>21</v>
      </c>
      <c r="F55" s="22">
        <v>8</v>
      </c>
      <c r="G55" s="22">
        <v>7.7482933021151172</v>
      </c>
    </row>
    <row r="56" spans="1:7" x14ac:dyDescent="0.25">
      <c r="A56" s="22">
        <v>462</v>
      </c>
      <c r="B56" s="22" t="s">
        <v>38</v>
      </c>
      <c r="C56" s="22">
        <v>175</v>
      </c>
      <c r="D56" s="22" t="s">
        <v>18</v>
      </c>
      <c r="E56" s="22" t="s">
        <v>21</v>
      </c>
      <c r="F56" s="22">
        <v>8</v>
      </c>
      <c r="G56" s="22">
        <v>9.2052071275737593</v>
      </c>
    </row>
    <row r="57" spans="1:7" x14ac:dyDescent="0.25">
      <c r="A57" s="22">
        <v>462</v>
      </c>
      <c r="B57" s="22" t="s">
        <v>38</v>
      </c>
      <c r="C57" s="22">
        <v>225</v>
      </c>
      <c r="D57" s="22" t="s">
        <v>26</v>
      </c>
      <c r="E57" s="22" t="s">
        <v>21</v>
      </c>
      <c r="F57" s="22">
        <v>8</v>
      </c>
      <c r="G57" s="22">
        <v>10.679960714160446</v>
      </c>
    </row>
    <row r="58" spans="1:7" x14ac:dyDescent="0.25">
      <c r="A58" s="22">
        <v>462</v>
      </c>
      <c r="B58" s="22" t="s">
        <v>38</v>
      </c>
      <c r="C58" s="22">
        <v>275</v>
      </c>
      <c r="D58" s="22" t="s">
        <v>27</v>
      </c>
      <c r="E58" s="22" t="s">
        <v>21</v>
      </c>
      <c r="F58" s="22">
        <v>8</v>
      </c>
      <c r="G58" s="22">
        <v>11.995992493598523</v>
      </c>
    </row>
    <row r="59" spans="1:7" x14ac:dyDescent="0.25">
      <c r="A59" s="22">
        <v>462</v>
      </c>
      <c r="B59" s="22" t="s">
        <v>38</v>
      </c>
      <c r="C59" s="22">
        <v>325</v>
      </c>
      <c r="D59" s="22" t="s">
        <v>28</v>
      </c>
      <c r="E59" s="22" t="s">
        <v>21</v>
      </c>
      <c r="F59" s="22">
        <v>8</v>
      </c>
      <c r="G59" s="22">
        <v>13.747577519379844</v>
      </c>
    </row>
    <row r="60" spans="1:7" x14ac:dyDescent="0.25">
      <c r="A60" s="22">
        <v>462</v>
      </c>
      <c r="B60" s="22" t="s">
        <v>38</v>
      </c>
      <c r="C60" s="22">
        <v>375</v>
      </c>
      <c r="D60" s="22" t="s">
        <v>33</v>
      </c>
      <c r="E60" s="22" t="s">
        <v>21</v>
      </c>
      <c r="F60" s="22">
        <v>8</v>
      </c>
      <c r="G60" s="22">
        <v>15.798848609211122</v>
      </c>
    </row>
    <row r="61" spans="1:7" x14ac:dyDescent="0.25">
      <c r="A61" s="22">
        <v>462</v>
      </c>
      <c r="B61" s="22" t="s">
        <v>38</v>
      </c>
      <c r="C61" s="22">
        <v>450</v>
      </c>
      <c r="D61" s="22" t="s">
        <v>34</v>
      </c>
      <c r="E61" s="22" t="s">
        <v>21</v>
      </c>
      <c r="F61" s="22">
        <v>8</v>
      </c>
      <c r="G61" s="22">
        <v>20.380817241923609</v>
      </c>
    </row>
    <row r="62" spans="1:7" x14ac:dyDescent="0.25">
      <c r="A62" s="22">
        <v>462</v>
      </c>
      <c r="B62" s="22" t="s">
        <v>38</v>
      </c>
      <c r="C62" s="22">
        <v>0</v>
      </c>
      <c r="D62" s="22" t="s">
        <v>10</v>
      </c>
      <c r="E62" s="22" t="s">
        <v>21</v>
      </c>
      <c r="F62" s="22">
        <v>9</v>
      </c>
      <c r="G62" s="22">
        <v>0</v>
      </c>
    </row>
    <row r="63" spans="1:7" x14ac:dyDescent="0.25">
      <c r="A63" s="22">
        <v>462</v>
      </c>
      <c r="B63" s="22" t="s">
        <v>38</v>
      </c>
      <c r="C63" s="22">
        <v>25</v>
      </c>
      <c r="D63" s="22" t="s">
        <v>11</v>
      </c>
      <c r="E63" s="22" t="s">
        <v>21</v>
      </c>
      <c r="F63" s="22">
        <v>9</v>
      </c>
      <c r="G63" s="22">
        <v>2.9763683445189311</v>
      </c>
    </row>
    <row r="64" spans="1:7" x14ac:dyDescent="0.25">
      <c r="A64" s="22">
        <v>462</v>
      </c>
      <c r="B64" s="22" t="s">
        <v>38</v>
      </c>
      <c r="C64" s="22">
        <v>50</v>
      </c>
      <c r="D64" s="22" t="s">
        <v>13</v>
      </c>
      <c r="E64" s="22" t="s">
        <v>21</v>
      </c>
      <c r="F64" s="22">
        <v>9</v>
      </c>
      <c r="G64" s="22">
        <v>4.7192559994739467</v>
      </c>
    </row>
    <row r="65" spans="1:7" x14ac:dyDescent="0.25">
      <c r="A65" s="22">
        <v>462</v>
      </c>
      <c r="B65" s="22" t="s">
        <v>38</v>
      </c>
      <c r="C65" s="22">
        <v>75</v>
      </c>
      <c r="D65" s="22" t="s">
        <v>14</v>
      </c>
      <c r="E65" s="22" t="s">
        <v>21</v>
      </c>
      <c r="F65" s="22">
        <v>9</v>
      </c>
      <c r="G65" s="22">
        <v>5.887340598764049</v>
      </c>
    </row>
    <row r="66" spans="1:7" x14ac:dyDescent="0.25">
      <c r="A66" s="22">
        <v>462</v>
      </c>
      <c r="B66" s="22" t="s">
        <v>38</v>
      </c>
      <c r="C66" s="22">
        <v>100</v>
      </c>
      <c r="D66" s="22" t="s">
        <v>16</v>
      </c>
      <c r="E66" s="22" t="s">
        <v>21</v>
      </c>
      <c r="F66" s="22">
        <v>9</v>
      </c>
      <c r="G66" s="22">
        <v>6.2625426898851906</v>
      </c>
    </row>
    <row r="67" spans="1:7" x14ac:dyDescent="0.25">
      <c r="A67" s="22">
        <v>462</v>
      </c>
      <c r="B67" s="22" t="s">
        <v>38</v>
      </c>
      <c r="C67" s="22">
        <v>125</v>
      </c>
      <c r="D67" s="22" t="s">
        <v>17</v>
      </c>
      <c r="E67" s="22" t="s">
        <v>21</v>
      </c>
      <c r="F67" s="22">
        <v>9</v>
      </c>
      <c r="G67" s="22">
        <v>7.2621567502943174</v>
      </c>
    </row>
    <row r="68" spans="1:7" x14ac:dyDescent="0.25">
      <c r="A68" s="22">
        <v>462</v>
      </c>
      <c r="B68" s="22" t="s">
        <v>38</v>
      </c>
      <c r="C68" s="22">
        <v>175</v>
      </c>
      <c r="D68" s="22" t="s">
        <v>18</v>
      </c>
      <c r="E68" s="22" t="s">
        <v>21</v>
      </c>
      <c r="F68" s="22">
        <v>9</v>
      </c>
      <c r="G68" s="22">
        <v>8.5482428650423952</v>
      </c>
    </row>
    <row r="69" spans="1:7" x14ac:dyDescent="0.25">
      <c r="A69" s="22">
        <v>462</v>
      </c>
      <c r="B69" s="22" t="s">
        <v>38</v>
      </c>
      <c r="C69" s="22">
        <v>225</v>
      </c>
      <c r="D69" s="22" t="s">
        <v>26</v>
      </c>
      <c r="E69" s="22" t="s">
        <v>21</v>
      </c>
      <c r="F69" s="22">
        <v>9</v>
      </c>
      <c r="G69" s="22">
        <v>9.857801653685943</v>
      </c>
    </row>
    <row r="70" spans="1:7" x14ac:dyDescent="0.25">
      <c r="A70" s="22">
        <v>462</v>
      </c>
      <c r="B70" s="22" t="s">
        <v>38</v>
      </c>
      <c r="C70" s="22">
        <v>275</v>
      </c>
      <c r="D70" s="22" t="s">
        <v>27</v>
      </c>
      <c r="E70" s="22" t="s">
        <v>21</v>
      </c>
      <c r="F70" s="22">
        <v>9</v>
      </c>
      <c r="G70" s="22">
        <v>10.59297356882584</v>
      </c>
    </row>
    <row r="71" spans="1:7" x14ac:dyDescent="0.25">
      <c r="A71" s="22">
        <v>462</v>
      </c>
      <c r="B71" s="22" t="s">
        <v>38</v>
      </c>
      <c r="C71" s="22">
        <v>325</v>
      </c>
      <c r="D71" s="22" t="s">
        <v>28</v>
      </c>
      <c r="E71" s="22" t="s">
        <v>21</v>
      </c>
      <c r="F71" s="22">
        <v>9</v>
      </c>
      <c r="G71" s="22">
        <v>11.279868353258751</v>
      </c>
    </row>
    <row r="72" spans="1:7" x14ac:dyDescent="0.25">
      <c r="A72" s="22">
        <v>462</v>
      </c>
      <c r="B72" s="22" t="s">
        <v>38</v>
      </c>
      <c r="C72" s="22">
        <v>375</v>
      </c>
      <c r="D72" s="22" t="s">
        <v>33</v>
      </c>
      <c r="E72" s="22" t="s">
        <v>21</v>
      </c>
      <c r="F72" s="22">
        <v>9</v>
      </c>
      <c r="G72" s="22">
        <v>11.864659780794083</v>
      </c>
    </row>
    <row r="73" spans="1:7" x14ac:dyDescent="0.25">
      <c r="A73" s="22">
        <v>462</v>
      </c>
      <c r="B73" s="22" t="s">
        <v>38</v>
      </c>
      <c r="C73" s="22">
        <v>450</v>
      </c>
      <c r="D73" s="22" t="s">
        <v>34</v>
      </c>
      <c r="E73" s="22" t="s">
        <v>21</v>
      </c>
      <c r="F73" s="22">
        <v>9</v>
      </c>
      <c r="G73" s="22">
        <v>12.616506727862109</v>
      </c>
    </row>
    <row r="74" spans="1:7" x14ac:dyDescent="0.25">
      <c r="A74" s="22">
        <v>462</v>
      </c>
      <c r="B74" s="22" t="s">
        <v>38</v>
      </c>
      <c r="C74" s="22">
        <v>0</v>
      </c>
      <c r="D74" s="22" t="s">
        <v>10</v>
      </c>
      <c r="E74" s="22" t="s">
        <v>22</v>
      </c>
      <c r="F74" s="22">
        <v>10</v>
      </c>
      <c r="G74" s="22">
        <v>0</v>
      </c>
    </row>
    <row r="75" spans="1:7" x14ac:dyDescent="0.25">
      <c r="A75" s="22">
        <v>462</v>
      </c>
      <c r="B75" s="22" t="s">
        <v>38</v>
      </c>
      <c r="C75" s="22">
        <v>25</v>
      </c>
      <c r="D75" s="22" t="s">
        <v>11</v>
      </c>
      <c r="E75" s="22" t="s">
        <v>22</v>
      </c>
      <c r="F75" s="22">
        <v>10</v>
      </c>
      <c r="G75" s="22">
        <v>3.8498278816570504</v>
      </c>
    </row>
    <row r="76" spans="1:7" x14ac:dyDescent="0.25">
      <c r="A76" s="22">
        <v>462</v>
      </c>
      <c r="B76" s="22" t="s">
        <v>38</v>
      </c>
      <c r="C76" s="22">
        <v>50</v>
      </c>
      <c r="D76" s="22" t="s">
        <v>13</v>
      </c>
      <c r="E76" s="22" t="s">
        <v>22</v>
      </c>
      <c r="F76" s="22">
        <v>10</v>
      </c>
      <c r="G76" s="22">
        <v>6.1217734866982561</v>
      </c>
    </row>
    <row r="77" spans="1:7" x14ac:dyDescent="0.25">
      <c r="A77" s="22">
        <v>462</v>
      </c>
      <c r="B77" s="22" t="s">
        <v>38</v>
      </c>
      <c r="C77" s="22">
        <v>75</v>
      </c>
      <c r="D77" s="22" t="s">
        <v>14</v>
      </c>
      <c r="E77" s="22" t="s">
        <v>22</v>
      </c>
      <c r="F77" s="22">
        <v>10</v>
      </c>
      <c r="G77" s="22">
        <v>7.2728088815873821</v>
      </c>
    </row>
    <row r="78" spans="1:7" x14ac:dyDescent="0.25">
      <c r="A78" s="22">
        <v>462</v>
      </c>
      <c r="B78" s="22" t="s">
        <v>38</v>
      </c>
      <c r="C78" s="22">
        <v>100</v>
      </c>
      <c r="D78" s="22" t="s">
        <v>16</v>
      </c>
      <c r="E78" s="22" t="s">
        <v>22</v>
      </c>
      <c r="F78" s="22">
        <v>10</v>
      </c>
      <c r="G78" s="22"/>
    </row>
    <row r="79" spans="1:7" x14ac:dyDescent="0.25">
      <c r="A79" s="22">
        <v>462</v>
      </c>
      <c r="B79" s="22" t="s">
        <v>38</v>
      </c>
      <c r="C79" s="22">
        <v>125</v>
      </c>
      <c r="D79" s="22" t="s">
        <v>17</v>
      </c>
      <c r="E79" s="22" t="s">
        <v>22</v>
      </c>
      <c r="F79" s="22">
        <v>10</v>
      </c>
      <c r="G79" s="22"/>
    </row>
    <row r="80" spans="1:7" x14ac:dyDescent="0.25">
      <c r="A80" s="22">
        <v>462</v>
      </c>
      <c r="B80" s="22" t="s">
        <v>38</v>
      </c>
      <c r="C80" s="22">
        <v>175</v>
      </c>
      <c r="D80" s="22" t="s">
        <v>18</v>
      </c>
      <c r="E80" s="22" t="s">
        <v>22</v>
      </c>
      <c r="F80" s="22">
        <v>10</v>
      </c>
      <c r="G80" s="22"/>
    </row>
    <row r="81" spans="1:7" x14ac:dyDescent="0.25">
      <c r="A81" s="22">
        <v>462</v>
      </c>
      <c r="B81" s="22" t="s">
        <v>38</v>
      </c>
      <c r="C81" s="22">
        <v>225</v>
      </c>
      <c r="D81" s="22" t="s">
        <v>26</v>
      </c>
      <c r="E81" s="22" t="s">
        <v>22</v>
      </c>
      <c r="F81" s="22">
        <v>10</v>
      </c>
      <c r="G81" s="22"/>
    </row>
    <row r="82" spans="1:7" x14ac:dyDescent="0.25">
      <c r="A82" s="22">
        <v>462</v>
      </c>
      <c r="B82" s="22" t="s">
        <v>38</v>
      </c>
      <c r="C82" s="22">
        <v>275</v>
      </c>
      <c r="D82" s="22" t="s">
        <v>27</v>
      </c>
      <c r="E82" s="22" t="s">
        <v>22</v>
      </c>
      <c r="F82" s="22">
        <v>10</v>
      </c>
      <c r="G82" s="22"/>
    </row>
    <row r="83" spans="1:7" x14ac:dyDescent="0.25">
      <c r="A83" s="22">
        <v>462</v>
      </c>
      <c r="B83" s="22" t="s">
        <v>38</v>
      </c>
      <c r="C83" s="22">
        <v>325</v>
      </c>
      <c r="D83" s="22" t="s">
        <v>28</v>
      </c>
      <c r="E83" s="22" t="s">
        <v>22</v>
      </c>
      <c r="F83" s="22">
        <v>10</v>
      </c>
      <c r="G83" s="22"/>
    </row>
    <row r="84" spans="1:7" x14ac:dyDescent="0.25">
      <c r="A84" s="22">
        <v>462</v>
      </c>
      <c r="B84" s="22" t="s">
        <v>38</v>
      </c>
      <c r="C84" s="22">
        <v>375</v>
      </c>
      <c r="D84" s="22" t="s">
        <v>33</v>
      </c>
      <c r="E84" s="22" t="s">
        <v>22</v>
      </c>
      <c r="F84" s="22">
        <v>10</v>
      </c>
      <c r="G84" s="22"/>
    </row>
    <row r="85" spans="1:7" x14ac:dyDescent="0.25">
      <c r="A85" s="22">
        <v>462</v>
      </c>
      <c r="B85" s="22" t="s">
        <v>38</v>
      </c>
      <c r="C85" s="22">
        <v>450</v>
      </c>
      <c r="D85" s="22" t="s">
        <v>34</v>
      </c>
      <c r="E85" s="22" t="s">
        <v>22</v>
      </c>
      <c r="F85" s="22">
        <v>10</v>
      </c>
      <c r="G85" s="22"/>
    </row>
    <row r="86" spans="1:7" x14ac:dyDescent="0.25">
      <c r="A86" s="22">
        <v>462</v>
      </c>
      <c r="B86" s="22" t="s">
        <v>38</v>
      </c>
      <c r="C86" s="22">
        <v>0</v>
      </c>
      <c r="D86" s="22" t="s">
        <v>10</v>
      </c>
      <c r="E86" s="22" t="s">
        <v>22</v>
      </c>
      <c r="F86" s="22">
        <v>11</v>
      </c>
      <c r="G86" s="22">
        <v>0</v>
      </c>
    </row>
    <row r="87" spans="1:7" x14ac:dyDescent="0.25">
      <c r="A87" s="22">
        <v>462</v>
      </c>
      <c r="B87" s="22" t="s">
        <v>38</v>
      </c>
      <c r="C87" s="22">
        <v>25</v>
      </c>
      <c r="D87" s="22" t="s">
        <v>11</v>
      </c>
      <c r="E87" s="22" t="s">
        <v>22</v>
      </c>
      <c r="F87" s="22">
        <v>11</v>
      </c>
      <c r="G87" s="22">
        <v>4.1288981492723389</v>
      </c>
    </row>
    <row r="88" spans="1:7" x14ac:dyDescent="0.25">
      <c r="A88" s="22">
        <v>462</v>
      </c>
      <c r="B88" s="22" t="s">
        <v>38</v>
      </c>
      <c r="C88" s="22">
        <v>50</v>
      </c>
      <c r="D88" s="22" t="s">
        <v>13</v>
      </c>
      <c r="E88" s="22" t="s">
        <v>22</v>
      </c>
      <c r="F88" s="22">
        <v>11</v>
      </c>
      <c r="G88" s="22">
        <v>6.851116953597618</v>
      </c>
    </row>
    <row r="89" spans="1:7" x14ac:dyDescent="0.25">
      <c r="A89" s="22">
        <v>462</v>
      </c>
      <c r="B89" s="22" t="s">
        <v>38</v>
      </c>
      <c r="C89" s="22">
        <v>75</v>
      </c>
      <c r="D89" s="22" t="s">
        <v>14</v>
      </c>
      <c r="E89" s="22" t="s">
        <v>22</v>
      </c>
      <c r="F89" s="22">
        <v>11</v>
      </c>
      <c r="G89" s="22">
        <v>8.7566701166253029</v>
      </c>
    </row>
    <row r="90" spans="1:7" x14ac:dyDescent="0.25">
      <c r="A90" s="22">
        <v>462</v>
      </c>
      <c r="B90" s="22" t="s">
        <v>38</v>
      </c>
      <c r="C90" s="22">
        <v>100</v>
      </c>
      <c r="D90" s="22" t="s">
        <v>16</v>
      </c>
      <c r="E90" s="22" t="s">
        <v>22</v>
      </c>
      <c r="F90" s="22">
        <v>11</v>
      </c>
      <c r="G90" s="22">
        <v>11.025367268149983</v>
      </c>
    </row>
    <row r="91" spans="1:7" x14ac:dyDescent="0.25">
      <c r="A91" s="22">
        <v>462</v>
      </c>
      <c r="B91" s="22" t="s">
        <v>38</v>
      </c>
      <c r="C91" s="22">
        <v>125</v>
      </c>
      <c r="D91" s="22" t="s">
        <v>17</v>
      </c>
      <c r="E91" s="22" t="s">
        <v>22</v>
      </c>
      <c r="F91" s="22">
        <v>11</v>
      </c>
      <c r="G91" s="22">
        <v>15.8179968062929</v>
      </c>
    </row>
    <row r="92" spans="1:7" x14ac:dyDescent="0.25">
      <c r="A92" s="22">
        <v>462</v>
      </c>
      <c r="B92" s="22" t="s">
        <v>38</v>
      </c>
      <c r="C92" s="22">
        <v>175</v>
      </c>
      <c r="D92" s="22" t="s">
        <v>18</v>
      </c>
      <c r="E92" s="22" t="s">
        <v>22</v>
      </c>
      <c r="F92" s="22">
        <v>11</v>
      </c>
      <c r="G92" s="22">
        <v>20.826525517806854</v>
      </c>
    </row>
    <row r="93" spans="1:7" x14ac:dyDescent="0.25">
      <c r="A93" s="22">
        <v>462</v>
      </c>
      <c r="B93" s="22" t="s">
        <v>38</v>
      </c>
      <c r="C93" s="22">
        <v>225</v>
      </c>
      <c r="D93" s="22" t="s">
        <v>26</v>
      </c>
      <c r="E93" s="22" t="s">
        <v>22</v>
      </c>
      <c r="F93" s="22">
        <v>11</v>
      </c>
      <c r="G93" s="22">
        <v>23.758355170065173</v>
      </c>
    </row>
    <row r="94" spans="1:7" x14ac:dyDescent="0.25">
      <c r="A94" s="22">
        <v>462</v>
      </c>
      <c r="B94" s="22" t="s">
        <v>38</v>
      </c>
      <c r="C94" s="22">
        <v>275</v>
      </c>
      <c r="D94" s="22" t="s">
        <v>27</v>
      </c>
      <c r="E94" s="22" t="s">
        <v>22</v>
      </c>
      <c r="F94" s="22">
        <v>11</v>
      </c>
      <c r="G94" s="22">
        <v>25.405760323878706</v>
      </c>
    </row>
    <row r="95" spans="1:7" x14ac:dyDescent="0.25">
      <c r="A95" s="22">
        <v>462</v>
      </c>
      <c r="B95" s="22" t="s">
        <v>38</v>
      </c>
      <c r="C95" s="22">
        <v>325</v>
      </c>
      <c r="D95" s="22" t="s">
        <v>28</v>
      </c>
      <c r="E95" s="22" t="s">
        <v>22</v>
      </c>
      <c r="F95" s="22">
        <v>11</v>
      </c>
      <c r="G95" s="22">
        <v>26.461082887751488</v>
      </c>
    </row>
    <row r="96" spans="1:7" x14ac:dyDescent="0.25">
      <c r="A96" s="22">
        <v>462</v>
      </c>
      <c r="B96" s="22" t="s">
        <v>38</v>
      </c>
      <c r="C96" s="22">
        <v>375</v>
      </c>
      <c r="D96" s="22" t="s">
        <v>33</v>
      </c>
      <c r="E96" s="22" t="s">
        <v>22</v>
      </c>
      <c r="F96" s="22">
        <v>11</v>
      </c>
      <c r="G96" s="22">
        <v>27.143270920115409</v>
      </c>
    </row>
    <row r="97" spans="1:7" x14ac:dyDescent="0.25">
      <c r="A97" s="22">
        <v>462</v>
      </c>
      <c r="B97" s="22" t="s">
        <v>38</v>
      </c>
      <c r="C97" s="22">
        <v>450</v>
      </c>
      <c r="D97" s="22" t="s">
        <v>34</v>
      </c>
      <c r="E97" s="22" t="s">
        <v>22</v>
      </c>
      <c r="F97" s="22">
        <v>11</v>
      </c>
      <c r="G97" s="22">
        <v>27.970308215057464</v>
      </c>
    </row>
    <row r="98" spans="1:7" x14ac:dyDescent="0.25">
      <c r="A98" s="22">
        <v>462</v>
      </c>
      <c r="B98" s="22" t="s">
        <v>38</v>
      </c>
      <c r="C98" s="22">
        <v>0</v>
      </c>
      <c r="D98" s="22" t="s">
        <v>10</v>
      </c>
      <c r="E98" s="22" t="s">
        <v>22</v>
      </c>
      <c r="F98" s="22">
        <v>12</v>
      </c>
      <c r="G98" s="22">
        <v>0</v>
      </c>
    </row>
    <row r="99" spans="1:7" x14ac:dyDescent="0.25">
      <c r="A99" s="22">
        <v>462</v>
      </c>
      <c r="B99" s="22" t="s">
        <v>38</v>
      </c>
      <c r="C99" s="22">
        <v>25</v>
      </c>
      <c r="D99" s="22" t="s">
        <v>11</v>
      </c>
      <c r="E99" s="22" t="s">
        <v>22</v>
      </c>
      <c r="F99" s="22">
        <v>12</v>
      </c>
      <c r="G99" s="22">
        <v>0.68912631134105085</v>
      </c>
    </row>
    <row r="100" spans="1:7" x14ac:dyDescent="0.25">
      <c r="A100" s="22">
        <v>462</v>
      </c>
      <c r="B100" s="22" t="s">
        <v>38</v>
      </c>
      <c r="C100" s="22">
        <v>50</v>
      </c>
      <c r="D100" s="22" t="s">
        <v>13</v>
      </c>
      <c r="E100" s="22" t="s">
        <v>22</v>
      </c>
      <c r="F100" s="22">
        <v>12</v>
      </c>
      <c r="G100" s="22">
        <v>2.1387676478906776</v>
      </c>
    </row>
    <row r="101" spans="1:7" x14ac:dyDescent="0.25">
      <c r="A101" s="22">
        <v>462</v>
      </c>
      <c r="B101" s="22" t="s">
        <v>38</v>
      </c>
      <c r="C101" s="22">
        <v>75</v>
      </c>
      <c r="D101" s="22" t="s">
        <v>14</v>
      </c>
      <c r="E101" s="22" t="s">
        <v>22</v>
      </c>
      <c r="F101" s="22">
        <v>12</v>
      </c>
      <c r="G101" s="22">
        <v>3.1024470358532419</v>
      </c>
    </row>
    <row r="102" spans="1:7" x14ac:dyDescent="0.25">
      <c r="A102" s="22">
        <v>462</v>
      </c>
      <c r="B102" s="22" t="s">
        <v>38</v>
      </c>
      <c r="C102" s="22">
        <v>100</v>
      </c>
      <c r="D102" s="22" t="s">
        <v>16</v>
      </c>
      <c r="E102" s="22" t="s">
        <v>22</v>
      </c>
      <c r="F102" s="22">
        <v>12</v>
      </c>
      <c r="G102" s="22">
        <v>3.7860861076197989</v>
      </c>
    </row>
    <row r="103" spans="1:7" x14ac:dyDescent="0.25">
      <c r="A103" s="22">
        <v>462</v>
      </c>
      <c r="B103" s="22" t="s">
        <v>38</v>
      </c>
      <c r="C103" s="22">
        <v>125</v>
      </c>
      <c r="D103" s="22" t="s">
        <v>17</v>
      </c>
      <c r="E103" s="22" t="s">
        <v>22</v>
      </c>
      <c r="F103" s="22">
        <v>12</v>
      </c>
      <c r="G103" s="22">
        <v>4.5198474274401237</v>
      </c>
    </row>
    <row r="104" spans="1:7" x14ac:dyDescent="0.25">
      <c r="A104" s="22">
        <v>462</v>
      </c>
      <c r="B104" s="22" t="s">
        <v>38</v>
      </c>
      <c r="C104" s="22">
        <v>175</v>
      </c>
      <c r="D104" s="22" t="s">
        <v>18</v>
      </c>
      <c r="E104" s="22" t="s">
        <v>22</v>
      </c>
      <c r="F104" s="22">
        <v>12</v>
      </c>
      <c r="G104" s="22">
        <v>5.9287576125211805</v>
      </c>
    </row>
    <row r="105" spans="1:7" x14ac:dyDescent="0.25">
      <c r="A105" s="22">
        <v>462</v>
      </c>
      <c r="B105" s="22" t="s">
        <v>38</v>
      </c>
      <c r="C105" s="22">
        <v>225</v>
      </c>
      <c r="D105" s="22" t="s">
        <v>26</v>
      </c>
      <c r="E105" s="22" t="s">
        <v>22</v>
      </c>
      <c r="F105" s="22">
        <v>12</v>
      </c>
      <c r="G105" s="22">
        <v>7.0066589426717201</v>
      </c>
    </row>
    <row r="106" spans="1:7" x14ac:dyDescent="0.25">
      <c r="A106" s="22">
        <v>462</v>
      </c>
      <c r="B106" s="22" t="s">
        <v>38</v>
      </c>
      <c r="C106" s="22">
        <v>275</v>
      </c>
      <c r="D106" s="22" t="s">
        <v>27</v>
      </c>
      <c r="E106" s="22" t="s">
        <v>22</v>
      </c>
      <c r="F106" s="22">
        <v>12</v>
      </c>
      <c r="G106" s="22">
        <v>7.7379359898488822</v>
      </c>
    </row>
    <row r="107" spans="1:7" x14ac:dyDescent="0.25">
      <c r="A107" s="22">
        <v>462</v>
      </c>
      <c r="B107" s="22" t="s">
        <v>38</v>
      </c>
      <c r="C107" s="22">
        <v>325</v>
      </c>
      <c r="D107" s="22" t="s">
        <v>28</v>
      </c>
      <c r="E107" s="22" t="s">
        <v>22</v>
      </c>
      <c r="F107" s="22">
        <v>12</v>
      </c>
      <c r="G107" s="22">
        <v>8.4698409301116726</v>
      </c>
    </row>
    <row r="108" spans="1:7" x14ac:dyDescent="0.25">
      <c r="A108" s="22">
        <v>462</v>
      </c>
      <c r="B108" s="22" t="s">
        <v>38</v>
      </c>
      <c r="C108" s="22">
        <v>375</v>
      </c>
      <c r="D108" s="22" t="s">
        <v>33</v>
      </c>
      <c r="E108" s="22" t="s">
        <v>22</v>
      </c>
      <c r="F108" s="22">
        <v>12</v>
      </c>
      <c r="G108" s="22">
        <v>9.0562111730025574</v>
      </c>
    </row>
    <row r="109" spans="1:7" x14ac:dyDescent="0.25">
      <c r="A109" s="22">
        <v>462</v>
      </c>
      <c r="B109" s="22" t="s">
        <v>38</v>
      </c>
      <c r="C109" s="22">
        <v>450</v>
      </c>
      <c r="D109" s="22" t="s">
        <v>34</v>
      </c>
      <c r="E109" s="22" t="s">
        <v>22</v>
      </c>
      <c r="F109" s="22">
        <v>12</v>
      </c>
      <c r="G109" s="22">
        <v>9.7982170020343862</v>
      </c>
    </row>
    <row r="110" spans="1:7" x14ac:dyDescent="0.25">
      <c r="A110" s="22">
        <v>462</v>
      </c>
      <c r="B110" s="22" t="s">
        <v>38</v>
      </c>
      <c r="C110" s="22">
        <v>0</v>
      </c>
      <c r="D110" s="22" t="s">
        <v>10</v>
      </c>
      <c r="E110" s="22" t="s">
        <v>23</v>
      </c>
      <c r="F110" s="22">
        <v>2</v>
      </c>
      <c r="G110" s="22">
        <v>0</v>
      </c>
    </row>
    <row r="111" spans="1:7" x14ac:dyDescent="0.25">
      <c r="A111" s="22">
        <v>462</v>
      </c>
      <c r="B111" s="22" t="s">
        <v>38</v>
      </c>
      <c r="C111" s="22">
        <v>25</v>
      </c>
      <c r="D111" s="22" t="s">
        <v>11</v>
      </c>
      <c r="E111" s="22" t="s">
        <v>23</v>
      </c>
      <c r="F111" s="22">
        <v>2</v>
      </c>
      <c r="G111" s="22">
        <v>7.6664918188017586</v>
      </c>
    </row>
    <row r="112" spans="1:7" x14ac:dyDescent="0.25">
      <c r="A112" s="22">
        <v>462</v>
      </c>
      <c r="B112" s="22" t="s">
        <v>38</v>
      </c>
      <c r="C112" s="22">
        <v>50</v>
      </c>
      <c r="D112" s="22" t="s">
        <v>13</v>
      </c>
      <c r="E112" s="22" t="s">
        <v>23</v>
      </c>
      <c r="F112" s="22">
        <v>2</v>
      </c>
      <c r="G112" s="22">
        <v>11.916024790952068</v>
      </c>
    </row>
    <row r="113" spans="1:7" x14ac:dyDescent="0.25">
      <c r="A113" s="22">
        <v>462</v>
      </c>
      <c r="B113" s="22" t="s">
        <v>38</v>
      </c>
      <c r="C113" s="22">
        <v>75</v>
      </c>
      <c r="D113" s="22" t="s">
        <v>14</v>
      </c>
      <c r="E113" s="22" t="s">
        <v>23</v>
      </c>
      <c r="F113" s="22">
        <v>2</v>
      </c>
      <c r="G113" s="22">
        <v>12.5252950280058</v>
      </c>
    </row>
    <row r="114" spans="1:7" x14ac:dyDescent="0.25">
      <c r="A114" s="22">
        <v>462</v>
      </c>
      <c r="B114" s="22" t="s">
        <v>38</v>
      </c>
      <c r="C114" s="22">
        <v>100</v>
      </c>
      <c r="D114" s="22" t="s">
        <v>16</v>
      </c>
      <c r="E114" s="22" t="s">
        <v>23</v>
      </c>
      <c r="F114" s="22">
        <v>2</v>
      </c>
      <c r="G114" s="22">
        <v>13.154207883639538</v>
      </c>
    </row>
    <row r="115" spans="1:7" x14ac:dyDescent="0.25">
      <c r="A115" s="22">
        <v>462</v>
      </c>
      <c r="B115" s="22" t="s">
        <v>38</v>
      </c>
      <c r="C115" s="22">
        <v>125</v>
      </c>
      <c r="D115" s="22" t="s">
        <v>17</v>
      </c>
      <c r="E115" s="22" t="s">
        <v>23</v>
      </c>
      <c r="F115" s="22">
        <v>2</v>
      </c>
      <c r="G115" s="22">
        <v>13.563878652408476</v>
      </c>
    </row>
    <row r="116" spans="1:7" x14ac:dyDescent="0.25">
      <c r="A116" s="22">
        <v>462</v>
      </c>
      <c r="B116" s="22" t="s">
        <v>38</v>
      </c>
      <c r="C116" s="22">
        <v>175</v>
      </c>
      <c r="D116" s="22" t="s">
        <v>18</v>
      </c>
      <c r="E116" s="22" t="s">
        <v>23</v>
      </c>
      <c r="F116" s="22">
        <v>2</v>
      </c>
      <c r="G116" s="22">
        <v>14.191553927873185</v>
      </c>
    </row>
    <row r="117" spans="1:7" x14ac:dyDescent="0.25">
      <c r="A117" s="22">
        <v>462</v>
      </c>
      <c r="B117" s="22" t="s">
        <v>38</v>
      </c>
      <c r="C117" s="22">
        <v>225</v>
      </c>
      <c r="D117" s="22" t="s">
        <v>26</v>
      </c>
      <c r="E117" s="22" t="s">
        <v>23</v>
      </c>
      <c r="F117" s="22">
        <v>2</v>
      </c>
      <c r="G117" s="22">
        <v>14.900084441046918</v>
      </c>
    </row>
    <row r="118" spans="1:7" x14ac:dyDescent="0.25">
      <c r="A118" s="22">
        <v>462</v>
      </c>
      <c r="B118" s="22" t="s">
        <v>38</v>
      </c>
      <c r="C118" s="22">
        <v>275</v>
      </c>
      <c r="D118" s="22" t="s">
        <v>27</v>
      </c>
      <c r="E118" s="22" t="s">
        <v>23</v>
      </c>
      <c r="F118" s="22">
        <v>2</v>
      </c>
      <c r="G118" s="22">
        <v>15.305090484563411</v>
      </c>
    </row>
    <row r="119" spans="1:7" x14ac:dyDescent="0.25">
      <c r="A119" s="22">
        <v>462</v>
      </c>
      <c r="B119" s="22" t="s">
        <v>38</v>
      </c>
      <c r="C119" s="22">
        <v>325</v>
      </c>
      <c r="D119" s="22" t="s">
        <v>28</v>
      </c>
      <c r="E119" s="22" t="s">
        <v>23</v>
      </c>
      <c r="F119" s="22">
        <v>2</v>
      </c>
      <c r="G119" s="22">
        <v>15.719616375533866</v>
      </c>
    </row>
    <row r="120" spans="1:7" x14ac:dyDescent="0.25">
      <c r="A120" s="22">
        <v>462</v>
      </c>
      <c r="B120" s="22" t="s">
        <v>38</v>
      </c>
      <c r="C120" s="22">
        <v>375</v>
      </c>
      <c r="D120" s="22" t="s">
        <v>33</v>
      </c>
      <c r="E120" s="22" t="s">
        <v>23</v>
      </c>
      <c r="F120" s="22">
        <v>2</v>
      </c>
      <c r="G120" s="22">
        <v>15.893829583941413</v>
      </c>
    </row>
    <row r="121" spans="1:7" x14ac:dyDescent="0.25">
      <c r="A121" s="22">
        <v>462</v>
      </c>
      <c r="B121" s="22" t="s">
        <v>38</v>
      </c>
      <c r="C121" s="22">
        <v>450</v>
      </c>
      <c r="D121" s="22" t="s">
        <v>34</v>
      </c>
      <c r="E121" s="22" t="s">
        <v>23</v>
      </c>
      <c r="F121" s="22">
        <v>2</v>
      </c>
      <c r="G121" s="22">
        <v>16.477332767219721</v>
      </c>
    </row>
    <row r="122" spans="1:7" x14ac:dyDescent="0.25">
      <c r="A122" s="22">
        <v>462</v>
      </c>
      <c r="B122" s="22" t="s">
        <v>38</v>
      </c>
      <c r="C122" s="22">
        <v>0</v>
      </c>
      <c r="D122" s="22" t="s">
        <v>10</v>
      </c>
      <c r="E122" s="22" t="s">
        <v>23</v>
      </c>
      <c r="F122" s="22">
        <v>13</v>
      </c>
      <c r="G122" s="22">
        <v>0</v>
      </c>
    </row>
    <row r="123" spans="1:7" x14ac:dyDescent="0.25">
      <c r="A123" s="22">
        <v>462</v>
      </c>
      <c r="B123" s="22" t="s">
        <v>38</v>
      </c>
      <c r="C123" s="22">
        <v>25</v>
      </c>
      <c r="D123" s="22" t="s">
        <v>11</v>
      </c>
      <c r="E123" s="22" t="s">
        <v>23</v>
      </c>
      <c r="F123" s="22">
        <v>13</v>
      </c>
      <c r="G123" s="22">
        <v>1.9074650753970734</v>
      </c>
    </row>
    <row r="124" spans="1:7" x14ac:dyDescent="0.25">
      <c r="A124" s="22">
        <v>462</v>
      </c>
      <c r="B124" s="22" t="s">
        <v>38</v>
      </c>
      <c r="C124" s="22">
        <v>50</v>
      </c>
      <c r="D124" s="22" t="s">
        <v>13</v>
      </c>
      <c r="E124" s="22" t="s">
        <v>23</v>
      </c>
      <c r="F124" s="22">
        <v>13</v>
      </c>
      <c r="G124" s="22">
        <v>3.5122190703577409</v>
      </c>
    </row>
    <row r="125" spans="1:7" x14ac:dyDescent="0.25">
      <c r="A125" s="22">
        <v>462</v>
      </c>
      <c r="B125" s="22" t="s">
        <v>38</v>
      </c>
      <c r="C125" s="22">
        <v>75</v>
      </c>
      <c r="D125" s="22" t="s">
        <v>14</v>
      </c>
      <c r="E125" s="22" t="s">
        <v>23</v>
      </c>
      <c r="F125" s="22">
        <v>13</v>
      </c>
      <c r="G125" s="22">
        <v>5.0753090129747411</v>
      </c>
    </row>
    <row r="126" spans="1:7" x14ac:dyDescent="0.25">
      <c r="A126" s="22">
        <v>462</v>
      </c>
      <c r="B126" s="22" t="s">
        <v>38</v>
      </c>
      <c r="C126" s="22">
        <v>100</v>
      </c>
      <c r="D126" s="22" t="s">
        <v>16</v>
      </c>
      <c r="E126" s="22" t="s">
        <v>23</v>
      </c>
      <c r="F126" s="22">
        <v>13</v>
      </c>
      <c r="G126" s="22">
        <v>7.2218057651600427</v>
      </c>
    </row>
    <row r="127" spans="1:7" x14ac:dyDescent="0.25">
      <c r="A127" s="22">
        <v>462</v>
      </c>
      <c r="B127" s="22" t="s">
        <v>38</v>
      </c>
      <c r="C127" s="22">
        <v>125</v>
      </c>
      <c r="D127" s="22" t="s">
        <v>17</v>
      </c>
      <c r="E127" s="22" t="s">
        <v>23</v>
      </c>
      <c r="F127" s="22">
        <v>13</v>
      </c>
      <c r="G127" s="22">
        <v>9.2773240780796495</v>
      </c>
    </row>
    <row r="128" spans="1:7" x14ac:dyDescent="0.25">
      <c r="A128" s="22">
        <v>462</v>
      </c>
      <c r="B128" s="22" t="s">
        <v>38</v>
      </c>
      <c r="C128" s="22">
        <v>175</v>
      </c>
      <c r="D128" s="22" t="s">
        <v>18</v>
      </c>
      <c r="E128" s="22" t="s">
        <v>23</v>
      </c>
      <c r="F128" s="22">
        <v>13</v>
      </c>
      <c r="G128" s="22">
        <v>13.416100046562459</v>
      </c>
    </row>
    <row r="129" spans="1:7" x14ac:dyDescent="0.25">
      <c r="A129" s="22">
        <v>462</v>
      </c>
      <c r="B129" s="22" t="s">
        <v>38</v>
      </c>
      <c r="C129" s="22">
        <v>225</v>
      </c>
      <c r="D129" s="22" t="s">
        <v>26</v>
      </c>
      <c r="E129" s="22" t="s">
        <v>23</v>
      </c>
      <c r="F129" s="22">
        <v>13</v>
      </c>
      <c r="G129" s="22">
        <v>15.742242065392187</v>
      </c>
    </row>
    <row r="130" spans="1:7" x14ac:dyDescent="0.25">
      <c r="A130" s="22">
        <v>462</v>
      </c>
      <c r="B130" s="22" t="s">
        <v>38</v>
      </c>
      <c r="C130" s="22">
        <v>275</v>
      </c>
      <c r="D130" s="22" t="s">
        <v>27</v>
      </c>
      <c r="E130" s="22" t="s">
        <v>23</v>
      </c>
      <c r="F130" s="22">
        <v>13</v>
      </c>
      <c r="G130" s="22">
        <v>17.954289526086534</v>
      </c>
    </row>
    <row r="131" spans="1:7" x14ac:dyDescent="0.25">
      <c r="A131" s="22">
        <v>462</v>
      </c>
      <c r="B131" s="22" t="s">
        <v>38</v>
      </c>
      <c r="C131" s="22">
        <v>325</v>
      </c>
      <c r="D131" s="22" t="s">
        <v>28</v>
      </c>
      <c r="E131" s="22" t="s">
        <v>23</v>
      </c>
      <c r="F131" s="22">
        <v>13</v>
      </c>
      <c r="G131" s="22">
        <v>19.746586794972128</v>
      </c>
    </row>
    <row r="132" spans="1:7" x14ac:dyDescent="0.25">
      <c r="A132" s="22">
        <v>462</v>
      </c>
      <c r="B132" s="22" t="s">
        <v>38</v>
      </c>
      <c r="C132" s="22">
        <v>375</v>
      </c>
      <c r="D132" s="22" t="s">
        <v>33</v>
      </c>
      <c r="E132" s="22" t="s">
        <v>23</v>
      </c>
      <c r="F132" s="22">
        <v>13</v>
      </c>
      <c r="G132" s="22">
        <v>20.954486563480707</v>
      </c>
    </row>
    <row r="133" spans="1:7" x14ac:dyDescent="0.25">
      <c r="A133" s="22">
        <v>462</v>
      </c>
      <c r="B133" s="22" t="s">
        <v>38</v>
      </c>
      <c r="C133" s="22">
        <v>450</v>
      </c>
      <c r="D133" s="22" t="s">
        <v>34</v>
      </c>
      <c r="E133" s="22" t="s">
        <v>23</v>
      </c>
      <c r="F133" s="22">
        <v>13</v>
      </c>
      <c r="G133" s="22">
        <v>21.981943008860075</v>
      </c>
    </row>
    <row r="134" spans="1:7" x14ac:dyDescent="0.25">
      <c r="A134" s="22">
        <v>462</v>
      </c>
      <c r="B134" s="22" t="s">
        <v>38</v>
      </c>
      <c r="C134" s="22">
        <v>0</v>
      </c>
      <c r="D134" s="22" t="s">
        <v>10</v>
      </c>
      <c r="E134" s="22" t="s">
        <v>23</v>
      </c>
      <c r="F134" s="22">
        <v>15</v>
      </c>
      <c r="G134" s="22">
        <v>0</v>
      </c>
    </row>
    <row r="135" spans="1:7" x14ac:dyDescent="0.25">
      <c r="A135" s="22">
        <v>462</v>
      </c>
      <c r="B135" s="22" t="s">
        <v>38</v>
      </c>
      <c r="C135" s="22">
        <v>25</v>
      </c>
      <c r="D135" s="22" t="s">
        <v>11</v>
      </c>
      <c r="E135" s="22" t="s">
        <v>23</v>
      </c>
      <c r="F135" s="22">
        <v>15</v>
      </c>
      <c r="G135" s="22">
        <v>1.9613149212103891</v>
      </c>
    </row>
    <row r="136" spans="1:7" x14ac:dyDescent="0.25">
      <c r="A136" s="22">
        <v>462</v>
      </c>
      <c r="B136" s="22" t="s">
        <v>38</v>
      </c>
      <c r="C136" s="22">
        <v>50</v>
      </c>
      <c r="D136" s="22" t="s">
        <v>13</v>
      </c>
      <c r="E136" s="22" t="s">
        <v>23</v>
      </c>
      <c r="F136" s="22">
        <v>15</v>
      </c>
      <c r="G136" s="22">
        <v>3.1481401362032821</v>
      </c>
    </row>
    <row r="137" spans="1:7" x14ac:dyDescent="0.25">
      <c r="A137" s="22">
        <v>462</v>
      </c>
      <c r="B137" s="22" t="s">
        <v>38</v>
      </c>
      <c r="C137" s="22">
        <v>75</v>
      </c>
      <c r="D137" s="22" t="s">
        <v>14</v>
      </c>
      <c r="E137" s="22" t="s">
        <v>23</v>
      </c>
      <c r="F137" s="22">
        <v>15</v>
      </c>
      <c r="G137" s="22">
        <v>4.0740556006724926</v>
      </c>
    </row>
    <row r="138" spans="1:7" x14ac:dyDescent="0.25">
      <c r="A138" s="22">
        <v>462</v>
      </c>
      <c r="B138" s="22" t="s">
        <v>38</v>
      </c>
      <c r="C138" s="22">
        <v>100</v>
      </c>
      <c r="D138" s="22" t="s">
        <v>16</v>
      </c>
      <c r="E138" s="22" t="s">
        <v>23</v>
      </c>
      <c r="F138" s="22">
        <v>15</v>
      </c>
      <c r="G138" s="22">
        <v>5.2284462174010944</v>
      </c>
    </row>
    <row r="139" spans="1:7" x14ac:dyDescent="0.25">
      <c r="A139" s="22">
        <v>462</v>
      </c>
      <c r="B139" s="22" t="s">
        <v>38</v>
      </c>
      <c r="C139" s="22">
        <v>125</v>
      </c>
      <c r="D139" s="22" t="s">
        <v>17</v>
      </c>
      <c r="E139" s="22" t="s">
        <v>23</v>
      </c>
      <c r="F139" s="22">
        <v>15</v>
      </c>
      <c r="G139" s="22">
        <v>6.2794704976051579</v>
      </c>
    </row>
    <row r="140" spans="1:7" x14ac:dyDescent="0.25">
      <c r="A140" s="22">
        <v>462</v>
      </c>
      <c r="B140" s="22" t="s">
        <v>38</v>
      </c>
      <c r="C140" s="22">
        <v>175</v>
      </c>
      <c r="D140" s="22" t="s">
        <v>18</v>
      </c>
      <c r="E140" s="22" t="s">
        <v>23</v>
      </c>
      <c r="F140" s="22">
        <v>15</v>
      </c>
      <c r="G140" s="22">
        <v>7.7985781135078645</v>
      </c>
    </row>
    <row r="141" spans="1:7" x14ac:dyDescent="0.25">
      <c r="A141" s="22">
        <v>462</v>
      </c>
      <c r="B141" s="22" t="s">
        <v>38</v>
      </c>
      <c r="C141" s="22">
        <v>225</v>
      </c>
      <c r="D141" s="22" t="s">
        <v>26</v>
      </c>
      <c r="E141" s="22" t="s">
        <v>23</v>
      </c>
      <c r="F141" s="22">
        <v>15</v>
      </c>
      <c r="G141" s="22">
        <v>9.286022727366662</v>
      </c>
    </row>
    <row r="142" spans="1:7" x14ac:dyDescent="0.25">
      <c r="A142" s="22">
        <v>462</v>
      </c>
      <c r="B142" s="22" t="s">
        <v>38</v>
      </c>
      <c r="C142" s="22">
        <v>275</v>
      </c>
      <c r="D142" s="22" t="s">
        <v>27</v>
      </c>
      <c r="E142" s="22" t="s">
        <v>23</v>
      </c>
      <c r="F142" s="22">
        <v>15</v>
      </c>
      <c r="G142" s="22">
        <v>10.32122928505272</v>
      </c>
    </row>
    <row r="143" spans="1:7" x14ac:dyDescent="0.25">
      <c r="A143" s="22">
        <v>462</v>
      </c>
      <c r="B143" s="22" t="s">
        <v>38</v>
      </c>
      <c r="C143" s="22">
        <v>325</v>
      </c>
      <c r="D143" s="22" t="s">
        <v>28</v>
      </c>
      <c r="E143" s="22" t="s">
        <v>23</v>
      </c>
      <c r="F143" s="22">
        <v>15</v>
      </c>
      <c r="G143" s="22">
        <v>11.157474245909372</v>
      </c>
    </row>
    <row r="144" spans="1:7" x14ac:dyDescent="0.25">
      <c r="A144" s="22">
        <v>462</v>
      </c>
      <c r="B144" s="22" t="s">
        <v>38</v>
      </c>
      <c r="C144" s="22">
        <v>375</v>
      </c>
      <c r="D144" s="22" t="s">
        <v>33</v>
      </c>
      <c r="E144" s="22" t="s">
        <v>23</v>
      </c>
      <c r="F144" s="22">
        <v>15</v>
      </c>
      <c r="G144" s="22">
        <v>11.761937213562126</v>
      </c>
    </row>
    <row r="145" spans="1:7" x14ac:dyDescent="0.25">
      <c r="A145" s="22">
        <v>462</v>
      </c>
      <c r="B145" s="22" t="s">
        <v>38</v>
      </c>
      <c r="C145" s="22">
        <v>450</v>
      </c>
      <c r="D145" s="22" t="s">
        <v>34</v>
      </c>
      <c r="E145" s="22" t="s">
        <v>23</v>
      </c>
      <c r="F145" s="22">
        <v>15</v>
      </c>
      <c r="G145" s="22">
        <v>12.493245088445585</v>
      </c>
    </row>
    <row r="146" spans="1:7" x14ac:dyDescent="0.25">
      <c r="A146" s="22">
        <v>462</v>
      </c>
      <c r="B146" s="22" t="s">
        <v>38</v>
      </c>
      <c r="C146" s="22">
        <v>0</v>
      </c>
      <c r="D146" s="22" t="s">
        <v>10</v>
      </c>
      <c r="E146" s="22" t="s">
        <v>24</v>
      </c>
      <c r="F146" s="22">
        <v>16</v>
      </c>
      <c r="G146" s="22">
        <v>0</v>
      </c>
    </row>
    <row r="147" spans="1:7" x14ac:dyDescent="0.25">
      <c r="A147" s="22">
        <v>462</v>
      </c>
      <c r="B147" s="22" t="s">
        <v>38</v>
      </c>
      <c r="C147" s="22">
        <v>25</v>
      </c>
      <c r="D147" s="22" t="s">
        <v>11</v>
      </c>
      <c r="E147" s="22" t="s">
        <v>24</v>
      </c>
      <c r="F147" s="22">
        <v>16</v>
      </c>
      <c r="G147" s="22">
        <v>0.22608706629938879</v>
      </c>
    </row>
    <row r="148" spans="1:7" x14ac:dyDescent="0.25">
      <c r="A148" s="22">
        <v>462</v>
      </c>
      <c r="B148" s="22" t="s">
        <v>38</v>
      </c>
      <c r="C148" s="22">
        <v>50</v>
      </c>
      <c r="D148" s="22" t="s">
        <v>13</v>
      </c>
      <c r="E148" s="22" t="s">
        <v>24</v>
      </c>
      <c r="F148" s="22">
        <v>16</v>
      </c>
      <c r="G148" s="22">
        <v>1.2138388996547214</v>
      </c>
    </row>
    <row r="149" spans="1:7" x14ac:dyDescent="0.25">
      <c r="A149" s="22">
        <v>462</v>
      </c>
      <c r="B149" s="22" t="s">
        <v>38</v>
      </c>
      <c r="C149" s="22">
        <v>75</v>
      </c>
      <c r="D149" s="22" t="s">
        <v>14</v>
      </c>
      <c r="E149" s="22" t="s">
        <v>24</v>
      </c>
      <c r="F149" s="22">
        <v>16</v>
      </c>
      <c r="G149" s="22">
        <v>1.7956604346810536</v>
      </c>
    </row>
    <row r="150" spans="1:7" x14ac:dyDescent="0.25">
      <c r="A150" s="22">
        <v>462</v>
      </c>
      <c r="B150" s="22" t="s">
        <v>38</v>
      </c>
      <c r="C150" s="22">
        <v>100</v>
      </c>
      <c r="D150" s="22" t="s">
        <v>16</v>
      </c>
      <c r="E150" s="22" t="s">
        <v>24</v>
      </c>
      <c r="F150" s="22">
        <v>16</v>
      </c>
      <c r="G150" s="22">
        <v>2.1614944470348769</v>
      </c>
    </row>
    <row r="151" spans="1:7" x14ac:dyDescent="0.25">
      <c r="A151" s="22">
        <v>462</v>
      </c>
      <c r="B151" s="22" t="s">
        <v>38</v>
      </c>
      <c r="C151" s="22">
        <v>125</v>
      </c>
      <c r="D151" s="22" t="s">
        <v>17</v>
      </c>
      <c r="E151" s="22" t="s">
        <v>24</v>
      </c>
      <c r="F151" s="22">
        <v>16</v>
      </c>
      <c r="G151" s="22">
        <v>2.6440495437503704</v>
      </c>
    </row>
    <row r="152" spans="1:7" x14ac:dyDescent="0.25">
      <c r="A152" s="22">
        <v>462</v>
      </c>
      <c r="B152" s="22" t="s">
        <v>38</v>
      </c>
      <c r="C152" s="22">
        <v>175</v>
      </c>
      <c r="D152" s="22" t="s">
        <v>18</v>
      </c>
      <c r="E152" s="22" t="s">
        <v>24</v>
      </c>
      <c r="F152" s="22">
        <v>16</v>
      </c>
      <c r="G152" s="22">
        <v>3.3774740108279002</v>
      </c>
    </row>
    <row r="153" spans="1:7" x14ac:dyDescent="0.25">
      <c r="A153" s="22">
        <v>462</v>
      </c>
      <c r="B153" s="22" t="s">
        <v>38</v>
      </c>
      <c r="C153" s="22">
        <v>225</v>
      </c>
      <c r="D153" s="22" t="s">
        <v>26</v>
      </c>
      <c r="E153" s="22" t="s">
        <v>24</v>
      </c>
      <c r="F153" s="22">
        <v>16</v>
      </c>
      <c r="G153" s="22">
        <v>4.1463292138355854</v>
      </c>
    </row>
    <row r="154" spans="1:7" x14ac:dyDescent="0.25">
      <c r="A154" s="22">
        <v>462</v>
      </c>
      <c r="B154" s="22" t="s">
        <v>38</v>
      </c>
      <c r="C154" s="22">
        <v>275</v>
      </c>
      <c r="D154" s="22" t="s">
        <v>27</v>
      </c>
      <c r="E154" s="22" t="s">
        <v>24</v>
      </c>
      <c r="F154" s="22">
        <v>16</v>
      </c>
      <c r="G154" s="22">
        <v>4.7624013750748189</v>
      </c>
    </row>
    <row r="155" spans="1:7" x14ac:dyDescent="0.25">
      <c r="A155" s="22">
        <v>462</v>
      </c>
      <c r="B155" s="22" t="s">
        <v>38</v>
      </c>
      <c r="C155" s="22">
        <v>325</v>
      </c>
      <c r="D155" s="22" t="s">
        <v>28</v>
      </c>
      <c r="E155" s="22" t="s">
        <v>24</v>
      </c>
      <c r="F155" s="22">
        <v>16</v>
      </c>
      <c r="G155" s="22">
        <v>5.4092112777871089</v>
      </c>
    </row>
    <row r="156" spans="1:7" x14ac:dyDescent="0.25">
      <c r="A156" s="22">
        <v>462</v>
      </c>
      <c r="B156" s="22" t="s">
        <v>38</v>
      </c>
      <c r="C156" s="22">
        <v>375</v>
      </c>
      <c r="D156" s="22" t="s">
        <v>33</v>
      </c>
      <c r="E156" s="22" t="s">
        <v>24</v>
      </c>
      <c r="F156" s="22">
        <v>16</v>
      </c>
      <c r="G156" s="22">
        <v>5.967128729935725</v>
      </c>
    </row>
    <row r="157" spans="1:7" x14ac:dyDescent="0.25">
      <c r="A157" s="22">
        <v>462</v>
      </c>
      <c r="B157" s="22" t="s">
        <v>38</v>
      </c>
      <c r="C157" s="22">
        <v>450</v>
      </c>
      <c r="D157" s="22" t="s">
        <v>34</v>
      </c>
      <c r="E157" s="22" t="s">
        <v>24</v>
      </c>
      <c r="F157" s="22">
        <v>16</v>
      </c>
      <c r="G157" s="22">
        <v>6.7406494829884309</v>
      </c>
    </row>
    <row r="158" spans="1:7" x14ac:dyDescent="0.25">
      <c r="A158" s="22">
        <v>462</v>
      </c>
      <c r="B158" s="22" t="s">
        <v>38</v>
      </c>
      <c r="C158" s="22">
        <v>0</v>
      </c>
      <c r="D158" s="22" t="s">
        <v>10</v>
      </c>
      <c r="E158" s="22" t="s">
        <v>24</v>
      </c>
      <c r="F158" s="22">
        <v>17</v>
      </c>
      <c r="G158" s="22">
        <v>0</v>
      </c>
    </row>
    <row r="159" spans="1:7" x14ac:dyDescent="0.25">
      <c r="A159" s="22">
        <v>462</v>
      </c>
      <c r="B159" s="22" t="s">
        <v>38</v>
      </c>
      <c r="C159" s="22">
        <v>25</v>
      </c>
      <c r="D159" s="22" t="s">
        <v>11</v>
      </c>
      <c r="E159" s="22" t="s">
        <v>24</v>
      </c>
      <c r="F159" s="22">
        <v>17</v>
      </c>
      <c r="G159" s="22">
        <v>0.15090868251414119</v>
      </c>
    </row>
    <row r="160" spans="1:7" x14ac:dyDescent="0.25">
      <c r="A160" s="22">
        <v>462</v>
      </c>
      <c r="B160" s="22" t="s">
        <v>38</v>
      </c>
      <c r="C160" s="22">
        <v>50</v>
      </c>
      <c r="D160" s="22" t="s">
        <v>13</v>
      </c>
      <c r="E160" s="22" t="s">
        <v>24</v>
      </c>
      <c r="F160" s="22">
        <v>17</v>
      </c>
      <c r="G160" s="22">
        <v>1.4213568914735903</v>
      </c>
    </row>
    <row r="161" spans="1:7" x14ac:dyDescent="0.25">
      <c r="A161" s="22">
        <v>462</v>
      </c>
      <c r="B161" s="22" t="s">
        <v>38</v>
      </c>
      <c r="C161" s="22">
        <v>75</v>
      </c>
      <c r="D161" s="22" t="s">
        <v>14</v>
      </c>
      <c r="E161" s="22" t="s">
        <v>24</v>
      </c>
      <c r="F161" s="22">
        <v>17</v>
      </c>
      <c r="G161" s="22">
        <v>2.078437873817899</v>
      </c>
    </row>
    <row r="162" spans="1:7" x14ac:dyDescent="0.25">
      <c r="A162" s="22">
        <v>462</v>
      </c>
      <c r="B162" s="22" t="s">
        <v>38</v>
      </c>
      <c r="C162" s="22">
        <v>100</v>
      </c>
      <c r="D162" s="22" t="s">
        <v>16</v>
      </c>
      <c r="E162" s="22" t="s">
        <v>24</v>
      </c>
      <c r="F162" s="22">
        <v>17</v>
      </c>
      <c r="G162" s="22">
        <v>2.6442423347654609</v>
      </c>
    </row>
    <row r="163" spans="1:7" x14ac:dyDescent="0.25">
      <c r="A163" s="22">
        <v>462</v>
      </c>
      <c r="B163" s="22" t="s">
        <v>38</v>
      </c>
      <c r="C163" s="22">
        <v>125</v>
      </c>
      <c r="D163" s="22" t="s">
        <v>17</v>
      </c>
      <c r="E163" s="22" t="s">
        <v>24</v>
      </c>
      <c r="F163" s="22">
        <v>17</v>
      </c>
      <c r="G163" s="22">
        <v>3.2127136097417326</v>
      </c>
    </row>
    <row r="164" spans="1:7" x14ac:dyDescent="0.25">
      <c r="A164" s="22">
        <v>462</v>
      </c>
      <c r="B164" s="22" t="s">
        <v>38</v>
      </c>
      <c r="C164" s="22">
        <v>175</v>
      </c>
      <c r="D164" s="22" t="s">
        <v>18</v>
      </c>
      <c r="E164" s="22" t="s">
        <v>24</v>
      </c>
      <c r="F164" s="22">
        <v>17</v>
      </c>
      <c r="G164" s="22">
        <v>4.0973260653028634</v>
      </c>
    </row>
    <row r="165" spans="1:7" x14ac:dyDescent="0.25">
      <c r="A165" s="22">
        <v>462</v>
      </c>
      <c r="B165" s="22" t="s">
        <v>38</v>
      </c>
      <c r="C165" s="22">
        <v>225</v>
      </c>
      <c r="D165" s="22" t="s">
        <v>26</v>
      </c>
      <c r="E165" s="22" t="s">
        <v>24</v>
      </c>
      <c r="F165" s="22">
        <v>17</v>
      </c>
      <c r="G165" s="22">
        <v>5.0754144765112805</v>
      </c>
    </row>
    <row r="166" spans="1:7" x14ac:dyDescent="0.25">
      <c r="A166" s="22">
        <v>462</v>
      </c>
      <c r="B166" s="22" t="s">
        <v>38</v>
      </c>
      <c r="C166" s="22">
        <v>275</v>
      </c>
      <c r="D166" s="22" t="s">
        <v>27</v>
      </c>
      <c r="E166" s="22" t="s">
        <v>24</v>
      </c>
      <c r="F166" s="22">
        <v>17</v>
      </c>
      <c r="G166" s="22">
        <v>5.8862084200391607</v>
      </c>
    </row>
    <row r="167" spans="1:7" x14ac:dyDescent="0.25">
      <c r="A167" s="22">
        <v>462</v>
      </c>
      <c r="B167" s="22" t="s">
        <v>38</v>
      </c>
      <c r="C167" s="22">
        <v>325</v>
      </c>
      <c r="D167" s="22" t="s">
        <v>28</v>
      </c>
      <c r="E167" s="22" t="s">
        <v>24</v>
      </c>
      <c r="F167" s="22">
        <v>17</v>
      </c>
      <c r="G167" s="22">
        <v>6.6640933285935482</v>
      </c>
    </row>
    <row r="168" spans="1:7" x14ac:dyDescent="0.25">
      <c r="A168" s="22">
        <v>462</v>
      </c>
      <c r="B168" s="22" t="s">
        <v>38</v>
      </c>
      <c r="C168" s="22">
        <v>375</v>
      </c>
      <c r="D168" s="22" t="s">
        <v>33</v>
      </c>
      <c r="E168" s="22" t="s">
        <v>24</v>
      </c>
      <c r="F168" s="22">
        <v>17</v>
      </c>
      <c r="G168" s="22">
        <v>7.4039555175420091</v>
      </c>
    </row>
    <row r="169" spans="1:7" x14ac:dyDescent="0.25">
      <c r="A169" s="22">
        <v>462</v>
      </c>
      <c r="B169" s="22" t="s">
        <v>38</v>
      </c>
      <c r="C169" s="22">
        <v>450</v>
      </c>
      <c r="D169" s="22" t="s">
        <v>34</v>
      </c>
      <c r="E169" s="22" t="s">
        <v>24</v>
      </c>
      <c r="F169" s="22">
        <v>17</v>
      </c>
      <c r="G169" s="22">
        <v>8.4996861682253684</v>
      </c>
    </row>
    <row r="170" spans="1:7" x14ac:dyDescent="0.25">
      <c r="A170" s="22">
        <v>462</v>
      </c>
      <c r="B170" s="22" t="s">
        <v>38</v>
      </c>
      <c r="C170" s="22">
        <v>0</v>
      </c>
      <c r="D170" s="22" t="s">
        <v>10</v>
      </c>
      <c r="E170" s="22" t="s">
        <v>24</v>
      </c>
      <c r="F170" s="22">
        <v>18</v>
      </c>
      <c r="G170" s="22">
        <v>0</v>
      </c>
    </row>
    <row r="171" spans="1:7" x14ac:dyDescent="0.25">
      <c r="A171" s="22">
        <v>462</v>
      </c>
      <c r="B171" s="22" t="s">
        <v>38</v>
      </c>
      <c r="C171" s="22">
        <v>25</v>
      </c>
      <c r="D171" s="22" t="s">
        <v>11</v>
      </c>
      <c r="E171" s="22" t="s">
        <v>24</v>
      </c>
      <c r="F171" s="22">
        <v>18</v>
      </c>
      <c r="G171" s="22">
        <v>0.17418425527223419</v>
      </c>
    </row>
    <row r="172" spans="1:7" x14ac:dyDescent="0.25">
      <c r="A172" s="22">
        <v>462</v>
      </c>
      <c r="B172" s="22" t="s">
        <v>38</v>
      </c>
      <c r="C172" s="22">
        <v>50</v>
      </c>
      <c r="D172" s="22" t="s">
        <v>13</v>
      </c>
      <c r="E172" s="22" t="s">
        <v>24</v>
      </c>
      <c r="F172" s="22">
        <v>18</v>
      </c>
      <c r="G172" s="22">
        <v>1.0480541052335128</v>
      </c>
    </row>
    <row r="173" spans="1:7" x14ac:dyDescent="0.25">
      <c r="A173" s="22">
        <v>462</v>
      </c>
      <c r="B173" s="22" t="s">
        <v>38</v>
      </c>
      <c r="C173" s="22">
        <v>75</v>
      </c>
      <c r="D173" s="22" t="s">
        <v>14</v>
      </c>
      <c r="E173" s="22" t="s">
        <v>24</v>
      </c>
      <c r="F173" s="22">
        <v>18</v>
      </c>
      <c r="G173" s="22">
        <v>1.54221319934435</v>
      </c>
    </row>
    <row r="174" spans="1:7" x14ac:dyDescent="0.25">
      <c r="A174" s="22">
        <v>462</v>
      </c>
      <c r="B174" s="22" t="s">
        <v>38</v>
      </c>
      <c r="C174" s="22">
        <v>100</v>
      </c>
      <c r="D174" s="22" t="s">
        <v>16</v>
      </c>
      <c r="E174" s="22" t="s">
        <v>24</v>
      </c>
      <c r="F174" s="22">
        <v>18</v>
      </c>
      <c r="G174" s="22">
        <v>1.9553138210565406</v>
      </c>
    </row>
    <row r="175" spans="1:7" x14ac:dyDescent="0.25">
      <c r="A175" s="22">
        <v>462</v>
      </c>
      <c r="B175" s="22" t="s">
        <v>38</v>
      </c>
      <c r="C175" s="22">
        <v>125</v>
      </c>
      <c r="D175" s="22" t="s">
        <v>17</v>
      </c>
      <c r="E175" s="22" t="s">
        <v>24</v>
      </c>
      <c r="F175" s="22">
        <v>18</v>
      </c>
      <c r="G175" s="22">
        <v>2.3075045566382828</v>
      </c>
    </row>
    <row r="176" spans="1:7" x14ac:dyDescent="0.25">
      <c r="A176" s="22">
        <v>462</v>
      </c>
      <c r="B176" s="22" t="s">
        <v>38</v>
      </c>
      <c r="C176" s="22">
        <v>175</v>
      </c>
      <c r="D176" s="22" t="s">
        <v>18</v>
      </c>
      <c r="E176" s="22" t="s">
        <v>24</v>
      </c>
      <c r="F176" s="22">
        <v>18</v>
      </c>
      <c r="G176" s="22">
        <v>2.8859710144294537</v>
      </c>
    </row>
    <row r="177" spans="1:7" x14ac:dyDescent="0.25">
      <c r="A177" s="22">
        <v>462</v>
      </c>
      <c r="B177" s="22" t="s">
        <v>38</v>
      </c>
      <c r="C177" s="22">
        <v>225</v>
      </c>
      <c r="D177" s="22" t="s">
        <v>26</v>
      </c>
      <c r="E177" s="22" t="s">
        <v>24</v>
      </c>
      <c r="F177" s="22">
        <v>18</v>
      </c>
      <c r="G177" s="22">
        <v>3.6153607579800058</v>
      </c>
    </row>
    <row r="178" spans="1:7" x14ac:dyDescent="0.25">
      <c r="A178" s="22">
        <v>462</v>
      </c>
      <c r="B178" s="22" t="s">
        <v>38</v>
      </c>
      <c r="C178" s="22">
        <v>275</v>
      </c>
      <c r="D178" s="22" t="s">
        <v>27</v>
      </c>
      <c r="E178" s="22" t="s">
        <v>24</v>
      </c>
      <c r="F178" s="22">
        <v>18</v>
      </c>
      <c r="G178" s="22">
        <v>4.3378977980707676</v>
      </c>
    </row>
    <row r="179" spans="1:7" x14ac:dyDescent="0.25">
      <c r="A179" s="22">
        <v>462</v>
      </c>
      <c r="B179" s="22" t="s">
        <v>38</v>
      </c>
      <c r="C179" s="22">
        <v>325</v>
      </c>
      <c r="D179" s="22" t="s">
        <v>28</v>
      </c>
      <c r="E179" s="22" t="s">
        <v>24</v>
      </c>
      <c r="F179" s="22">
        <v>18</v>
      </c>
      <c r="G179" s="22">
        <v>5.1392545787525892</v>
      </c>
    </row>
    <row r="180" spans="1:7" x14ac:dyDescent="0.25">
      <c r="A180" s="22">
        <v>462</v>
      </c>
      <c r="B180" s="22" t="s">
        <v>38</v>
      </c>
      <c r="C180" s="22">
        <v>375</v>
      </c>
      <c r="D180" s="22" t="s">
        <v>33</v>
      </c>
      <c r="E180" s="22" t="s">
        <v>24</v>
      </c>
      <c r="F180" s="22">
        <v>18</v>
      </c>
      <c r="G180" s="22">
        <v>5.92368436284056</v>
      </c>
    </row>
    <row r="181" spans="1:7" x14ac:dyDescent="0.25">
      <c r="A181" s="22">
        <v>462</v>
      </c>
      <c r="B181" s="22" t="s">
        <v>38</v>
      </c>
      <c r="C181" s="22">
        <v>450</v>
      </c>
      <c r="D181" s="22" t="s">
        <v>34</v>
      </c>
      <c r="E181" s="22" t="s">
        <v>24</v>
      </c>
      <c r="F181" s="22">
        <v>18</v>
      </c>
      <c r="G181" s="22">
        <v>7.0876337915271233</v>
      </c>
    </row>
    <row r="182" spans="1:7" x14ac:dyDescent="0.25">
      <c r="A182" s="22">
        <v>462</v>
      </c>
      <c r="B182" s="22" t="s">
        <v>38</v>
      </c>
      <c r="C182" s="22">
        <v>0</v>
      </c>
      <c r="D182" s="22" t="s">
        <v>10</v>
      </c>
      <c r="E182" s="22" t="s">
        <v>25</v>
      </c>
      <c r="F182" s="22">
        <v>19</v>
      </c>
      <c r="G182" s="22">
        <v>0</v>
      </c>
    </row>
    <row r="183" spans="1:7" x14ac:dyDescent="0.25">
      <c r="A183" s="22">
        <v>462</v>
      </c>
      <c r="B183" s="22" t="s">
        <v>38</v>
      </c>
      <c r="C183" s="22">
        <v>25</v>
      </c>
      <c r="D183" s="22" t="s">
        <v>11</v>
      </c>
      <c r="E183" s="22" t="s">
        <v>25</v>
      </c>
      <c r="F183" s="22">
        <v>19</v>
      </c>
      <c r="G183" s="22">
        <v>0.81887352824045889</v>
      </c>
    </row>
    <row r="184" spans="1:7" x14ac:dyDescent="0.25">
      <c r="A184" s="22">
        <v>462</v>
      </c>
      <c r="B184" s="22" t="s">
        <v>38</v>
      </c>
      <c r="C184" s="22">
        <v>50</v>
      </c>
      <c r="D184" s="22" t="s">
        <v>13</v>
      </c>
      <c r="E184" s="22" t="s">
        <v>25</v>
      </c>
      <c r="F184" s="22">
        <v>19</v>
      </c>
      <c r="G184" s="22">
        <v>1.6371377755818932</v>
      </c>
    </row>
    <row r="185" spans="1:7" x14ac:dyDescent="0.25">
      <c r="A185" s="22">
        <v>462</v>
      </c>
      <c r="B185" s="22" t="s">
        <v>38</v>
      </c>
      <c r="C185" s="22">
        <v>75</v>
      </c>
      <c r="D185" s="22" t="s">
        <v>14</v>
      </c>
      <c r="E185" s="22" t="s">
        <v>25</v>
      </c>
      <c r="F185" s="22">
        <v>19</v>
      </c>
      <c r="G185" s="22">
        <v>2.6369123416492792</v>
      </c>
    </row>
    <row r="186" spans="1:7" x14ac:dyDescent="0.25">
      <c r="A186" s="22">
        <v>462</v>
      </c>
      <c r="B186" s="22" t="s">
        <v>38</v>
      </c>
      <c r="C186" s="22">
        <v>100</v>
      </c>
      <c r="D186" s="22" t="s">
        <v>16</v>
      </c>
      <c r="E186" s="22" t="s">
        <v>25</v>
      </c>
      <c r="F186" s="22">
        <v>19</v>
      </c>
      <c r="G186" s="22">
        <v>3.4382828913369732</v>
      </c>
    </row>
    <row r="187" spans="1:7" x14ac:dyDescent="0.25">
      <c r="A187" s="22">
        <v>462</v>
      </c>
      <c r="B187" s="22" t="s">
        <v>38</v>
      </c>
      <c r="C187" s="22">
        <v>125</v>
      </c>
      <c r="D187" s="22" t="s">
        <v>17</v>
      </c>
      <c r="E187" s="22" t="s">
        <v>25</v>
      </c>
      <c r="F187" s="22">
        <v>19</v>
      </c>
      <c r="G187" s="22">
        <v>4.7847382889287555</v>
      </c>
    </row>
    <row r="188" spans="1:7" x14ac:dyDescent="0.25">
      <c r="A188" s="22">
        <v>462</v>
      </c>
      <c r="B188" s="22" t="s">
        <v>38</v>
      </c>
      <c r="C188" s="22">
        <v>175</v>
      </c>
      <c r="D188" s="22" t="s">
        <v>18</v>
      </c>
      <c r="E188" s="22" t="s">
        <v>25</v>
      </c>
      <c r="F188" s="22">
        <v>19</v>
      </c>
      <c r="G188" s="22">
        <v>6.5206349593194286</v>
      </c>
    </row>
    <row r="189" spans="1:7" x14ac:dyDescent="0.25">
      <c r="A189" s="22">
        <v>462</v>
      </c>
      <c r="B189" s="22" t="s">
        <v>38</v>
      </c>
      <c r="C189" s="22">
        <v>225</v>
      </c>
      <c r="D189" s="22" t="s">
        <v>26</v>
      </c>
      <c r="E189" s="22" t="s">
        <v>25</v>
      </c>
      <c r="F189" s="22">
        <v>19</v>
      </c>
      <c r="G189" s="22">
        <v>8.647163769720617</v>
      </c>
    </row>
    <row r="190" spans="1:7" x14ac:dyDescent="0.25">
      <c r="A190" s="22">
        <v>462</v>
      </c>
      <c r="B190" s="22" t="s">
        <v>38</v>
      </c>
      <c r="C190" s="22">
        <v>275</v>
      </c>
      <c r="D190" s="22" t="s">
        <v>27</v>
      </c>
      <c r="E190" s="22" t="s">
        <v>25</v>
      </c>
      <c r="F190" s="22">
        <v>19</v>
      </c>
      <c r="G190" s="22">
        <v>10.438477307332917</v>
      </c>
    </row>
    <row r="191" spans="1:7" x14ac:dyDescent="0.25">
      <c r="A191" s="22">
        <v>462</v>
      </c>
      <c r="B191" s="22" t="s">
        <v>38</v>
      </c>
      <c r="C191" s="22">
        <v>325</v>
      </c>
      <c r="D191" s="22" t="s">
        <v>28</v>
      </c>
      <c r="E191" s="22" t="s">
        <v>25</v>
      </c>
      <c r="F191" s="22">
        <v>19</v>
      </c>
      <c r="G191" s="22">
        <v>11.539946394358713</v>
      </c>
    </row>
    <row r="192" spans="1:7" x14ac:dyDescent="0.25">
      <c r="A192" s="22">
        <v>462</v>
      </c>
      <c r="B192" s="22" t="s">
        <v>38</v>
      </c>
      <c r="C192" s="22">
        <v>375</v>
      </c>
      <c r="D192" s="22" t="s">
        <v>33</v>
      </c>
      <c r="E192" s="22" t="s">
        <v>25</v>
      </c>
      <c r="F192" s="22">
        <v>19</v>
      </c>
      <c r="G192" s="22">
        <v>12.442679129969017</v>
      </c>
    </row>
    <row r="193" spans="1:7" x14ac:dyDescent="0.25">
      <c r="A193" s="22">
        <v>462</v>
      </c>
      <c r="B193" s="22" t="s">
        <v>38</v>
      </c>
      <c r="C193" s="22">
        <v>450</v>
      </c>
      <c r="D193" s="22" t="s">
        <v>34</v>
      </c>
      <c r="E193" s="22" t="s">
        <v>25</v>
      </c>
      <c r="F193" s="22">
        <v>19</v>
      </c>
      <c r="G193" s="22">
        <v>14.586018554265046</v>
      </c>
    </row>
    <row r="194" spans="1:7" x14ac:dyDescent="0.25">
      <c r="A194" s="22">
        <v>462</v>
      </c>
      <c r="B194" s="22" t="s">
        <v>38</v>
      </c>
      <c r="C194" s="22">
        <v>0</v>
      </c>
      <c r="D194" s="22" t="s">
        <v>10</v>
      </c>
      <c r="E194" s="22" t="s">
        <v>25</v>
      </c>
      <c r="F194" s="22">
        <v>20</v>
      </c>
      <c r="G194" s="22">
        <v>0</v>
      </c>
    </row>
    <row r="195" spans="1:7" x14ac:dyDescent="0.25">
      <c r="A195" s="22">
        <v>462</v>
      </c>
      <c r="B195" s="22" t="s">
        <v>38</v>
      </c>
      <c r="C195" s="22">
        <v>25</v>
      </c>
      <c r="D195" s="22" t="s">
        <v>11</v>
      </c>
      <c r="E195" s="22" t="s">
        <v>25</v>
      </c>
      <c r="F195" s="22">
        <v>20</v>
      </c>
      <c r="G195" s="22">
        <v>3.6814893566397749E-2</v>
      </c>
    </row>
    <row r="196" spans="1:7" x14ac:dyDescent="0.25">
      <c r="A196" s="22">
        <v>462</v>
      </c>
      <c r="B196" s="22" t="s">
        <v>38</v>
      </c>
      <c r="C196" s="22">
        <v>50</v>
      </c>
      <c r="D196" s="22" t="s">
        <v>13</v>
      </c>
      <c r="E196" s="22" t="s">
        <v>25</v>
      </c>
      <c r="F196" s="22">
        <v>20</v>
      </c>
      <c r="G196" s="22">
        <v>0.92800336093177371</v>
      </c>
    </row>
    <row r="197" spans="1:7" x14ac:dyDescent="0.25">
      <c r="A197" s="22">
        <v>462</v>
      </c>
      <c r="B197" s="22" t="s">
        <v>38</v>
      </c>
      <c r="C197" s="22">
        <v>75</v>
      </c>
      <c r="D197" s="22" t="s">
        <v>14</v>
      </c>
      <c r="E197" s="22" t="s">
        <v>25</v>
      </c>
      <c r="F197" s="22">
        <v>20</v>
      </c>
      <c r="G197" s="22">
        <v>1.3793003474439891</v>
      </c>
    </row>
    <row r="198" spans="1:7" x14ac:dyDescent="0.25">
      <c r="A198" s="22">
        <v>462</v>
      </c>
      <c r="B198" s="22" t="s">
        <v>38</v>
      </c>
      <c r="C198" s="22">
        <v>100</v>
      </c>
      <c r="D198" s="22" t="s">
        <v>16</v>
      </c>
      <c r="E198" s="22" t="s">
        <v>25</v>
      </c>
      <c r="F198" s="22">
        <v>20</v>
      </c>
      <c r="G198" s="22">
        <v>1.7617266786812085</v>
      </c>
    </row>
    <row r="199" spans="1:7" x14ac:dyDescent="0.25">
      <c r="A199" s="22">
        <v>462</v>
      </c>
      <c r="B199" s="22" t="s">
        <v>38</v>
      </c>
      <c r="C199" s="22">
        <v>125</v>
      </c>
      <c r="D199" s="22" t="s">
        <v>17</v>
      </c>
      <c r="E199" s="22" t="s">
        <v>25</v>
      </c>
      <c r="F199" s="22">
        <v>20</v>
      </c>
      <c r="G199" s="22">
        <v>2.0928419101186106</v>
      </c>
    </row>
    <row r="200" spans="1:7" x14ac:dyDescent="0.25">
      <c r="A200" s="22">
        <v>462</v>
      </c>
      <c r="B200" s="22" t="s">
        <v>38</v>
      </c>
      <c r="C200" s="22">
        <v>175</v>
      </c>
      <c r="D200" s="22" t="s">
        <v>18</v>
      </c>
      <c r="E200" s="22" t="s">
        <v>25</v>
      </c>
      <c r="F200" s="22">
        <v>20</v>
      </c>
      <c r="G200" s="22">
        <v>2.7031048412132233</v>
      </c>
    </row>
    <row r="201" spans="1:7" x14ac:dyDescent="0.25">
      <c r="A201" s="22">
        <v>462</v>
      </c>
      <c r="B201" s="22" t="s">
        <v>38</v>
      </c>
      <c r="C201" s="22">
        <v>225</v>
      </c>
      <c r="D201" s="22" t="s">
        <v>26</v>
      </c>
      <c r="E201" s="22" t="s">
        <v>25</v>
      </c>
      <c r="F201" s="22">
        <v>20</v>
      </c>
      <c r="G201" s="22">
        <v>3.3874898834259182</v>
      </c>
    </row>
    <row r="202" spans="1:7" x14ac:dyDescent="0.25">
      <c r="A202" s="22">
        <v>462</v>
      </c>
      <c r="B202" s="22" t="s">
        <v>38</v>
      </c>
      <c r="C202" s="22">
        <v>275</v>
      </c>
      <c r="D202" s="22" t="s">
        <v>27</v>
      </c>
      <c r="E202" s="22" t="s">
        <v>25</v>
      </c>
      <c r="F202" s="22">
        <v>20</v>
      </c>
      <c r="G202" s="22">
        <v>3.9475904706863583</v>
      </c>
    </row>
    <row r="203" spans="1:7" x14ac:dyDescent="0.25">
      <c r="A203" s="22">
        <v>462</v>
      </c>
      <c r="B203" s="22" t="s">
        <v>38</v>
      </c>
      <c r="C203" s="22">
        <v>325</v>
      </c>
      <c r="D203" s="22" t="s">
        <v>28</v>
      </c>
      <c r="E203" s="22" t="s">
        <v>25</v>
      </c>
      <c r="F203" s="22">
        <v>20</v>
      </c>
      <c r="G203" s="22">
        <v>4.5482530840678965</v>
      </c>
    </row>
    <row r="204" spans="1:7" x14ac:dyDescent="0.25">
      <c r="A204" s="22">
        <v>462</v>
      </c>
      <c r="B204" s="22" t="s">
        <v>38</v>
      </c>
      <c r="C204" s="22">
        <v>375</v>
      </c>
      <c r="D204" s="22" t="s">
        <v>33</v>
      </c>
      <c r="E204" s="22" t="s">
        <v>25</v>
      </c>
      <c r="F204" s="22">
        <v>20</v>
      </c>
      <c r="G204" s="22">
        <v>5.1049621060963766</v>
      </c>
    </row>
    <row r="205" spans="1:7" x14ac:dyDescent="0.25">
      <c r="A205" s="22">
        <v>462</v>
      </c>
      <c r="B205" s="22" t="s">
        <v>38</v>
      </c>
      <c r="C205" s="22">
        <v>450</v>
      </c>
      <c r="D205" s="22" t="s">
        <v>34</v>
      </c>
      <c r="E205" s="22" t="s">
        <v>25</v>
      </c>
      <c r="F205" s="22">
        <v>20</v>
      </c>
      <c r="G205" s="22">
        <v>5.9044142042034213</v>
      </c>
    </row>
    <row r="206" spans="1:7" x14ac:dyDescent="0.25">
      <c r="A206" s="22">
        <v>462</v>
      </c>
      <c r="B206" s="22" t="s">
        <v>38</v>
      </c>
      <c r="C206" s="22">
        <v>0</v>
      </c>
      <c r="D206" s="22" t="s">
        <v>10</v>
      </c>
      <c r="E206" s="22" t="s">
        <v>25</v>
      </c>
      <c r="F206" s="22">
        <v>21</v>
      </c>
      <c r="G206" s="22">
        <v>0</v>
      </c>
    </row>
    <row r="207" spans="1:7" x14ac:dyDescent="0.25">
      <c r="A207" s="22">
        <v>462</v>
      </c>
      <c r="B207" s="22" t="s">
        <v>38</v>
      </c>
      <c r="C207" s="22">
        <v>25</v>
      </c>
      <c r="D207" s="22" t="s">
        <v>11</v>
      </c>
      <c r="E207" s="22" t="s">
        <v>25</v>
      </c>
      <c r="F207" s="22">
        <v>21</v>
      </c>
      <c r="G207" s="22">
        <v>0.65437522818954541</v>
      </c>
    </row>
    <row r="208" spans="1:7" x14ac:dyDescent="0.25">
      <c r="A208" s="22">
        <v>462</v>
      </c>
      <c r="B208" s="22" t="s">
        <v>38</v>
      </c>
      <c r="C208" s="22">
        <v>50</v>
      </c>
      <c r="D208" s="22" t="s">
        <v>13</v>
      </c>
      <c r="E208" s="22" t="s">
        <v>25</v>
      </c>
      <c r="F208" s="22">
        <v>21</v>
      </c>
      <c r="G208" s="22">
        <v>1.3859453057517008</v>
      </c>
    </row>
    <row r="209" spans="1:7" x14ac:dyDescent="0.25">
      <c r="A209" s="22">
        <v>462</v>
      </c>
      <c r="B209" s="22" t="s">
        <v>38</v>
      </c>
      <c r="C209" s="22">
        <v>75</v>
      </c>
      <c r="D209" s="22" t="s">
        <v>14</v>
      </c>
      <c r="E209" s="22" t="s">
        <v>25</v>
      </c>
      <c r="F209" s="22">
        <v>21</v>
      </c>
      <c r="G209" s="22">
        <v>2.1929570692004305</v>
      </c>
    </row>
    <row r="210" spans="1:7" x14ac:dyDescent="0.25">
      <c r="A210" s="22">
        <v>462</v>
      </c>
      <c r="B210" s="22" t="s">
        <v>38</v>
      </c>
      <c r="C210" s="22">
        <v>100</v>
      </c>
      <c r="D210" s="22" t="s">
        <v>16</v>
      </c>
      <c r="E210" s="22" t="s">
        <v>25</v>
      </c>
      <c r="F210" s="22">
        <v>21</v>
      </c>
      <c r="G210" s="22">
        <v>3.2525078586249001</v>
      </c>
    </row>
    <row r="211" spans="1:7" x14ac:dyDescent="0.25">
      <c r="A211" s="22">
        <v>462</v>
      </c>
      <c r="B211" s="22" t="s">
        <v>38</v>
      </c>
      <c r="C211" s="22">
        <v>125</v>
      </c>
      <c r="D211" s="22" t="s">
        <v>17</v>
      </c>
      <c r="E211" s="22" t="s">
        <v>25</v>
      </c>
      <c r="F211" s="22">
        <v>21</v>
      </c>
      <c r="G211" s="22">
        <v>4.5992713518615744</v>
      </c>
    </row>
    <row r="212" spans="1:7" x14ac:dyDescent="0.25">
      <c r="A212" s="22">
        <v>462</v>
      </c>
      <c r="B212" s="22" t="s">
        <v>38</v>
      </c>
      <c r="C212" s="22">
        <v>175</v>
      </c>
      <c r="D212" s="22" t="s">
        <v>18</v>
      </c>
      <c r="E212" s="22" t="s">
        <v>25</v>
      </c>
      <c r="F212" s="22">
        <v>21</v>
      </c>
      <c r="G212" s="22">
        <v>7.2457133761364894</v>
      </c>
    </row>
    <row r="213" spans="1:7" x14ac:dyDescent="0.25">
      <c r="A213" s="22">
        <v>462</v>
      </c>
      <c r="B213" s="22" t="s">
        <v>38</v>
      </c>
      <c r="C213" s="22">
        <v>225</v>
      </c>
      <c r="D213" s="22" t="s">
        <v>26</v>
      </c>
      <c r="E213" s="22" t="s">
        <v>25</v>
      </c>
      <c r="F213" s="22">
        <v>21</v>
      </c>
      <c r="G213" s="22">
        <v>9.7800085932838918</v>
      </c>
    </row>
    <row r="214" spans="1:7" x14ac:dyDescent="0.25">
      <c r="A214" s="22">
        <v>462</v>
      </c>
      <c r="B214" s="22" t="s">
        <v>38</v>
      </c>
      <c r="C214" s="22">
        <v>275</v>
      </c>
      <c r="D214" s="22" t="s">
        <v>27</v>
      </c>
      <c r="E214" s="22" t="s">
        <v>25</v>
      </c>
      <c r="F214" s="22">
        <v>21</v>
      </c>
      <c r="G214" s="22">
        <v>11.879881029769274</v>
      </c>
    </row>
    <row r="215" spans="1:7" x14ac:dyDescent="0.25">
      <c r="A215" s="22">
        <v>462</v>
      </c>
      <c r="B215" s="22" t="s">
        <v>38</v>
      </c>
      <c r="C215" s="22">
        <v>325</v>
      </c>
      <c r="D215" s="22" t="s">
        <v>28</v>
      </c>
      <c r="E215" s="22" t="s">
        <v>25</v>
      </c>
      <c r="F215" s="22">
        <v>21</v>
      </c>
      <c r="G215" s="22">
        <v>12.873201198607267</v>
      </c>
    </row>
    <row r="216" spans="1:7" x14ac:dyDescent="0.25">
      <c r="A216" s="22">
        <v>462</v>
      </c>
      <c r="B216" s="22" t="s">
        <v>38</v>
      </c>
      <c r="C216" s="22">
        <v>375</v>
      </c>
      <c r="D216" s="22" t="s">
        <v>33</v>
      </c>
      <c r="E216" s="22" t="s">
        <v>25</v>
      </c>
      <c r="F216" s="22">
        <v>21</v>
      </c>
      <c r="G216" s="22">
        <v>13.637566564556487</v>
      </c>
    </row>
    <row r="217" spans="1:7" x14ac:dyDescent="0.25">
      <c r="A217" s="22">
        <v>462</v>
      </c>
      <c r="B217" s="22" t="s">
        <v>38</v>
      </c>
      <c r="C217" s="22">
        <v>450</v>
      </c>
      <c r="D217" s="22" t="s">
        <v>34</v>
      </c>
      <c r="E217" s="22" t="s">
        <v>25</v>
      </c>
      <c r="F217" s="22">
        <v>21</v>
      </c>
      <c r="G217" s="22">
        <v>14.401931930505707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5"/>
  <sheetViews>
    <sheetView tabSelected="1" workbookViewId="0">
      <selection activeCell="J10" sqref="J10"/>
    </sheetView>
  </sheetViews>
  <sheetFormatPr defaultRowHeight="15" x14ac:dyDescent="0.25"/>
  <cols>
    <col min="6" max="6" width="9.140625" customWidth="1"/>
    <col min="7" max="7" width="14.28515625" customWidth="1"/>
    <col min="8" max="8" width="18" customWidth="1"/>
    <col min="9" max="9" width="15.7109375" customWidth="1"/>
    <col min="10" max="10" width="27.85546875" customWidth="1"/>
    <col min="11" max="11" width="15.5703125" customWidth="1"/>
    <col min="12" max="12" width="14.7109375" customWidth="1"/>
  </cols>
  <sheetData>
    <row r="1" spans="1:11" x14ac:dyDescent="0.25">
      <c r="A1" s="21" t="s">
        <v>47</v>
      </c>
      <c r="B1" s="21" t="s">
        <v>48</v>
      </c>
      <c r="C1" s="21" t="s">
        <v>40</v>
      </c>
      <c r="D1" s="21" t="s">
        <v>39</v>
      </c>
      <c r="E1" s="21" t="s">
        <v>41</v>
      </c>
      <c r="F1" s="21" t="s">
        <v>48</v>
      </c>
      <c r="G1" s="21" t="s">
        <v>44</v>
      </c>
      <c r="H1" s="21" t="s">
        <v>50</v>
      </c>
      <c r="I1" s="21" t="s">
        <v>49</v>
      </c>
      <c r="J1" s="26" t="s">
        <v>53</v>
      </c>
      <c r="K1" s="21" t="s">
        <v>45</v>
      </c>
    </row>
    <row r="2" spans="1:11" x14ac:dyDescent="0.25">
      <c r="A2" s="19">
        <v>462</v>
      </c>
      <c r="B2" s="19" t="s">
        <v>38</v>
      </c>
      <c r="C2" s="19">
        <v>0</v>
      </c>
      <c r="D2" s="19" t="s">
        <v>1</v>
      </c>
      <c r="E2" s="19">
        <v>4</v>
      </c>
      <c r="F2" s="20"/>
      <c r="G2" s="20"/>
      <c r="H2" s="19"/>
      <c r="I2" s="22"/>
      <c r="J2" s="22">
        <v>3.648523E-2</v>
      </c>
      <c r="K2" s="19"/>
    </row>
    <row r="3" spans="1:11" x14ac:dyDescent="0.25">
      <c r="A3" s="19">
        <v>462</v>
      </c>
      <c r="B3" s="19" t="s">
        <v>38</v>
      </c>
      <c r="C3" s="19">
        <v>0</v>
      </c>
      <c r="D3" s="19" t="s">
        <v>1</v>
      </c>
      <c r="E3" s="19">
        <v>5</v>
      </c>
      <c r="F3" s="20"/>
      <c r="G3" s="20"/>
      <c r="H3" s="19"/>
      <c r="I3" s="22"/>
      <c r="J3" s="22">
        <v>3.656425E-2</v>
      </c>
      <c r="K3" s="19"/>
    </row>
    <row r="4" spans="1:11" x14ac:dyDescent="0.25">
      <c r="A4" s="19">
        <v>462</v>
      </c>
      <c r="B4" s="19" t="s">
        <v>38</v>
      </c>
      <c r="C4" s="19">
        <v>0</v>
      </c>
      <c r="D4" s="19" t="s">
        <v>1</v>
      </c>
      <c r="E4" s="19">
        <v>6</v>
      </c>
      <c r="F4" s="20"/>
      <c r="G4" s="20"/>
      <c r="H4" s="19"/>
      <c r="I4" s="22"/>
      <c r="J4" s="22">
        <v>3.6598539999999999E-2</v>
      </c>
      <c r="K4" s="19"/>
    </row>
    <row r="5" spans="1:11" x14ac:dyDescent="0.25">
      <c r="A5" s="19">
        <v>462</v>
      </c>
      <c r="B5" s="19" t="s">
        <v>38</v>
      </c>
      <c r="C5" s="19">
        <v>0</v>
      </c>
      <c r="D5" s="19" t="s">
        <v>1</v>
      </c>
      <c r="E5" s="19">
        <v>7</v>
      </c>
      <c r="F5" s="20"/>
      <c r="G5" s="20"/>
      <c r="H5" s="19"/>
      <c r="I5" s="22"/>
      <c r="J5" s="22">
        <v>3.6681060000000001E-2</v>
      </c>
      <c r="K5" s="19"/>
    </row>
    <row r="6" spans="1:11" x14ac:dyDescent="0.25">
      <c r="A6" s="19">
        <v>462</v>
      </c>
      <c r="B6" s="19" t="s">
        <v>38</v>
      </c>
      <c r="C6" s="19">
        <v>0</v>
      </c>
      <c r="D6" s="19" t="s">
        <v>1</v>
      </c>
      <c r="E6" s="19">
        <v>8</v>
      </c>
      <c r="F6" s="20"/>
      <c r="G6" s="20"/>
      <c r="H6" s="19"/>
      <c r="I6" s="22"/>
      <c r="J6" s="22">
        <v>3.7020020000000001E-2</v>
      </c>
      <c r="K6" s="19"/>
    </row>
    <row r="7" spans="1:11" x14ac:dyDescent="0.25">
      <c r="A7" s="19">
        <v>462</v>
      </c>
      <c r="B7" s="19" t="s">
        <v>38</v>
      </c>
      <c r="C7" s="19">
        <v>0</v>
      </c>
      <c r="D7" s="19" t="s">
        <v>1</v>
      </c>
      <c r="E7" s="19">
        <v>9</v>
      </c>
      <c r="F7" s="20"/>
      <c r="G7" s="20"/>
      <c r="H7" s="19"/>
      <c r="I7" s="22"/>
      <c r="J7" s="22">
        <v>3.65061E-2</v>
      </c>
      <c r="K7" s="19"/>
    </row>
    <row r="8" spans="1:11" x14ac:dyDescent="0.25">
      <c r="A8" s="19">
        <v>462</v>
      </c>
      <c r="B8" s="19" t="s">
        <v>38</v>
      </c>
      <c r="C8" s="19">
        <v>0</v>
      </c>
      <c r="D8" s="19" t="s">
        <v>1</v>
      </c>
      <c r="E8" s="19">
        <v>10</v>
      </c>
      <c r="F8" s="20"/>
      <c r="G8" s="20"/>
      <c r="H8" s="19"/>
      <c r="I8" s="22"/>
      <c r="J8" s="22">
        <v>3.6725359999999999E-2</v>
      </c>
      <c r="K8" s="19"/>
    </row>
    <row r="9" spans="1:11" x14ac:dyDescent="0.25">
      <c r="A9" s="19">
        <v>462</v>
      </c>
      <c r="B9" s="19" t="s">
        <v>38</v>
      </c>
      <c r="C9" s="19">
        <v>0</v>
      </c>
      <c r="D9" s="19" t="s">
        <v>1</v>
      </c>
      <c r="E9" s="19">
        <v>11</v>
      </c>
      <c r="F9" s="20"/>
      <c r="G9" s="20"/>
      <c r="H9" s="19"/>
      <c r="I9" s="22"/>
      <c r="J9" s="22">
        <v>3.7059059999999998E-2</v>
      </c>
      <c r="K9" s="19"/>
    </row>
    <row r="10" spans="1:11" x14ac:dyDescent="0.25">
      <c r="A10" s="19">
        <v>462</v>
      </c>
      <c r="B10" s="19" t="s">
        <v>38</v>
      </c>
      <c r="C10" s="19">
        <v>0</v>
      </c>
      <c r="D10" s="19" t="s">
        <v>1</v>
      </c>
      <c r="E10" s="19">
        <v>12</v>
      </c>
      <c r="F10" s="20"/>
      <c r="G10" s="20"/>
      <c r="H10" s="19"/>
      <c r="I10" s="22"/>
      <c r="J10" s="22">
        <v>3.6949210000000003E-2</v>
      </c>
      <c r="K10" s="19"/>
    </row>
    <row r="11" spans="1:11" x14ac:dyDescent="0.25">
      <c r="A11" s="19">
        <v>462</v>
      </c>
      <c r="B11" s="19" t="s">
        <v>38</v>
      </c>
      <c r="C11" s="19">
        <v>0</v>
      </c>
      <c r="D11" s="19" t="s">
        <v>1</v>
      </c>
      <c r="E11" s="19">
        <v>2</v>
      </c>
      <c r="F11" s="20"/>
      <c r="G11" s="20"/>
      <c r="H11" s="19"/>
      <c r="I11" s="22"/>
      <c r="J11" s="22">
        <v>3.6985999999999998E-2</v>
      </c>
      <c r="K11" s="19"/>
    </row>
    <row r="12" spans="1:11" x14ac:dyDescent="0.25">
      <c r="A12" s="19">
        <v>462</v>
      </c>
      <c r="B12" s="19" t="s">
        <v>38</v>
      </c>
      <c r="C12" s="19">
        <v>0</v>
      </c>
      <c r="D12" s="19" t="s">
        <v>1</v>
      </c>
      <c r="E12" s="19">
        <v>13</v>
      </c>
      <c r="F12" s="20"/>
      <c r="G12" s="20"/>
      <c r="H12" s="19"/>
      <c r="I12" s="22"/>
      <c r="J12" s="22">
        <v>3.6680659999999997E-2</v>
      </c>
      <c r="K12" s="19"/>
    </row>
    <row r="13" spans="1:11" x14ac:dyDescent="0.25">
      <c r="A13" s="19">
        <v>462</v>
      </c>
      <c r="B13" s="19" t="s">
        <v>38</v>
      </c>
      <c r="C13" s="19">
        <v>0</v>
      </c>
      <c r="D13" s="19" t="s">
        <v>1</v>
      </c>
      <c r="E13" s="19">
        <v>15</v>
      </c>
      <c r="F13" s="20"/>
      <c r="G13" s="20"/>
      <c r="H13" s="19"/>
      <c r="I13" s="22"/>
      <c r="J13" s="23">
        <v>3.6594429999999997E-2</v>
      </c>
      <c r="K13" s="19"/>
    </row>
    <row r="14" spans="1:11" x14ac:dyDescent="0.25">
      <c r="A14" s="19">
        <v>462</v>
      </c>
      <c r="B14" s="19" t="s">
        <v>38</v>
      </c>
      <c r="C14" s="19">
        <v>0</v>
      </c>
      <c r="D14" s="19" t="s">
        <v>1</v>
      </c>
      <c r="E14" s="19">
        <v>16</v>
      </c>
      <c r="F14" s="20"/>
      <c r="G14" s="20"/>
      <c r="H14" s="19"/>
      <c r="I14" s="22"/>
      <c r="J14" s="22">
        <v>3.6860209999999997E-2</v>
      </c>
      <c r="K14" s="19"/>
    </row>
    <row r="15" spans="1:11" x14ac:dyDescent="0.25">
      <c r="A15" s="19">
        <v>462</v>
      </c>
      <c r="B15" s="19" t="s">
        <v>38</v>
      </c>
      <c r="C15" s="19">
        <v>0</v>
      </c>
      <c r="D15" s="19" t="s">
        <v>1</v>
      </c>
      <c r="E15" s="19">
        <v>17</v>
      </c>
      <c r="F15" s="20"/>
      <c r="G15" s="20"/>
      <c r="H15" s="19"/>
      <c r="I15" s="22"/>
      <c r="J15" s="22">
        <v>3.6839249999999997E-2</v>
      </c>
      <c r="K15" s="19"/>
    </row>
    <row r="16" spans="1:11" x14ac:dyDescent="0.25">
      <c r="A16" s="19">
        <v>462</v>
      </c>
      <c r="B16" s="19" t="s">
        <v>38</v>
      </c>
      <c r="C16" s="19">
        <v>0</v>
      </c>
      <c r="D16" s="19" t="s">
        <v>1</v>
      </c>
      <c r="E16" s="19">
        <v>18</v>
      </c>
      <c r="F16" s="20"/>
      <c r="G16" s="20"/>
      <c r="H16" s="19"/>
      <c r="I16" s="22"/>
      <c r="J16" s="22">
        <v>3.7091939999999997E-2</v>
      </c>
      <c r="K16" s="19"/>
    </row>
    <row r="17" spans="1:11" x14ac:dyDescent="0.25">
      <c r="A17" s="19">
        <v>462</v>
      </c>
      <c r="B17" s="19" t="s">
        <v>38</v>
      </c>
      <c r="C17" s="19">
        <v>0</v>
      </c>
      <c r="D17" s="19" t="s">
        <v>1</v>
      </c>
      <c r="E17" s="19">
        <v>19</v>
      </c>
      <c r="F17" s="20"/>
      <c r="G17" s="20"/>
      <c r="H17" s="19"/>
      <c r="I17" s="22"/>
      <c r="J17" s="24">
        <v>3.6609639999999999E-2</v>
      </c>
      <c r="K17" s="19"/>
    </row>
    <row r="18" spans="1:11" x14ac:dyDescent="0.25">
      <c r="A18" s="19">
        <v>462</v>
      </c>
      <c r="B18" s="19" t="s">
        <v>38</v>
      </c>
      <c r="C18" s="19">
        <v>0</v>
      </c>
      <c r="D18" s="19" t="s">
        <v>1</v>
      </c>
      <c r="E18" s="19">
        <v>20</v>
      </c>
      <c r="F18" s="20"/>
      <c r="G18" s="20"/>
      <c r="H18" s="19"/>
      <c r="I18" s="22"/>
      <c r="J18" s="22">
        <v>3.6979230000000002E-2</v>
      </c>
      <c r="K18" s="19"/>
    </row>
    <row r="19" spans="1:11" x14ac:dyDescent="0.25">
      <c r="A19" s="19">
        <v>462</v>
      </c>
      <c r="B19" s="19" t="s">
        <v>38</v>
      </c>
      <c r="C19" s="19">
        <v>0</v>
      </c>
      <c r="D19" s="19" t="s">
        <v>1</v>
      </c>
      <c r="E19" s="19">
        <v>21</v>
      </c>
      <c r="F19" s="20"/>
      <c r="G19" s="20"/>
      <c r="H19" s="19"/>
      <c r="I19" s="22"/>
      <c r="J19" s="22">
        <v>3.6503399999999998E-2</v>
      </c>
      <c r="K19" s="19"/>
    </row>
    <row r="20" spans="1:11" x14ac:dyDescent="0.25">
      <c r="A20" s="19">
        <v>462</v>
      </c>
      <c r="B20" s="19" t="s">
        <v>38</v>
      </c>
      <c r="C20" s="19">
        <v>0</v>
      </c>
      <c r="D20" s="19" t="s">
        <v>10</v>
      </c>
      <c r="E20" s="19">
        <v>4</v>
      </c>
      <c r="F20" s="20"/>
      <c r="G20" s="20">
        <v>3.0813305899999999</v>
      </c>
      <c r="H20" s="19">
        <v>4.0919356100000002</v>
      </c>
      <c r="I20" s="22">
        <v>100.060951572392</v>
      </c>
      <c r="J20" s="22">
        <v>3.6017729999999998E-2</v>
      </c>
      <c r="K20" s="19"/>
    </row>
    <row r="21" spans="1:11" x14ac:dyDescent="0.25">
      <c r="A21" s="19">
        <v>462</v>
      </c>
      <c r="B21" s="19" t="s">
        <v>38</v>
      </c>
      <c r="C21" s="19">
        <v>0</v>
      </c>
      <c r="D21" s="19" t="s">
        <v>10</v>
      </c>
      <c r="E21" s="19">
        <v>5</v>
      </c>
      <c r="F21" s="20"/>
      <c r="G21" s="20">
        <v>3.10711833</v>
      </c>
      <c r="H21" s="19">
        <v>4.0916304300000004</v>
      </c>
      <c r="I21" s="22">
        <v>100.218933159538</v>
      </c>
      <c r="J21" s="22">
        <v>3.5613760000000001E-2</v>
      </c>
      <c r="K21" s="19"/>
    </row>
    <row r="22" spans="1:11" x14ac:dyDescent="0.25">
      <c r="A22" s="19">
        <v>462</v>
      </c>
      <c r="B22" s="19" t="s">
        <v>38</v>
      </c>
      <c r="C22" s="19">
        <v>0</v>
      </c>
      <c r="D22" s="19" t="s">
        <v>10</v>
      </c>
      <c r="E22" s="19">
        <v>6</v>
      </c>
      <c r="F22" s="20"/>
      <c r="G22" s="20">
        <v>3.1026932199999999</v>
      </c>
      <c r="H22" s="19">
        <v>4.0917830200000003</v>
      </c>
      <c r="I22" s="22">
        <v>100.099431762903</v>
      </c>
      <c r="J22" s="22">
        <v>3.6010189999999997E-2</v>
      </c>
      <c r="K22" s="19"/>
    </row>
    <row r="23" spans="1:11" x14ac:dyDescent="0.25">
      <c r="A23" s="19">
        <v>462</v>
      </c>
      <c r="B23" s="19" t="s">
        <v>38</v>
      </c>
      <c r="C23" s="19">
        <v>0</v>
      </c>
      <c r="D23" s="19" t="s">
        <v>10</v>
      </c>
      <c r="E23" s="19">
        <v>7</v>
      </c>
      <c r="F23" s="20"/>
      <c r="G23" s="20">
        <v>3.1120012199999998</v>
      </c>
      <c r="H23" s="19">
        <v>4.0917830200000003</v>
      </c>
      <c r="I23" s="22">
        <v>100.192349993006</v>
      </c>
      <c r="J23" s="22">
        <v>3.6029659999999998E-2</v>
      </c>
      <c r="K23" s="19"/>
    </row>
    <row r="24" spans="1:11" x14ac:dyDescent="0.25">
      <c r="A24" s="19">
        <v>462</v>
      </c>
      <c r="B24" s="19" t="s">
        <v>38</v>
      </c>
      <c r="C24" s="19">
        <v>0</v>
      </c>
      <c r="D24" s="19" t="s">
        <v>10</v>
      </c>
      <c r="E24" s="19">
        <v>8</v>
      </c>
      <c r="F24" s="20"/>
      <c r="G24" s="20">
        <v>3.09094377</v>
      </c>
      <c r="H24" s="19">
        <v>4.0913252499999997</v>
      </c>
      <c r="I24" s="22">
        <v>100.06029691087301</v>
      </c>
      <c r="J24" s="22">
        <v>3.649152E-2</v>
      </c>
      <c r="K24" s="19"/>
    </row>
    <row r="25" spans="1:11" x14ac:dyDescent="0.25">
      <c r="A25" s="19">
        <v>462</v>
      </c>
      <c r="B25" s="19" t="s">
        <v>38</v>
      </c>
      <c r="C25" s="19">
        <v>0</v>
      </c>
      <c r="D25" s="19" t="s">
        <v>10</v>
      </c>
      <c r="E25" s="19">
        <v>9</v>
      </c>
      <c r="F25" s="20"/>
      <c r="G25" s="20">
        <v>3.0910963599999999</v>
      </c>
      <c r="H25" s="19">
        <v>4.0913252499999997</v>
      </c>
      <c r="I25" s="22">
        <v>100.13483034935901</v>
      </c>
      <c r="J25" s="22">
        <v>3.6041910000000003E-2</v>
      </c>
      <c r="K25" s="19"/>
    </row>
    <row r="26" spans="1:11" x14ac:dyDescent="0.25">
      <c r="A26" s="19">
        <v>462</v>
      </c>
      <c r="B26" s="19" t="s">
        <v>38</v>
      </c>
      <c r="C26" s="19">
        <v>0</v>
      </c>
      <c r="D26" s="19" t="s">
        <v>10</v>
      </c>
      <c r="E26" s="19">
        <v>10</v>
      </c>
      <c r="F26" s="20"/>
      <c r="G26" s="20">
        <v>3.07995727</v>
      </c>
      <c r="H26" s="19">
        <v>4.0917830200000003</v>
      </c>
      <c r="I26" s="22">
        <v>99.992648233097796</v>
      </c>
      <c r="J26" s="22">
        <v>3.6315130000000001E-2</v>
      </c>
      <c r="K26" s="19"/>
    </row>
    <row r="27" spans="1:11" x14ac:dyDescent="0.25">
      <c r="A27" s="19">
        <v>462</v>
      </c>
      <c r="B27" s="19" t="s">
        <v>38</v>
      </c>
      <c r="C27" s="19">
        <v>0</v>
      </c>
      <c r="D27" s="19" t="s">
        <v>10</v>
      </c>
      <c r="E27" s="19">
        <v>11</v>
      </c>
      <c r="F27" s="20"/>
      <c r="G27" s="20">
        <v>3.0810254100000001</v>
      </c>
      <c r="H27" s="19">
        <v>4.0916304300000004</v>
      </c>
      <c r="I27" s="22">
        <v>99.996733444142194</v>
      </c>
      <c r="J27" s="22">
        <v>3.6734740000000002E-2</v>
      </c>
      <c r="K27" s="19"/>
    </row>
    <row r="28" spans="1:11" x14ac:dyDescent="0.25">
      <c r="A28" s="19">
        <v>462</v>
      </c>
      <c r="B28" s="19" t="s">
        <v>38</v>
      </c>
      <c r="C28" s="19">
        <v>0</v>
      </c>
      <c r="D28" s="19" t="s">
        <v>10</v>
      </c>
      <c r="E28" s="19">
        <v>12</v>
      </c>
      <c r="F28" s="20"/>
      <c r="G28" s="20">
        <v>3.0793469099999999</v>
      </c>
      <c r="H28" s="19">
        <v>4.0917830200000003</v>
      </c>
      <c r="I28" s="22">
        <v>99.972080204865307</v>
      </c>
      <c r="J28" s="22">
        <v>3.663044E-2</v>
      </c>
      <c r="K28" s="19"/>
    </row>
    <row r="29" spans="1:11" x14ac:dyDescent="0.25">
      <c r="A29" s="19">
        <v>462</v>
      </c>
      <c r="B29" s="19" t="s">
        <v>38</v>
      </c>
      <c r="C29" s="19">
        <v>0</v>
      </c>
      <c r="D29" s="19" t="s">
        <v>10</v>
      </c>
      <c r="E29" s="19">
        <v>2</v>
      </c>
      <c r="F29" s="20"/>
      <c r="G29" s="20">
        <v>3.0289921400000002</v>
      </c>
      <c r="H29" s="19">
        <v>4.0913252499999997</v>
      </c>
      <c r="I29" s="22">
        <v>99.925451744670099</v>
      </c>
      <c r="J29" s="22">
        <v>3.1513109999999997E-2</v>
      </c>
      <c r="K29" s="19"/>
    </row>
    <row r="30" spans="1:11" x14ac:dyDescent="0.25">
      <c r="A30" s="19">
        <v>462</v>
      </c>
      <c r="B30" s="19" t="s">
        <v>38</v>
      </c>
      <c r="C30" s="19">
        <v>0</v>
      </c>
      <c r="D30" s="19" t="s">
        <v>10</v>
      </c>
      <c r="E30" s="19">
        <v>13</v>
      </c>
      <c r="F30" s="20"/>
      <c r="G30" s="20">
        <v>3.0732433100000001</v>
      </c>
      <c r="H30" s="19">
        <v>4.0916304300000004</v>
      </c>
      <c r="I30" s="22">
        <v>100.026645673106</v>
      </c>
      <c r="J30" s="22">
        <v>3.6338280000000001E-2</v>
      </c>
      <c r="K30" s="19"/>
    </row>
    <row r="31" spans="1:11" x14ac:dyDescent="0.25">
      <c r="A31" s="19">
        <v>462</v>
      </c>
      <c r="B31" s="19" t="s">
        <v>38</v>
      </c>
      <c r="C31" s="19">
        <v>0</v>
      </c>
      <c r="D31" s="19" t="s">
        <v>10</v>
      </c>
      <c r="E31" s="19">
        <v>15</v>
      </c>
      <c r="F31" s="20"/>
      <c r="G31" s="20">
        <v>3.0822461300000001</v>
      </c>
      <c r="H31" s="19">
        <v>4.0916304300000004</v>
      </c>
      <c r="I31" s="22">
        <v>99.973910322035294</v>
      </c>
      <c r="J31" s="22">
        <v>3.628841E-2</v>
      </c>
      <c r="K31" s="19"/>
    </row>
    <row r="32" spans="1:11" x14ac:dyDescent="0.25">
      <c r="A32" s="19">
        <v>462</v>
      </c>
      <c r="B32" s="19" t="s">
        <v>38</v>
      </c>
      <c r="C32" s="19">
        <v>0</v>
      </c>
      <c r="D32" s="19" t="s">
        <v>10</v>
      </c>
      <c r="E32" s="19">
        <v>16</v>
      </c>
      <c r="F32" s="20"/>
      <c r="G32" s="20">
        <v>3.07858396</v>
      </c>
      <c r="H32" s="19">
        <v>4.0916304300000004</v>
      </c>
      <c r="I32" s="22">
        <v>100.01869313827299</v>
      </c>
      <c r="J32" s="22">
        <v>3.6437289999999997E-2</v>
      </c>
      <c r="K32" s="19"/>
    </row>
    <row r="33" spans="1:11" x14ac:dyDescent="0.25">
      <c r="A33" s="19">
        <v>462</v>
      </c>
      <c r="B33" s="19" t="s">
        <v>38</v>
      </c>
      <c r="C33" s="19">
        <v>0</v>
      </c>
      <c r="D33" s="19" t="s">
        <v>10</v>
      </c>
      <c r="E33" s="19">
        <v>17</v>
      </c>
      <c r="F33" s="20"/>
      <c r="G33" s="20">
        <v>3.0926222600000002</v>
      </c>
      <c r="H33" s="19">
        <v>4.0916304300000004</v>
      </c>
      <c r="I33" s="22">
        <v>100.053557399669</v>
      </c>
      <c r="J33" s="22">
        <v>3.6372990000000001E-2</v>
      </c>
      <c r="K33" s="19"/>
    </row>
    <row r="34" spans="1:11" x14ac:dyDescent="0.25">
      <c r="A34" s="19">
        <v>462</v>
      </c>
      <c r="B34" s="19" t="s">
        <v>38</v>
      </c>
      <c r="C34" s="19">
        <v>0</v>
      </c>
      <c r="D34" s="19" t="s">
        <v>10</v>
      </c>
      <c r="E34" s="19">
        <v>18</v>
      </c>
      <c r="F34" s="20"/>
      <c r="G34" s="20">
        <v>3.0842298000000001</v>
      </c>
      <c r="H34" s="19">
        <v>4.0917830200000003</v>
      </c>
      <c r="I34" s="22">
        <v>100.101172806542</v>
      </c>
      <c r="J34" s="22">
        <v>3.6627880000000002E-2</v>
      </c>
      <c r="K34" s="19"/>
    </row>
    <row r="35" spans="1:11" x14ac:dyDescent="0.25">
      <c r="A35" s="19">
        <v>462</v>
      </c>
      <c r="B35" s="19" t="s">
        <v>38</v>
      </c>
      <c r="C35" s="19">
        <v>0</v>
      </c>
      <c r="D35" s="19" t="s">
        <v>10</v>
      </c>
      <c r="E35" s="19">
        <v>19</v>
      </c>
      <c r="F35" s="20"/>
      <c r="G35" s="20">
        <v>3.09735256</v>
      </c>
      <c r="H35" s="19">
        <v>4.0916304300000004</v>
      </c>
      <c r="I35" s="22">
        <v>100.14260864549</v>
      </c>
      <c r="J35" s="22">
        <v>3.6108139999999997E-2</v>
      </c>
      <c r="K35" s="19"/>
    </row>
    <row r="36" spans="1:11" x14ac:dyDescent="0.25">
      <c r="A36" s="19">
        <v>462</v>
      </c>
      <c r="B36" s="19" t="s">
        <v>38</v>
      </c>
      <c r="C36" s="19">
        <v>0</v>
      </c>
      <c r="D36" s="19" t="s">
        <v>10</v>
      </c>
      <c r="E36" s="19">
        <v>20</v>
      </c>
      <c r="F36" s="20"/>
      <c r="G36" s="20">
        <v>3.0950637099999998</v>
      </c>
      <c r="H36" s="19">
        <v>4.0917830200000003</v>
      </c>
      <c r="I36" s="22">
        <v>100.086121397225</v>
      </c>
      <c r="J36" s="22">
        <v>3.6561290000000003E-2</v>
      </c>
      <c r="K36" s="19"/>
    </row>
    <row r="37" spans="1:11" x14ac:dyDescent="0.25">
      <c r="A37" s="19">
        <v>462</v>
      </c>
      <c r="B37" s="19" t="s">
        <v>38</v>
      </c>
      <c r="C37" s="19">
        <v>0</v>
      </c>
      <c r="D37" s="19" t="s">
        <v>10</v>
      </c>
      <c r="E37" s="19">
        <v>21</v>
      </c>
      <c r="F37" s="20"/>
      <c r="G37" s="20">
        <v>3.10131991</v>
      </c>
      <c r="H37" s="19">
        <v>4.0916304300000004</v>
      </c>
      <c r="I37" s="22">
        <v>100.32931206862401</v>
      </c>
      <c r="J37" s="22">
        <v>3.5935040000000001E-2</v>
      </c>
      <c r="K37" s="19"/>
    </row>
    <row r="38" spans="1:11" x14ac:dyDescent="0.25">
      <c r="A38" s="19">
        <v>462</v>
      </c>
      <c r="B38" s="19" t="s">
        <v>38</v>
      </c>
      <c r="C38" s="19">
        <v>25</v>
      </c>
      <c r="D38" s="19" t="s">
        <v>11</v>
      </c>
      <c r="E38" s="19">
        <v>4</v>
      </c>
      <c r="F38" s="20"/>
      <c r="G38" s="20">
        <v>3.0444037499999999</v>
      </c>
      <c r="H38" s="19">
        <v>4.0919356100000002</v>
      </c>
      <c r="I38" s="22">
        <v>100.026520917271</v>
      </c>
      <c r="J38" s="22">
        <v>3.401991E-2</v>
      </c>
      <c r="K38" s="19"/>
    </row>
    <row r="39" spans="1:11" x14ac:dyDescent="0.25">
      <c r="A39" s="19">
        <v>462</v>
      </c>
      <c r="B39" s="19" t="s">
        <v>38</v>
      </c>
      <c r="C39" s="19">
        <v>25</v>
      </c>
      <c r="D39" s="19" t="s">
        <v>11</v>
      </c>
      <c r="E39" s="19">
        <v>5</v>
      </c>
      <c r="F39" s="20"/>
      <c r="G39" s="20">
        <v>3.0262455199999998</v>
      </c>
      <c r="H39" s="19">
        <v>4.0913252499999997</v>
      </c>
      <c r="I39" s="22">
        <v>100.12115734737399</v>
      </c>
      <c r="J39" s="22">
        <v>2.4460639999999999E-2</v>
      </c>
      <c r="K39" s="19"/>
    </row>
    <row r="40" spans="1:11" x14ac:dyDescent="0.25">
      <c r="A40" s="19">
        <v>462</v>
      </c>
      <c r="B40" s="19" t="s">
        <v>38</v>
      </c>
      <c r="C40" s="19">
        <v>25</v>
      </c>
      <c r="D40" s="19" t="s">
        <v>11</v>
      </c>
      <c r="E40" s="19">
        <v>6</v>
      </c>
      <c r="F40" s="20"/>
      <c r="G40" s="20">
        <v>3.0648508400000001</v>
      </c>
      <c r="H40" s="19">
        <v>4.0913252499999997</v>
      </c>
      <c r="I40" s="22">
        <v>100.21518715922301</v>
      </c>
      <c r="J40" s="22">
        <v>3.1407600000000001E-2</v>
      </c>
      <c r="K40" s="19"/>
    </row>
    <row r="41" spans="1:11" x14ac:dyDescent="0.25">
      <c r="A41" s="19">
        <v>462</v>
      </c>
      <c r="B41" s="19" t="s">
        <v>38</v>
      </c>
      <c r="C41" s="19">
        <v>25</v>
      </c>
      <c r="D41" s="19" t="s">
        <v>11</v>
      </c>
      <c r="E41" s="19">
        <v>7</v>
      </c>
      <c r="F41" s="20"/>
      <c r="G41" s="20">
        <v>3.0852979299999999</v>
      </c>
      <c r="H41" s="19">
        <v>4.0916304300000004</v>
      </c>
      <c r="I41" s="22">
        <v>100.207604232677</v>
      </c>
      <c r="J41" s="22">
        <v>3.3223259999999998E-2</v>
      </c>
      <c r="K41" s="19"/>
    </row>
    <row r="42" spans="1:11" x14ac:dyDescent="0.25">
      <c r="A42" s="19">
        <v>462</v>
      </c>
      <c r="B42" s="19" t="s">
        <v>38</v>
      </c>
      <c r="C42" s="19">
        <v>25</v>
      </c>
      <c r="D42" s="19" t="s">
        <v>11</v>
      </c>
      <c r="E42" s="19">
        <v>8</v>
      </c>
      <c r="F42" s="20"/>
      <c r="G42" s="20">
        <v>3.10788128</v>
      </c>
      <c r="H42" s="19">
        <v>4.0919356100000002</v>
      </c>
      <c r="I42" s="22">
        <v>100.00760975817199</v>
      </c>
      <c r="J42" s="22">
        <v>3.5746300000000002E-2</v>
      </c>
      <c r="K42" s="19"/>
    </row>
    <row r="43" spans="1:11" x14ac:dyDescent="0.25">
      <c r="A43" s="19">
        <v>462</v>
      </c>
      <c r="B43" s="19" t="s">
        <v>38</v>
      </c>
      <c r="C43" s="19">
        <v>25</v>
      </c>
      <c r="D43" s="19" t="s">
        <v>11</v>
      </c>
      <c r="E43" s="19">
        <v>9</v>
      </c>
      <c r="F43" s="20"/>
      <c r="G43" s="20">
        <v>3.0827038999999998</v>
      </c>
      <c r="H43" s="19">
        <v>4.0913252499999997</v>
      </c>
      <c r="I43" s="22">
        <v>100.067819949195</v>
      </c>
      <c r="J43" s="22">
        <v>3.4969170000000001E-2</v>
      </c>
      <c r="K43" s="19"/>
    </row>
    <row r="44" spans="1:11" x14ac:dyDescent="0.25">
      <c r="A44" s="19">
        <v>462</v>
      </c>
      <c r="B44" s="19" t="s">
        <v>38</v>
      </c>
      <c r="C44" s="19">
        <v>25</v>
      </c>
      <c r="D44" s="19" t="s">
        <v>11</v>
      </c>
      <c r="E44" s="19">
        <v>10</v>
      </c>
      <c r="F44" s="20"/>
      <c r="G44" s="20">
        <v>3.0701915</v>
      </c>
      <c r="H44" s="19">
        <v>4.0914778399999996</v>
      </c>
      <c r="I44" s="22">
        <v>100.003064498529</v>
      </c>
      <c r="J44" s="22">
        <v>3.491706E-2</v>
      </c>
      <c r="K44" s="19"/>
    </row>
    <row r="45" spans="1:11" x14ac:dyDescent="0.25">
      <c r="A45" s="19">
        <v>462</v>
      </c>
      <c r="B45" s="19" t="s">
        <v>38</v>
      </c>
      <c r="C45" s="19">
        <v>25</v>
      </c>
      <c r="D45" s="19" t="s">
        <v>11</v>
      </c>
      <c r="E45" s="19">
        <v>11</v>
      </c>
      <c r="F45" s="20"/>
      <c r="G45" s="20">
        <v>3.0704966800000002</v>
      </c>
      <c r="H45" s="19">
        <v>4.0913252499999997</v>
      </c>
      <c r="I45" s="22">
        <v>100.08977898001</v>
      </c>
      <c r="J45" s="22">
        <v>3.5217999999999999E-2</v>
      </c>
      <c r="K45" s="19"/>
    </row>
    <row r="46" spans="1:11" x14ac:dyDescent="0.25">
      <c r="A46" s="19">
        <v>462</v>
      </c>
      <c r="B46" s="19" t="s">
        <v>38</v>
      </c>
      <c r="C46" s="19">
        <v>25</v>
      </c>
      <c r="D46" s="19" t="s">
        <v>11</v>
      </c>
      <c r="E46" s="19">
        <v>12</v>
      </c>
      <c r="F46" s="20"/>
      <c r="G46" s="20">
        <v>3.04669261</v>
      </c>
      <c r="H46" s="19">
        <v>4.0914778399999996</v>
      </c>
      <c r="I46" s="22">
        <v>100.534147967941</v>
      </c>
      <c r="J46" s="22">
        <v>3.6378010000000002E-2</v>
      </c>
      <c r="K46" s="19"/>
    </row>
    <row r="47" spans="1:11" x14ac:dyDescent="0.25">
      <c r="A47" s="19">
        <v>462</v>
      </c>
      <c r="B47" s="19" t="s">
        <v>38</v>
      </c>
      <c r="C47" s="19">
        <v>25</v>
      </c>
      <c r="D47" s="19" t="s">
        <v>11</v>
      </c>
      <c r="E47" s="19">
        <v>2</v>
      </c>
      <c r="F47" s="20"/>
      <c r="G47" s="20">
        <v>3.02273594</v>
      </c>
      <c r="H47" s="19">
        <v>4.0914778399999996</v>
      </c>
      <c r="I47" s="22">
        <v>99.9303167001231</v>
      </c>
      <c r="J47" s="24">
        <v>2.909716E-2</v>
      </c>
      <c r="K47" s="19"/>
    </row>
    <row r="48" spans="1:11" x14ac:dyDescent="0.25">
      <c r="A48" s="19">
        <v>462</v>
      </c>
      <c r="B48" s="19" t="s">
        <v>38</v>
      </c>
      <c r="C48" s="19">
        <v>25</v>
      </c>
      <c r="D48" s="19" t="s">
        <v>11</v>
      </c>
      <c r="E48" s="19">
        <v>13</v>
      </c>
      <c r="F48" s="20"/>
      <c r="G48" s="20">
        <v>3.0828564900000002</v>
      </c>
      <c r="H48" s="19">
        <v>4.0913252499999997</v>
      </c>
      <c r="I48" s="22">
        <v>100.144013521426</v>
      </c>
      <c r="J48" s="22">
        <v>3.5645139999999999E-2</v>
      </c>
      <c r="K48" s="19"/>
    </row>
    <row r="49" spans="1:11" x14ac:dyDescent="0.25">
      <c r="A49" s="19">
        <v>462</v>
      </c>
      <c r="B49" s="19" t="s">
        <v>38</v>
      </c>
      <c r="C49" s="19">
        <v>25</v>
      </c>
      <c r="D49" s="19" t="s">
        <v>11</v>
      </c>
      <c r="E49" s="19">
        <v>15</v>
      </c>
      <c r="F49" s="20"/>
      <c r="G49" s="20">
        <v>3.0971999700000001</v>
      </c>
      <c r="H49" s="19">
        <v>4.0914778399999996</v>
      </c>
      <c r="I49" s="22">
        <v>100.12924012883499</v>
      </c>
      <c r="J49" s="22">
        <v>3.5576679999999999E-2</v>
      </c>
      <c r="K49" s="19"/>
    </row>
    <row r="50" spans="1:11" x14ac:dyDescent="0.25">
      <c r="A50" s="19">
        <v>462</v>
      </c>
      <c r="B50" s="19" t="s">
        <v>38</v>
      </c>
      <c r="C50" s="19">
        <v>25</v>
      </c>
      <c r="D50" s="19" t="s">
        <v>11</v>
      </c>
      <c r="E50" s="19">
        <v>16</v>
      </c>
      <c r="F50" s="20"/>
      <c r="G50" s="20">
        <v>3.04669261</v>
      </c>
      <c r="H50" s="19">
        <v>4.0919356100000002</v>
      </c>
      <c r="I50" s="22">
        <v>100.334550524664</v>
      </c>
      <c r="J50" s="22">
        <v>3.6354909999999997E-2</v>
      </c>
      <c r="K50" s="19"/>
    </row>
    <row r="51" spans="1:11" x14ac:dyDescent="0.25">
      <c r="A51" s="19">
        <v>462</v>
      </c>
      <c r="B51" s="19" t="s">
        <v>38</v>
      </c>
      <c r="C51" s="19">
        <v>25</v>
      </c>
      <c r="D51" s="19" t="s">
        <v>11</v>
      </c>
      <c r="E51" s="19">
        <v>17</v>
      </c>
      <c r="F51" s="20"/>
      <c r="G51" s="20">
        <v>3.04547189</v>
      </c>
      <c r="H51" s="19">
        <v>4.0917830200000003</v>
      </c>
      <c r="I51" s="22">
        <v>100.681269725981</v>
      </c>
      <c r="J51" s="22">
        <v>3.6318099999999999E-2</v>
      </c>
      <c r="K51" s="19"/>
    </row>
    <row r="52" spans="1:11" x14ac:dyDescent="0.25">
      <c r="A52" s="19">
        <v>462</v>
      </c>
      <c r="B52" s="19" t="s">
        <v>38</v>
      </c>
      <c r="C52" s="19">
        <v>25</v>
      </c>
      <c r="D52" s="19" t="s">
        <v>11</v>
      </c>
      <c r="E52" s="19">
        <v>18</v>
      </c>
      <c r="F52" s="20"/>
      <c r="G52" s="20">
        <v>3.0488288699999999</v>
      </c>
      <c r="H52" s="19">
        <v>4.0917830200000003</v>
      </c>
      <c r="I52" s="22">
        <v>100.39081054337299</v>
      </c>
      <c r="J52" s="23">
        <v>3.6564079999999999E-2</v>
      </c>
      <c r="K52" s="19"/>
    </row>
    <row r="53" spans="1:11" x14ac:dyDescent="0.25">
      <c r="A53" s="19">
        <v>462</v>
      </c>
      <c r="B53" s="19" t="s">
        <v>38</v>
      </c>
      <c r="C53" s="19">
        <v>25</v>
      </c>
      <c r="D53" s="19" t="s">
        <v>11</v>
      </c>
      <c r="E53" s="19">
        <v>19</v>
      </c>
      <c r="F53" s="20"/>
      <c r="G53" s="20">
        <v>3.1120012199999998</v>
      </c>
      <c r="H53" s="19">
        <v>4.0914778399999996</v>
      </c>
      <c r="I53" s="22">
        <v>100.08056756678999</v>
      </c>
      <c r="J53" s="22">
        <v>3.5812459999999997E-2</v>
      </c>
      <c r="K53" s="19"/>
    </row>
    <row r="54" spans="1:11" x14ac:dyDescent="0.25">
      <c r="A54" s="19">
        <v>462</v>
      </c>
      <c r="B54" s="19" t="s">
        <v>38</v>
      </c>
      <c r="C54" s="19">
        <v>25</v>
      </c>
      <c r="D54" s="19" t="s">
        <v>11</v>
      </c>
      <c r="E54" s="19">
        <v>20</v>
      </c>
      <c r="F54" s="20"/>
      <c r="G54" s="20">
        <v>3.0570687400000001</v>
      </c>
      <c r="H54" s="19">
        <v>4.0917830200000003</v>
      </c>
      <c r="I54" s="22">
        <v>100.408802102693</v>
      </c>
      <c r="J54" s="22">
        <v>3.6547830000000003E-2</v>
      </c>
      <c r="K54" s="19"/>
    </row>
    <row r="55" spans="1:11" x14ac:dyDescent="0.25">
      <c r="A55" s="19">
        <v>462</v>
      </c>
      <c r="B55" s="19" t="s">
        <v>38</v>
      </c>
      <c r="C55" s="19">
        <v>25</v>
      </c>
      <c r="D55" s="19" t="s">
        <v>11</v>
      </c>
      <c r="E55" s="19">
        <v>21</v>
      </c>
      <c r="F55" s="20"/>
      <c r="G55" s="20">
        <v>3.1155108</v>
      </c>
      <c r="H55" s="19">
        <v>4.0913252499999997</v>
      </c>
      <c r="I55" s="22">
        <v>100.22920834123001</v>
      </c>
      <c r="J55" s="22">
        <v>3.5699889999999998E-2</v>
      </c>
      <c r="K55" s="19"/>
    </row>
    <row r="56" spans="1:11" x14ac:dyDescent="0.25">
      <c r="A56" s="19">
        <v>462</v>
      </c>
      <c r="B56" s="19" t="s">
        <v>38</v>
      </c>
      <c r="C56" s="19">
        <v>50</v>
      </c>
      <c r="D56" s="19" t="s">
        <v>13</v>
      </c>
      <c r="E56" s="19">
        <v>4</v>
      </c>
      <c r="F56" s="20"/>
      <c r="G56" s="20">
        <v>3.0286870000000001</v>
      </c>
      <c r="H56" s="19">
        <v>4.0917830000000004</v>
      </c>
      <c r="I56" s="22">
        <v>99.935450158300796</v>
      </c>
      <c r="J56" s="22">
        <v>3.2511999999999999E-2</v>
      </c>
      <c r="K56" s="19"/>
    </row>
    <row r="57" spans="1:11" x14ac:dyDescent="0.25">
      <c r="A57" s="19">
        <v>462</v>
      </c>
      <c r="B57" s="19" t="s">
        <v>38</v>
      </c>
      <c r="C57" s="19">
        <v>50</v>
      </c>
      <c r="D57" s="19" t="s">
        <v>13</v>
      </c>
      <c r="E57" s="19">
        <v>5</v>
      </c>
      <c r="F57" s="20"/>
      <c r="G57" s="20">
        <v>3.0236510000000001</v>
      </c>
      <c r="H57" s="19">
        <v>4.0913250000000003</v>
      </c>
      <c r="I57" s="22">
        <v>100.041203131438</v>
      </c>
      <c r="J57" s="22">
        <v>2.1852E-2</v>
      </c>
      <c r="K57" s="19"/>
    </row>
    <row r="58" spans="1:11" x14ac:dyDescent="0.25">
      <c r="A58" s="19">
        <v>462</v>
      </c>
      <c r="B58" s="19" t="s">
        <v>38</v>
      </c>
      <c r="C58" s="19">
        <v>50</v>
      </c>
      <c r="D58" s="19" t="s">
        <v>13</v>
      </c>
      <c r="E58" s="19">
        <v>6</v>
      </c>
      <c r="F58" s="20"/>
      <c r="G58" s="20">
        <v>3.0422669999999998</v>
      </c>
      <c r="H58" s="19">
        <v>4.0911730000000004</v>
      </c>
      <c r="I58" s="22">
        <v>100.043608064137</v>
      </c>
      <c r="J58" s="22">
        <v>2.9824E-2</v>
      </c>
      <c r="K58" s="19"/>
    </row>
    <row r="59" spans="1:11" x14ac:dyDescent="0.25">
      <c r="A59" s="19">
        <v>462</v>
      </c>
      <c r="B59" s="19" t="s">
        <v>38</v>
      </c>
      <c r="C59" s="19">
        <v>50</v>
      </c>
      <c r="D59" s="19" t="s">
        <v>13</v>
      </c>
      <c r="E59" s="19">
        <v>7</v>
      </c>
      <c r="F59" s="20"/>
      <c r="G59" s="20">
        <v>3.0587469999999999</v>
      </c>
      <c r="H59" s="19">
        <v>4.0916300000000003</v>
      </c>
      <c r="I59" s="22">
        <v>100.018703241895</v>
      </c>
      <c r="J59" s="22">
        <v>3.2086000000000003E-2</v>
      </c>
      <c r="K59" s="19"/>
    </row>
    <row r="60" spans="1:11" x14ac:dyDescent="0.25">
      <c r="A60" s="19">
        <v>462</v>
      </c>
      <c r="B60" s="19" t="s">
        <v>38</v>
      </c>
      <c r="C60" s="19">
        <v>50</v>
      </c>
      <c r="D60" s="19" t="s">
        <v>13</v>
      </c>
      <c r="E60" s="19">
        <v>8</v>
      </c>
      <c r="F60" s="20"/>
      <c r="G60" s="20">
        <v>3.069734</v>
      </c>
      <c r="H60" s="19">
        <v>4.0916300000000003</v>
      </c>
      <c r="I60" s="22">
        <v>99.891845737868195</v>
      </c>
      <c r="J60" s="22">
        <v>3.5097000000000003E-2</v>
      </c>
      <c r="K60" s="19"/>
    </row>
    <row r="61" spans="1:11" x14ac:dyDescent="0.25">
      <c r="A61" s="19">
        <v>462</v>
      </c>
      <c r="B61" s="19" t="s">
        <v>38</v>
      </c>
      <c r="C61" s="19">
        <v>50</v>
      </c>
      <c r="D61" s="19" t="s">
        <v>13</v>
      </c>
      <c r="E61" s="19">
        <v>9</v>
      </c>
      <c r="F61" s="20"/>
      <c r="G61" s="20">
        <v>3.0758369999999999</v>
      </c>
      <c r="H61" s="19">
        <v>4.0914780000000004</v>
      </c>
      <c r="I61" s="22">
        <v>99.976709656758601</v>
      </c>
      <c r="J61" s="22">
        <v>3.4341000000000003E-2</v>
      </c>
      <c r="K61" s="19"/>
    </row>
    <row r="62" spans="1:11" x14ac:dyDescent="0.25">
      <c r="A62" s="19">
        <v>462</v>
      </c>
      <c r="B62" s="19" t="s">
        <v>38</v>
      </c>
      <c r="C62" s="19">
        <v>50</v>
      </c>
      <c r="D62" s="19" t="s">
        <v>13</v>
      </c>
      <c r="E62" s="19">
        <v>10</v>
      </c>
      <c r="F62" s="20"/>
      <c r="G62" s="20">
        <v>3.0589</v>
      </c>
      <c r="H62" s="19">
        <v>4.0914780000000004</v>
      </c>
      <c r="I62" s="22">
        <v>99.935510347657896</v>
      </c>
      <c r="J62" s="22">
        <v>3.4091999999999997E-2</v>
      </c>
      <c r="K62" s="19"/>
    </row>
    <row r="63" spans="1:11" x14ac:dyDescent="0.25">
      <c r="A63" s="19">
        <v>462</v>
      </c>
      <c r="B63" s="19" t="s">
        <v>38</v>
      </c>
      <c r="C63" s="19">
        <v>50</v>
      </c>
      <c r="D63" s="19" t="s">
        <v>13</v>
      </c>
      <c r="E63" s="19">
        <v>11</v>
      </c>
      <c r="F63" s="20"/>
      <c r="G63" s="20">
        <v>3.0566110000000002</v>
      </c>
      <c r="H63" s="19">
        <v>4.0914780000000004</v>
      </c>
      <c r="I63" s="22">
        <v>100.020461255152</v>
      </c>
      <c r="J63" s="22">
        <v>3.4217999999999998E-2</v>
      </c>
      <c r="K63" s="19"/>
    </row>
    <row r="64" spans="1:11" x14ac:dyDescent="0.25">
      <c r="A64" s="19">
        <v>462</v>
      </c>
      <c r="B64" s="19" t="s">
        <v>38</v>
      </c>
      <c r="C64" s="19">
        <v>50</v>
      </c>
      <c r="D64" s="19" t="s">
        <v>13</v>
      </c>
      <c r="E64" s="19">
        <v>12</v>
      </c>
      <c r="F64" s="20"/>
      <c r="G64" s="20">
        <v>3.0691229999999998</v>
      </c>
      <c r="H64" s="19">
        <v>4.0914780000000004</v>
      </c>
      <c r="I64" s="22">
        <v>99.966535597757897</v>
      </c>
      <c r="J64" s="22">
        <v>3.5846999999999997E-2</v>
      </c>
      <c r="K64" s="19"/>
    </row>
    <row r="65" spans="1:11" x14ac:dyDescent="0.25">
      <c r="A65" s="19">
        <v>462</v>
      </c>
      <c r="B65" s="19" t="s">
        <v>38</v>
      </c>
      <c r="C65" s="19">
        <v>50</v>
      </c>
      <c r="D65" s="19" t="s">
        <v>13</v>
      </c>
      <c r="E65" s="19">
        <v>2</v>
      </c>
      <c r="F65" s="20"/>
      <c r="G65" s="20">
        <v>3.021668</v>
      </c>
      <c r="H65" s="19">
        <v>4.0914780000000004</v>
      </c>
      <c r="I65" s="22">
        <v>99.931598084746398</v>
      </c>
      <c r="J65" s="22">
        <v>2.7758000000000001E-2</v>
      </c>
      <c r="K65" s="19"/>
    </row>
    <row r="66" spans="1:11" x14ac:dyDescent="0.25">
      <c r="A66" s="19">
        <v>462</v>
      </c>
      <c r="B66" s="19" t="s">
        <v>38</v>
      </c>
      <c r="C66" s="19">
        <v>50</v>
      </c>
      <c r="D66" s="19" t="s">
        <v>13</v>
      </c>
      <c r="E66" s="19">
        <v>13</v>
      </c>
      <c r="F66" s="20"/>
      <c r="G66" s="20">
        <v>3.0474559999999999</v>
      </c>
      <c r="H66" s="19">
        <v>4.0914780000000004</v>
      </c>
      <c r="I66" s="22">
        <v>99.977188480182505</v>
      </c>
      <c r="J66" s="22">
        <v>3.5062000000000003E-2</v>
      </c>
      <c r="K66" s="19"/>
    </row>
    <row r="67" spans="1:11" x14ac:dyDescent="0.25">
      <c r="A67" s="19">
        <v>462</v>
      </c>
      <c r="B67" s="19" t="s">
        <v>38</v>
      </c>
      <c r="C67" s="19">
        <v>50</v>
      </c>
      <c r="D67" s="19" t="s">
        <v>13</v>
      </c>
      <c r="E67" s="19">
        <v>15</v>
      </c>
      <c r="F67" s="20"/>
      <c r="G67" s="20">
        <v>3.0573739999999998</v>
      </c>
      <c r="H67" s="19">
        <v>4.0913250000000003</v>
      </c>
      <c r="I67" s="22">
        <v>100.028460837887</v>
      </c>
      <c r="J67" s="22">
        <v>3.5145999999999997E-2</v>
      </c>
      <c r="K67" s="19"/>
    </row>
    <row r="68" spans="1:11" x14ac:dyDescent="0.25">
      <c r="A68" s="19">
        <v>462</v>
      </c>
      <c r="B68" s="19" t="s">
        <v>38</v>
      </c>
      <c r="C68" s="19">
        <v>50</v>
      </c>
      <c r="D68" s="19" t="s">
        <v>13</v>
      </c>
      <c r="E68" s="19">
        <v>16</v>
      </c>
      <c r="F68" s="20"/>
      <c r="G68" s="20">
        <v>3.0624090000000002</v>
      </c>
      <c r="H68" s="19">
        <v>4.0916300000000003</v>
      </c>
      <c r="I68" s="22">
        <v>99.933368499958405</v>
      </c>
      <c r="J68" s="22">
        <v>3.5994999999999999E-2</v>
      </c>
      <c r="K68" s="19"/>
    </row>
    <row r="69" spans="1:11" x14ac:dyDescent="0.25">
      <c r="A69" s="19">
        <v>462</v>
      </c>
      <c r="B69" s="19" t="s">
        <v>38</v>
      </c>
      <c r="C69" s="19">
        <v>50</v>
      </c>
      <c r="D69" s="19" t="s">
        <v>13</v>
      </c>
      <c r="E69" s="19">
        <v>17</v>
      </c>
      <c r="F69" s="20"/>
      <c r="G69" s="20">
        <v>3.0782790000000002</v>
      </c>
      <c r="H69" s="19">
        <v>4.0916300000000003</v>
      </c>
      <c r="I69" s="22">
        <v>99.983269198594598</v>
      </c>
      <c r="J69" s="22">
        <v>3.5855999999999999E-2</v>
      </c>
      <c r="K69" s="19"/>
    </row>
    <row r="70" spans="1:11" x14ac:dyDescent="0.25">
      <c r="A70" s="19">
        <v>462</v>
      </c>
      <c r="B70" s="19" t="s">
        <v>38</v>
      </c>
      <c r="C70" s="19">
        <v>50</v>
      </c>
      <c r="D70" s="19" t="s">
        <v>13</v>
      </c>
      <c r="E70" s="19">
        <v>18</v>
      </c>
      <c r="F70" s="20"/>
      <c r="G70" s="20">
        <v>3.065461</v>
      </c>
      <c r="H70" s="19">
        <v>4.0917830000000004</v>
      </c>
      <c r="I70" s="22">
        <v>99.911787407652398</v>
      </c>
      <c r="J70" s="22">
        <v>3.6243999999999998E-2</v>
      </c>
      <c r="K70" s="19"/>
    </row>
    <row r="71" spans="1:11" x14ac:dyDescent="0.25">
      <c r="A71" s="19">
        <v>462</v>
      </c>
      <c r="B71" s="19" t="s">
        <v>38</v>
      </c>
      <c r="C71" s="19">
        <v>50</v>
      </c>
      <c r="D71" s="19" t="s">
        <v>13</v>
      </c>
      <c r="E71" s="19">
        <v>19</v>
      </c>
      <c r="F71" s="20"/>
      <c r="G71" s="20">
        <v>3.0781260000000001</v>
      </c>
      <c r="H71" s="19">
        <v>4.0913250000000003</v>
      </c>
      <c r="I71" s="22">
        <v>99.943720629203398</v>
      </c>
      <c r="J71" s="22">
        <v>3.5517E-2</v>
      </c>
      <c r="K71" s="19"/>
    </row>
    <row r="72" spans="1:11" x14ac:dyDescent="0.25">
      <c r="A72" s="19">
        <v>462</v>
      </c>
      <c r="B72" s="19" t="s">
        <v>38</v>
      </c>
      <c r="C72" s="19">
        <v>50</v>
      </c>
      <c r="D72" s="19" t="s">
        <v>13</v>
      </c>
      <c r="E72" s="19">
        <v>20</v>
      </c>
      <c r="F72" s="20"/>
      <c r="G72" s="20">
        <v>3.0752269999999999</v>
      </c>
      <c r="H72" s="19">
        <v>4.0917830000000004</v>
      </c>
      <c r="I72" s="22">
        <v>99.925515186625802</v>
      </c>
      <c r="J72" s="22">
        <v>3.6221999999999997E-2</v>
      </c>
      <c r="K72" s="19"/>
    </row>
    <row r="73" spans="1:11" x14ac:dyDescent="0.25">
      <c r="A73" s="19">
        <v>462</v>
      </c>
      <c r="B73" s="19" t="s">
        <v>38</v>
      </c>
      <c r="C73" s="19">
        <v>50</v>
      </c>
      <c r="D73" s="19" t="s">
        <v>13</v>
      </c>
      <c r="E73" s="19">
        <v>21</v>
      </c>
      <c r="F73" s="20"/>
      <c r="G73" s="20">
        <v>3.0834670000000002</v>
      </c>
      <c r="H73" s="19">
        <v>4.0914780000000004</v>
      </c>
      <c r="I73" s="22">
        <v>100.169601718631</v>
      </c>
      <c r="J73" s="22">
        <v>3.5437000000000003E-2</v>
      </c>
      <c r="K73" s="19"/>
    </row>
    <row r="74" spans="1:11" x14ac:dyDescent="0.25">
      <c r="A74" s="19">
        <v>462</v>
      </c>
      <c r="B74" s="19" t="s">
        <v>38</v>
      </c>
      <c r="C74" s="19">
        <v>75</v>
      </c>
      <c r="D74" s="19" t="s">
        <v>14</v>
      </c>
      <c r="E74" s="19">
        <v>4</v>
      </c>
      <c r="F74" s="20"/>
      <c r="G74" s="20">
        <v>3.0227360000000001</v>
      </c>
      <c r="H74" s="19">
        <v>4.0914780000000004</v>
      </c>
      <c r="I74" s="22">
        <v>99.898605830164797</v>
      </c>
      <c r="J74" s="22">
        <v>3.1528E-2</v>
      </c>
      <c r="K74" s="19"/>
    </row>
    <row r="75" spans="1:11" x14ac:dyDescent="0.25">
      <c r="A75" s="19">
        <v>462</v>
      </c>
      <c r="B75" s="19" t="s">
        <v>38</v>
      </c>
      <c r="C75" s="19">
        <v>75</v>
      </c>
      <c r="D75" s="19" t="s">
        <v>14</v>
      </c>
      <c r="E75" s="19">
        <v>5</v>
      </c>
      <c r="F75" s="20"/>
      <c r="G75" s="20">
        <v>3.021668</v>
      </c>
      <c r="H75" s="19">
        <v>4.0913250000000003</v>
      </c>
      <c r="I75" s="22">
        <v>99.990773205388393</v>
      </c>
      <c r="J75" s="22">
        <v>2.1673999999999999E-2</v>
      </c>
      <c r="K75" s="19"/>
    </row>
    <row r="76" spans="1:11" x14ac:dyDescent="0.25">
      <c r="A76" s="19">
        <v>462</v>
      </c>
      <c r="B76" s="19" t="s">
        <v>38</v>
      </c>
      <c r="C76" s="19">
        <v>75</v>
      </c>
      <c r="D76" s="19" t="s">
        <v>14</v>
      </c>
      <c r="E76" s="19">
        <v>6</v>
      </c>
      <c r="F76" s="20"/>
      <c r="G76" s="20">
        <v>3.0206</v>
      </c>
      <c r="H76" s="19">
        <v>4.0916300000000003</v>
      </c>
      <c r="I76" s="22">
        <v>99.870120992549104</v>
      </c>
      <c r="J76" s="22">
        <v>2.9219999999999999E-2</v>
      </c>
      <c r="K76" s="19"/>
    </row>
    <row r="77" spans="1:11" x14ac:dyDescent="0.25">
      <c r="A77" s="19">
        <v>462</v>
      </c>
      <c r="B77" s="19" t="s">
        <v>38</v>
      </c>
      <c r="C77" s="19">
        <v>75</v>
      </c>
      <c r="D77" s="19" t="s">
        <v>14</v>
      </c>
      <c r="E77" s="19">
        <v>7</v>
      </c>
      <c r="F77" s="20"/>
      <c r="G77" s="20">
        <v>3.0395210000000001</v>
      </c>
      <c r="H77" s="19">
        <v>4.0916300000000003</v>
      </c>
      <c r="I77" s="22">
        <v>99.945871939376602</v>
      </c>
      <c r="J77" s="22">
        <v>3.1390000000000001E-2</v>
      </c>
      <c r="K77" s="19"/>
    </row>
    <row r="78" spans="1:11" x14ac:dyDescent="0.25">
      <c r="A78" s="19">
        <v>462</v>
      </c>
      <c r="B78" s="19" t="s">
        <v>38</v>
      </c>
      <c r="C78" s="19">
        <v>75</v>
      </c>
      <c r="D78" s="19" t="s">
        <v>14</v>
      </c>
      <c r="E78" s="19">
        <v>8</v>
      </c>
      <c r="F78" s="20"/>
      <c r="G78" s="20">
        <v>3.0674450000000002</v>
      </c>
      <c r="H78" s="19">
        <v>4.0914780000000004</v>
      </c>
      <c r="I78" s="22">
        <v>99.915754001684903</v>
      </c>
      <c r="J78" s="22">
        <v>3.4394000000000001E-2</v>
      </c>
      <c r="K78" s="19"/>
    </row>
    <row r="79" spans="1:11" x14ac:dyDescent="0.25">
      <c r="A79" s="19">
        <v>462</v>
      </c>
      <c r="B79" s="19" t="s">
        <v>38</v>
      </c>
      <c r="C79" s="19">
        <v>75</v>
      </c>
      <c r="D79" s="19" t="s">
        <v>14</v>
      </c>
      <c r="E79" s="19">
        <v>9</v>
      </c>
      <c r="F79" s="20"/>
      <c r="G79" s="20">
        <v>3.070649</v>
      </c>
      <c r="H79" s="19">
        <v>4.0914780000000004</v>
      </c>
      <c r="I79" s="22">
        <v>99.976420655505805</v>
      </c>
      <c r="J79" s="22">
        <v>3.3919999999999999E-2</v>
      </c>
      <c r="K79" s="19"/>
    </row>
    <row r="80" spans="1:11" x14ac:dyDescent="0.25">
      <c r="A80" s="19">
        <v>462</v>
      </c>
      <c r="B80" s="19" t="s">
        <v>38</v>
      </c>
      <c r="C80" s="19">
        <v>75</v>
      </c>
      <c r="D80" s="19" t="s">
        <v>14</v>
      </c>
      <c r="E80" s="19">
        <v>10</v>
      </c>
      <c r="F80" s="20"/>
      <c r="G80" s="20">
        <v>3.0469979999999999</v>
      </c>
      <c r="H80" s="19">
        <v>4.0913250000000003</v>
      </c>
      <c r="I80" s="22">
        <v>99.896170162271204</v>
      </c>
      <c r="J80" s="22">
        <v>3.3674000000000003E-2</v>
      </c>
      <c r="K80" s="19"/>
    </row>
    <row r="81" spans="1:11" x14ac:dyDescent="0.25">
      <c r="A81" s="19">
        <v>462</v>
      </c>
      <c r="B81" s="19" t="s">
        <v>38</v>
      </c>
      <c r="C81" s="19">
        <v>75</v>
      </c>
      <c r="D81" s="19" t="s">
        <v>14</v>
      </c>
      <c r="E81" s="19">
        <v>11</v>
      </c>
      <c r="F81" s="20"/>
      <c r="G81" s="20">
        <v>3.0462349999999998</v>
      </c>
      <c r="H81" s="19">
        <v>4.0911730000000004</v>
      </c>
      <c r="I81" s="22">
        <v>99.955267945009396</v>
      </c>
      <c r="J81" s="22">
        <v>3.3517999999999999E-2</v>
      </c>
      <c r="K81" s="19"/>
    </row>
    <row r="82" spans="1:11" x14ac:dyDescent="0.25">
      <c r="A82" s="19">
        <v>462</v>
      </c>
      <c r="B82" s="19" t="s">
        <v>38</v>
      </c>
      <c r="C82" s="19">
        <v>75</v>
      </c>
      <c r="D82" s="19" t="s">
        <v>14</v>
      </c>
      <c r="E82" s="19">
        <v>12</v>
      </c>
      <c r="F82" s="20"/>
      <c r="G82" s="20">
        <v>3.064851</v>
      </c>
      <c r="H82" s="19">
        <v>4.0914780000000004</v>
      </c>
      <c r="I82" s="22">
        <v>99.974650029575002</v>
      </c>
      <c r="J82" s="22">
        <v>3.5493999999999998E-2</v>
      </c>
      <c r="K82" s="19"/>
    </row>
    <row r="83" spans="1:11" x14ac:dyDescent="0.25">
      <c r="A83" s="19">
        <v>462</v>
      </c>
      <c r="B83" s="19" t="s">
        <v>38</v>
      </c>
      <c r="C83" s="19">
        <v>75</v>
      </c>
      <c r="D83" s="19" t="s">
        <v>14</v>
      </c>
      <c r="E83" s="19">
        <v>2</v>
      </c>
      <c r="F83" s="20"/>
      <c r="G83" s="20">
        <v>3.0198369999999999</v>
      </c>
      <c r="H83" s="19">
        <v>4.0914780000000004</v>
      </c>
      <c r="I83" s="22">
        <v>99.938367835260905</v>
      </c>
      <c r="J83" s="22">
        <v>2.7566E-2</v>
      </c>
      <c r="K83" s="19"/>
    </row>
    <row r="84" spans="1:11" x14ac:dyDescent="0.25">
      <c r="A84" s="19">
        <v>462</v>
      </c>
      <c r="B84" s="19" t="s">
        <v>38</v>
      </c>
      <c r="C84" s="19">
        <v>75</v>
      </c>
      <c r="D84" s="19" t="s">
        <v>14</v>
      </c>
      <c r="E84" s="19">
        <v>13</v>
      </c>
      <c r="F84" s="20"/>
      <c r="G84" s="20">
        <v>3.0393680000000001</v>
      </c>
      <c r="H84" s="19">
        <v>4.0910200000000003</v>
      </c>
      <c r="I84" s="22">
        <v>99.944948280358105</v>
      </c>
      <c r="J84" s="22">
        <v>3.4493999999999997E-2</v>
      </c>
      <c r="K84" s="19"/>
    </row>
    <row r="85" spans="1:11" x14ac:dyDescent="0.25">
      <c r="A85" s="19">
        <v>462</v>
      </c>
      <c r="B85" s="19" t="s">
        <v>38</v>
      </c>
      <c r="C85" s="19">
        <v>75</v>
      </c>
      <c r="D85" s="19" t="s">
        <v>14</v>
      </c>
      <c r="E85" s="19">
        <v>15</v>
      </c>
      <c r="F85" s="20"/>
      <c r="G85" s="20">
        <v>3.0469979999999999</v>
      </c>
      <c r="H85" s="19">
        <v>4.0914780000000004</v>
      </c>
      <c r="I85" s="22">
        <v>99.982766544117695</v>
      </c>
      <c r="J85" s="22">
        <v>3.4810000000000001E-2</v>
      </c>
      <c r="K85" s="19"/>
    </row>
    <row r="86" spans="1:11" x14ac:dyDescent="0.25">
      <c r="A86" s="19">
        <v>462</v>
      </c>
      <c r="B86" s="19" t="s">
        <v>38</v>
      </c>
      <c r="C86" s="19">
        <v>75</v>
      </c>
      <c r="D86" s="19" t="s">
        <v>14</v>
      </c>
      <c r="E86" s="19">
        <v>16</v>
      </c>
      <c r="F86" s="20"/>
      <c r="G86" s="20">
        <v>3.059358</v>
      </c>
      <c r="H86" s="19">
        <v>4.0914780000000004</v>
      </c>
      <c r="I86" s="22">
        <v>99.955306014134493</v>
      </c>
      <c r="J86" s="22">
        <v>3.5783000000000002E-2</v>
      </c>
      <c r="K86" s="19"/>
    </row>
    <row r="87" spans="1:11" x14ac:dyDescent="0.25">
      <c r="A87" s="19">
        <v>462</v>
      </c>
      <c r="B87" s="19" t="s">
        <v>38</v>
      </c>
      <c r="C87" s="19">
        <v>75</v>
      </c>
      <c r="D87" s="19" t="s">
        <v>14</v>
      </c>
      <c r="E87" s="19">
        <v>17</v>
      </c>
      <c r="F87" s="20"/>
      <c r="G87" s="20">
        <v>3.0738539999999999</v>
      </c>
      <c r="H87" s="19">
        <v>4.0916300000000003</v>
      </c>
      <c r="I87" s="22">
        <v>100.0056156114</v>
      </c>
      <c r="J87" s="22">
        <v>3.5617000000000003E-2</v>
      </c>
      <c r="K87" s="19"/>
    </row>
    <row r="88" spans="1:11" x14ac:dyDescent="0.25">
      <c r="A88" s="19">
        <v>462</v>
      </c>
      <c r="B88" s="19" t="s">
        <v>38</v>
      </c>
      <c r="C88" s="19">
        <v>75</v>
      </c>
      <c r="D88" s="19" t="s">
        <v>14</v>
      </c>
      <c r="E88" s="19">
        <v>18</v>
      </c>
      <c r="F88" s="20"/>
      <c r="G88" s="20">
        <v>3.0633249999999999</v>
      </c>
      <c r="H88" s="19">
        <v>4.0916300000000003</v>
      </c>
      <c r="I88" s="22">
        <v>99.933494056031293</v>
      </c>
      <c r="J88" s="22">
        <v>3.6062999999999998E-2</v>
      </c>
      <c r="K88" s="19"/>
    </row>
    <row r="89" spans="1:11" x14ac:dyDescent="0.25">
      <c r="A89" s="19">
        <v>462</v>
      </c>
      <c r="B89" s="19" t="s">
        <v>38</v>
      </c>
      <c r="C89" s="19">
        <v>75</v>
      </c>
      <c r="D89" s="19" t="s">
        <v>14</v>
      </c>
      <c r="E89" s="19">
        <v>19</v>
      </c>
      <c r="F89" s="20"/>
      <c r="G89" s="20">
        <v>3.0782790000000002</v>
      </c>
      <c r="H89" s="19">
        <v>4.0908670000000003</v>
      </c>
      <c r="I89" s="22">
        <v>99.988623435722403</v>
      </c>
      <c r="J89" s="22">
        <v>3.5156E-2</v>
      </c>
      <c r="K89" s="19"/>
    </row>
    <row r="90" spans="1:11" x14ac:dyDescent="0.25">
      <c r="A90" s="19">
        <v>462</v>
      </c>
      <c r="B90" s="19" t="s">
        <v>38</v>
      </c>
      <c r="C90" s="19">
        <v>75</v>
      </c>
      <c r="D90" s="19" t="s">
        <v>14</v>
      </c>
      <c r="E90" s="19">
        <v>20</v>
      </c>
      <c r="F90" s="20"/>
      <c r="G90" s="20">
        <v>3.0724800000000001</v>
      </c>
      <c r="H90" s="19">
        <v>4.0914780000000004</v>
      </c>
      <c r="I90" s="22">
        <v>99.947333407251406</v>
      </c>
      <c r="J90" s="22">
        <v>3.6056999999999999E-2</v>
      </c>
      <c r="K90" s="19"/>
    </row>
    <row r="91" spans="1:11" x14ac:dyDescent="0.25">
      <c r="A91" s="19">
        <v>462</v>
      </c>
      <c r="B91" s="19" t="s">
        <v>38</v>
      </c>
      <c r="C91" s="19">
        <v>75</v>
      </c>
      <c r="D91" s="19" t="s">
        <v>14</v>
      </c>
      <c r="E91" s="19">
        <v>21</v>
      </c>
      <c r="F91" s="20"/>
      <c r="G91" s="20">
        <v>3.0802619999999998</v>
      </c>
      <c r="H91" s="19">
        <v>4.0913250000000003</v>
      </c>
      <c r="I91" s="22">
        <v>100.131050397425</v>
      </c>
      <c r="J91" s="22">
        <v>3.5146999999999998E-2</v>
      </c>
      <c r="K91" s="19"/>
    </row>
    <row r="92" spans="1:11" x14ac:dyDescent="0.25">
      <c r="A92" s="19">
        <v>462</v>
      </c>
      <c r="B92" s="19" t="s">
        <v>38</v>
      </c>
      <c r="C92" s="19">
        <v>100</v>
      </c>
      <c r="D92" s="19" t="s">
        <v>16</v>
      </c>
      <c r="E92" s="19">
        <v>4</v>
      </c>
      <c r="F92" s="20"/>
      <c r="G92" s="20">
        <v>3.02212558</v>
      </c>
      <c r="H92" s="19">
        <v>4.0914778399999996</v>
      </c>
      <c r="I92" s="22">
        <v>99.890507306457096</v>
      </c>
      <c r="J92" s="22">
        <v>3.0927070000000001E-2</v>
      </c>
      <c r="K92" s="19"/>
    </row>
    <row r="93" spans="1:11" x14ac:dyDescent="0.25">
      <c r="A93" s="19">
        <v>462</v>
      </c>
      <c r="B93" s="19" t="s">
        <v>38</v>
      </c>
      <c r="C93" s="19">
        <v>100</v>
      </c>
      <c r="D93" s="19" t="s">
        <v>16</v>
      </c>
      <c r="E93" s="19">
        <v>5</v>
      </c>
      <c r="F93" s="20"/>
      <c r="G93" s="20">
        <v>3.02212558</v>
      </c>
      <c r="H93" s="19">
        <v>4.0914778399999996</v>
      </c>
      <c r="I93" s="22">
        <v>99.983135917979098</v>
      </c>
      <c r="J93" s="22">
        <v>2.1462120000000001E-2</v>
      </c>
      <c r="K93" s="19"/>
    </row>
    <row r="94" spans="1:11" x14ac:dyDescent="0.25">
      <c r="A94" s="19">
        <v>462</v>
      </c>
      <c r="B94" s="19" t="s">
        <v>38</v>
      </c>
      <c r="C94" s="19">
        <v>100</v>
      </c>
      <c r="D94" s="19" t="s">
        <v>16</v>
      </c>
      <c r="E94" s="19">
        <v>6</v>
      </c>
      <c r="F94" s="20"/>
      <c r="G94" s="20">
        <v>3.0204470899999998</v>
      </c>
      <c r="H94" s="19">
        <v>4.0911726599999998</v>
      </c>
      <c r="I94" s="22">
        <v>99.856600581738704</v>
      </c>
      <c r="J94" s="22">
        <v>2.894739E-2</v>
      </c>
      <c r="K94" s="19"/>
    </row>
    <row r="95" spans="1:11" x14ac:dyDescent="0.25">
      <c r="A95" s="19">
        <v>462</v>
      </c>
      <c r="B95" s="19" t="s">
        <v>38</v>
      </c>
      <c r="C95" s="19">
        <v>100</v>
      </c>
      <c r="D95" s="19" t="s">
        <v>16</v>
      </c>
      <c r="E95" s="19">
        <v>7</v>
      </c>
      <c r="F95" s="20"/>
      <c r="G95" s="20">
        <v>3.0354009300000002</v>
      </c>
      <c r="H95" s="19">
        <v>4.0916304300000004</v>
      </c>
      <c r="I95" s="22">
        <v>99.923212921447501</v>
      </c>
      <c r="J95" s="22">
        <v>3.0892920000000001E-2</v>
      </c>
      <c r="K95" s="19"/>
    </row>
    <row r="96" spans="1:11" x14ac:dyDescent="0.25">
      <c r="A96" s="19">
        <v>462</v>
      </c>
      <c r="B96" s="19" t="s">
        <v>38</v>
      </c>
      <c r="C96" s="19">
        <v>100</v>
      </c>
      <c r="D96" s="19" t="s">
        <v>16</v>
      </c>
      <c r="E96" s="19">
        <v>8</v>
      </c>
      <c r="F96" s="20"/>
      <c r="G96" s="20">
        <v>3.0593575999999998</v>
      </c>
      <c r="H96" s="19">
        <v>4.0914778399999996</v>
      </c>
      <c r="I96" s="22">
        <v>99.878393607784702</v>
      </c>
      <c r="J96" s="22">
        <v>3.3970010000000002E-2</v>
      </c>
      <c r="K96" s="19"/>
    </row>
    <row r="97" spans="1:11" x14ac:dyDescent="0.25">
      <c r="A97" s="19">
        <v>462</v>
      </c>
      <c r="B97" s="19" t="s">
        <v>38</v>
      </c>
      <c r="C97" s="19">
        <v>100</v>
      </c>
      <c r="D97" s="19" t="s">
        <v>16</v>
      </c>
      <c r="E97" s="19">
        <v>9</v>
      </c>
      <c r="F97" s="20"/>
      <c r="G97" s="20">
        <v>3.0534065799999999</v>
      </c>
      <c r="H97" s="19">
        <v>4.0911726599999998</v>
      </c>
      <c r="I97" s="22">
        <v>99.937909989303606</v>
      </c>
      <c r="J97" s="22">
        <v>3.3784769999999999E-2</v>
      </c>
      <c r="K97" s="19"/>
    </row>
    <row r="98" spans="1:11" x14ac:dyDescent="0.25">
      <c r="A98" s="19">
        <v>462</v>
      </c>
      <c r="B98" s="19" t="s">
        <v>38</v>
      </c>
      <c r="C98" s="19">
        <v>100</v>
      </c>
      <c r="D98" s="19" t="s">
        <v>16</v>
      </c>
      <c r="E98" s="19">
        <v>10</v>
      </c>
      <c r="F98" s="20"/>
      <c r="G98" s="20"/>
      <c r="H98" s="19"/>
      <c r="J98" s="19"/>
      <c r="K98" s="19" t="s">
        <v>46</v>
      </c>
    </row>
    <row r="99" spans="1:11" x14ac:dyDescent="0.25">
      <c r="A99" s="19">
        <v>462</v>
      </c>
      <c r="B99" s="19" t="s">
        <v>38</v>
      </c>
      <c r="C99" s="19">
        <v>100</v>
      </c>
      <c r="D99" s="19" t="s">
        <v>16</v>
      </c>
      <c r="E99" s="19">
        <v>11</v>
      </c>
      <c r="F99" s="20"/>
      <c r="G99" s="20">
        <v>3.0300602699999999</v>
      </c>
      <c r="H99" s="19">
        <v>4.0910200699999999</v>
      </c>
      <c r="I99" s="22">
        <v>99.887504847743401</v>
      </c>
      <c r="J99" s="22">
        <v>3.2684600000000001E-2</v>
      </c>
      <c r="K99" s="19"/>
    </row>
    <row r="100" spans="1:11" x14ac:dyDescent="0.25">
      <c r="A100" s="19">
        <v>462</v>
      </c>
      <c r="B100" s="19" t="s">
        <v>38</v>
      </c>
      <c r="C100" s="19">
        <v>100</v>
      </c>
      <c r="D100" s="19" t="s">
        <v>16</v>
      </c>
      <c r="E100" s="19">
        <v>12</v>
      </c>
      <c r="F100" s="20"/>
      <c r="G100" s="20">
        <v>3.0555428400000002</v>
      </c>
      <c r="H100" s="19">
        <v>4.0913252499999997</v>
      </c>
      <c r="I100" s="22">
        <v>99.920276028657497</v>
      </c>
      <c r="J100" s="22">
        <v>3.5243579999999997E-2</v>
      </c>
      <c r="K100" s="19"/>
    </row>
    <row r="101" spans="1:11" x14ac:dyDescent="0.25">
      <c r="A101" s="19">
        <v>462</v>
      </c>
      <c r="B101" s="19" t="s">
        <v>38</v>
      </c>
      <c r="C101" s="19">
        <v>100</v>
      </c>
      <c r="D101" s="19" t="s">
        <v>16</v>
      </c>
      <c r="E101" s="19">
        <v>2</v>
      </c>
      <c r="F101" s="20"/>
      <c r="G101" s="20">
        <v>3.0199893200000001</v>
      </c>
      <c r="H101" s="19">
        <v>4.0911726599999998</v>
      </c>
      <c r="I101" s="22">
        <v>99.936899970020207</v>
      </c>
      <c r="J101" s="24">
        <v>2.7367809999999999E-2</v>
      </c>
      <c r="K101" s="19"/>
    </row>
    <row r="102" spans="1:11" x14ac:dyDescent="0.25">
      <c r="A102" s="19">
        <v>462</v>
      </c>
      <c r="B102" s="19" t="s">
        <v>38</v>
      </c>
      <c r="C102" s="19">
        <v>100</v>
      </c>
      <c r="D102" s="19" t="s">
        <v>16</v>
      </c>
      <c r="E102" s="19">
        <v>13</v>
      </c>
      <c r="F102" s="20"/>
      <c r="G102" s="20">
        <v>3.0328069000000002</v>
      </c>
      <c r="H102" s="19">
        <v>4.0911726599999998</v>
      </c>
      <c r="I102" s="22">
        <v>99.895138845472502</v>
      </c>
      <c r="J102" s="22">
        <v>3.3714000000000001E-2</v>
      </c>
      <c r="K102" s="19"/>
    </row>
    <row r="103" spans="1:11" x14ac:dyDescent="0.25">
      <c r="A103" s="19">
        <v>462</v>
      </c>
      <c r="B103" s="19" t="s">
        <v>38</v>
      </c>
      <c r="C103" s="19">
        <v>100</v>
      </c>
      <c r="D103" s="19" t="s">
        <v>16</v>
      </c>
      <c r="E103" s="19">
        <v>15</v>
      </c>
      <c r="F103" s="20"/>
      <c r="G103" s="20">
        <v>3.0410467699999999</v>
      </c>
      <c r="H103" s="19">
        <v>4.0914778399999996</v>
      </c>
      <c r="I103" s="22">
        <v>99.946410195082606</v>
      </c>
      <c r="J103" s="22">
        <v>3.4391089999999999E-2</v>
      </c>
      <c r="K103" s="19"/>
    </row>
    <row r="104" spans="1:11" x14ac:dyDescent="0.25">
      <c r="A104" s="19">
        <v>462</v>
      </c>
      <c r="B104" s="19" t="s">
        <v>38</v>
      </c>
      <c r="C104" s="19">
        <v>100</v>
      </c>
      <c r="D104" s="19" t="s">
        <v>16</v>
      </c>
      <c r="E104" s="19">
        <v>16</v>
      </c>
      <c r="F104" s="20"/>
      <c r="G104" s="20">
        <v>3.0534065799999999</v>
      </c>
      <c r="H104" s="19">
        <v>4.0914778399999996</v>
      </c>
      <c r="I104" s="22">
        <v>99.939839354817707</v>
      </c>
      <c r="J104" s="22">
        <v>3.5649699999999999E-2</v>
      </c>
      <c r="K104" s="19"/>
    </row>
    <row r="105" spans="1:11" x14ac:dyDescent="0.25">
      <c r="A105" s="19">
        <v>462</v>
      </c>
      <c r="B105" s="19" t="s">
        <v>38</v>
      </c>
      <c r="C105" s="19">
        <v>100</v>
      </c>
      <c r="D105" s="19" t="s">
        <v>16</v>
      </c>
      <c r="E105" s="19">
        <v>17</v>
      </c>
      <c r="F105" s="20"/>
      <c r="G105" s="20">
        <v>3.0697337299999998</v>
      </c>
      <c r="H105" s="19">
        <v>4.0916304300000004</v>
      </c>
      <c r="I105" s="22">
        <v>99.986757356655502</v>
      </c>
      <c r="J105" s="22">
        <v>3.5411199999999997E-2</v>
      </c>
      <c r="K105" s="19"/>
    </row>
    <row r="106" spans="1:11" x14ac:dyDescent="0.25">
      <c r="A106" s="19">
        <v>462</v>
      </c>
      <c r="B106" s="19" t="s">
        <v>38</v>
      </c>
      <c r="C106" s="19">
        <v>100</v>
      </c>
      <c r="D106" s="19" t="s">
        <v>16</v>
      </c>
      <c r="E106" s="19">
        <v>18</v>
      </c>
      <c r="F106" s="20"/>
      <c r="G106" s="20">
        <v>3.0613412699999998</v>
      </c>
      <c r="H106" s="19">
        <v>4.0911726599999998</v>
      </c>
      <c r="I106" s="22">
        <v>99.910944059737901</v>
      </c>
      <c r="J106" s="22">
        <v>3.5911690000000003E-2</v>
      </c>
      <c r="K106" s="19"/>
    </row>
    <row r="107" spans="1:11" x14ac:dyDescent="0.25">
      <c r="A107" s="19">
        <v>462</v>
      </c>
      <c r="B107" s="19" t="s">
        <v>38</v>
      </c>
      <c r="C107" s="19">
        <v>100</v>
      </c>
      <c r="D107" s="19" t="s">
        <v>16</v>
      </c>
      <c r="E107" s="19">
        <v>19</v>
      </c>
      <c r="F107" s="20"/>
      <c r="G107" s="20">
        <v>3.0769054699999998</v>
      </c>
      <c r="H107" s="19">
        <v>4.0914778399999996</v>
      </c>
      <c r="I107" s="22">
        <v>99.901721844741203</v>
      </c>
      <c r="J107" s="22">
        <v>3.4866639999999997E-2</v>
      </c>
      <c r="K107" s="19"/>
    </row>
    <row r="108" spans="1:11" x14ac:dyDescent="0.25">
      <c r="A108" s="19">
        <v>462</v>
      </c>
      <c r="B108" s="19" t="s">
        <v>38</v>
      </c>
      <c r="C108" s="19">
        <v>100</v>
      </c>
      <c r="D108" s="19" t="s">
        <v>16</v>
      </c>
      <c r="E108" s="19">
        <v>20</v>
      </c>
      <c r="F108" s="20"/>
      <c r="G108" s="20">
        <v>3.07080186</v>
      </c>
      <c r="H108" s="19">
        <v>4.0917830200000003</v>
      </c>
      <c r="I108" s="22">
        <v>99.933307643188897</v>
      </c>
      <c r="J108" s="22">
        <v>3.591718E-2</v>
      </c>
      <c r="K108" s="19"/>
    </row>
    <row r="109" spans="1:11" x14ac:dyDescent="0.25">
      <c r="A109" s="19">
        <v>462</v>
      </c>
      <c r="B109" s="19" t="s">
        <v>38</v>
      </c>
      <c r="C109" s="19">
        <v>100</v>
      </c>
      <c r="D109" s="19" t="s">
        <v>16</v>
      </c>
      <c r="E109" s="19">
        <v>21</v>
      </c>
      <c r="F109" s="20"/>
      <c r="G109" s="20">
        <v>3.0773632399999999</v>
      </c>
      <c r="H109" s="19">
        <v>4.0913252499999997</v>
      </c>
      <c r="I109" s="22">
        <v>100.11443706839501</v>
      </c>
      <c r="J109" s="22">
        <v>3.4766249999999999E-2</v>
      </c>
      <c r="K109" s="19"/>
    </row>
    <row r="110" spans="1:11" x14ac:dyDescent="0.25">
      <c r="A110" s="19">
        <v>462</v>
      </c>
      <c r="B110" s="19" t="s">
        <v>38</v>
      </c>
      <c r="C110" s="19">
        <v>125</v>
      </c>
      <c r="D110" s="19" t="s">
        <v>17</v>
      </c>
      <c r="E110" s="19">
        <v>4</v>
      </c>
      <c r="F110" s="20"/>
      <c r="G110" s="20">
        <v>3.0219729900000001</v>
      </c>
      <c r="H110" s="19">
        <v>4.0911726599999998</v>
      </c>
      <c r="I110" s="22">
        <v>99.884931411860194</v>
      </c>
      <c r="J110" s="22">
        <v>3.0537890000000002E-2</v>
      </c>
      <c r="K110" s="19"/>
    </row>
    <row r="111" spans="1:11" x14ac:dyDescent="0.25">
      <c r="A111" s="19">
        <v>462</v>
      </c>
      <c r="B111" s="19" t="s">
        <v>38</v>
      </c>
      <c r="C111" s="19">
        <v>125</v>
      </c>
      <c r="D111" s="19" t="s">
        <v>17</v>
      </c>
      <c r="E111" s="19">
        <v>5</v>
      </c>
      <c r="F111" s="20"/>
      <c r="G111" s="20">
        <v>3.0222781699999999</v>
      </c>
      <c r="H111" s="19">
        <v>4.09086748</v>
      </c>
      <c r="I111" s="22">
        <v>99.985980692741293</v>
      </c>
      <c r="J111" s="22">
        <v>2.1324739999999998E-2</v>
      </c>
      <c r="K111" s="19"/>
    </row>
    <row r="112" spans="1:11" x14ac:dyDescent="0.25">
      <c r="A112" s="19">
        <v>462</v>
      </c>
      <c r="B112" s="19" t="s">
        <v>38</v>
      </c>
      <c r="C112" s="19">
        <v>125</v>
      </c>
      <c r="D112" s="19" t="s">
        <v>17</v>
      </c>
      <c r="E112" s="19">
        <v>6</v>
      </c>
      <c r="F112" s="20"/>
      <c r="G112" s="20">
        <v>3.02136263</v>
      </c>
      <c r="H112" s="19">
        <v>4.0911726599999998</v>
      </c>
      <c r="I112" s="22">
        <v>99.855266944759407</v>
      </c>
      <c r="J112" s="22">
        <v>2.879756E-2</v>
      </c>
      <c r="K112" s="19"/>
    </row>
    <row r="113" spans="1:11" x14ac:dyDescent="0.25">
      <c r="A113" s="19">
        <v>462</v>
      </c>
      <c r="B113" s="19" t="s">
        <v>38</v>
      </c>
      <c r="C113" s="19">
        <v>125</v>
      </c>
      <c r="D113" s="19" t="s">
        <v>17</v>
      </c>
      <c r="E113" s="19">
        <v>7</v>
      </c>
      <c r="F113" s="20"/>
      <c r="G113" s="20">
        <v>3.0329594900000001</v>
      </c>
      <c r="H113" s="19">
        <v>4.0911726599999998</v>
      </c>
      <c r="I113" s="22">
        <v>99.912003178480504</v>
      </c>
      <c r="J113" s="22">
        <v>3.0553739999999999E-2</v>
      </c>
      <c r="K113" s="19"/>
    </row>
    <row r="114" spans="1:11" x14ac:dyDescent="0.25">
      <c r="A114" s="19">
        <v>462</v>
      </c>
      <c r="B114" s="19" t="s">
        <v>38</v>
      </c>
      <c r="C114" s="19">
        <v>125</v>
      </c>
      <c r="D114" s="19" t="s">
        <v>17</v>
      </c>
      <c r="E114" s="19">
        <v>8</v>
      </c>
      <c r="F114" s="20"/>
      <c r="G114" s="20">
        <v>3.0491340500000002</v>
      </c>
      <c r="H114" s="19">
        <v>4.0913252499999997</v>
      </c>
      <c r="I114" s="22">
        <v>99.842128427915895</v>
      </c>
      <c r="J114" s="22">
        <v>3.3664050000000001E-2</v>
      </c>
      <c r="K114" s="19"/>
    </row>
    <row r="115" spans="1:11" x14ac:dyDescent="0.25">
      <c r="A115" s="19">
        <v>462</v>
      </c>
      <c r="B115" s="19" t="s">
        <v>38</v>
      </c>
      <c r="C115" s="19">
        <v>125</v>
      </c>
      <c r="D115" s="19" t="s">
        <v>17</v>
      </c>
      <c r="E115" s="19">
        <v>9</v>
      </c>
      <c r="F115" s="20"/>
      <c r="G115" s="20">
        <v>3.06042573</v>
      </c>
      <c r="H115" s="19">
        <v>4.0911726599999998</v>
      </c>
      <c r="I115" s="22">
        <v>99.902949939265298</v>
      </c>
      <c r="J115" s="22">
        <v>3.3424490000000001E-2</v>
      </c>
      <c r="K115" s="19"/>
    </row>
    <row r="116" spans="1:11" x14ac:dyDescent="0.25">
      <c r="A116" s="19">
        <v>462</v>
      </c>
      <c r="B116" s="19" t="s">
        <v>38</v>
      </c>
      <c r="C116" s="19">
        <v>125</v>
      </c>
      <c r="D116" s="19" t="s">
        <v>17</v>
      </c>
      <c r="E116" s="19">
        <v>10</v>
      </c>
      <c r="F116" s="20"/>
      <c r="G116" s="20"/>
      <c r="H116" s="19"/>
      <c r="I116" s="19"/>
      <c r="J116" s="25"/>
      <c r="K116" s="19" t="s">
        <v>46</v>
      </c>
    </row>
    <row r="117" spans="1:11" x14ac:dyDescent="0.25">
      <c r="A117" s="19">
        <v>462</v>
      </c>
      <c r="B117" s="19" t="s">
        <v>38</v>
      </c>
      <c r="C117" s="19">
        <v>125</v>
      </c>
      <c r="D117" s="19" t="s">
        <v>17</v>
      </c>
      <c r="E117" s="19">
        <v>11</v>
      </c>
      <c r="F117" s="20"/>
      <c r="G117" s="20">
        <v>3.0367742400000002</v>
      </c>
      <c r="H117" s="19">
        <v>4.0910200699999999</v>
      </c>
      <c r="I117" s="22">
        <v>99.952777512916697</v>
      </c>
      <c r="J117" s="22">
        <v>3.092404E-2</v>
      </c>
      <c r="K117" s="19"/>
    </row>
    <row r="118" spans="1:11" x14ac:dyDescent="0.25">
      <c r="A118" s="19">
        <v>462</v>
      </c>
      <c r="B118" s="19" t="s">
        <v>38</v>
      </c>
      <c r="C118" s="19">
        <v>125</v>
      </c>
      <c r="D118" s="19" t="s">
        <v>17</v>
      </c>
      <c r="E118" s="19">
        <v>12</v>
      </c>
      <c r="F118" s="20"/>
      <c r="G118" s="20">
        <v>3.0508125399999999</v>
      </c>
      <c r="H118" s="19">
        <v>4.0910200699999999</v>
      </c>
      <c r="I118" s="22">
        <v>99.898515666661794</v>
      </c>
      <c r="J118" s="22">
        <v>3.49748E-2</v>
      </c>
      <c r="K118" s="19"/>
    </row>
    <row r="119" spans="1:11" x14ac:dyDescent="0.25">
      <c r="A119" s="19">
        <v>462</v>
      </c>
      <c r="B119" s="19" t="s">
        <v>38</v>
      </c>
      <c r="C119" s="19">
        <v>125</v>
      </c>
      <c r="D119" s="19" t="s">
        <v>17</v>
      </c>
      <c r="E119" s="19">
        <v>2</v>
      </c>
      <c r="F119" s="20"/>
      <c r="G119" s="20">
        <v>3.0205996800000001</v>
      </c>
      <c r="H119" s="19">
        <v>4.0913252499999997</v>
      </c>
      <c r="I119" s="22">
        <v>99.926005763993302</v>
      </c>
      <c r="J119" s="22">
        <v>2.7238709999999999E-2</v>
      </c>
      <c r="K119" s="19"/>
    </row>
    <row r="120" spans="1:11" x14ac:dyDescent="0.25">
      <c r="A120" s="19">
        <v>462</v>
      </c>
      <c r="B120" s="19" t="s">
        <v>38</v>
      </c>
      <c r="C120" s="19">
        <v>125</v>
      </c>
      <c r="D120" s="19" t="s">
        <v>17</v>
      </c>
      <c r="E120" s="19">
        <v>13</v>
      </c>
      <c r="F120" s="20"/>
      <c r="G120" s="20">
        <v>3.0291447300000001</v>
      </c>
      <c r="H120" s="19">
        <v>4.0910200699999999</v>
      </c>
      <c r="I120" s="22">
        <v>99.894672475639197</v>
      </c>
      <c r="J120" s="22">
        <v>3.2967059999999999E-2</v>
      </c>
      <c r="K120" s="19"/>
    </row>
    <row r="121" spans="1:11" x14ac:dyDescent="0.25">
      <c r="A121" s="19">
        <v>462</v>
      </c>
      <c r="B121" s="19" t="s">
        <v>38</v>
      </c>
      <c r="C121" s="19">
        <v>125</v>
      </c>
      <c r="D121" s="19" t="s">
        <v>17</v>
      </c>
      <c r="E121" s="19">
        <v>15</v>
      </c>
      <c r="F121" s="20"/>
      <c r="G121" s="20">
        <v>3.0373846000000002</v>
      </c>
      <c r="H121" s="19">
        <v>4.0913252499999997</v>
      </c>
      <c r="I121" s="22">
        <v>99.940611050870004</v>
      </c>
      <c r="J121" s="22">
        <v>3.4009690000000002E-2</v>
      </c>
      <c r="K121" s="19"/>
    </row>
    <row r="122" spans="1:11" x14ac:dyDescent="0.25">
      <c r="A122" s="19">
        <v>462</v>
      </c>
      <c r="B122" s="19" t="s">
        <v>38</v>
      </c>
      <c r="C122" s="19">
        <v>125</v>
      </c>
      <c r="D122" s="19" t="s">
        <v>17</v>
      </c>
      <c r="E122" s="19">
        <v>16</v>
      </c>
      <c r="F122" s="20"/>
      <c r="G122" s="20">
        <v>3.0521858499999999</v>
      </c>
      <c r="H122" s="19">
        <v>4.0913252499999997</v>
      </c>
      <c r="I122" s="22">
        <v>99.924958824535196</v>
      </c>
      <c r="J122" s="22">
        <v>3.5473869999999998E-2</v>
      </c>
      <c r="K122" s="19"/>
    </row>
    <row r="123" spans="1:11" x14ac:dyDescent="0.25">
      <c r="A123" s="19">
        <v>462</v>
      </c>
      <c r="B123" s="19" t="s">
        <v>38</v>
      </c>
      <c r="C123" s="19">
        <v>125</v>
      </c>
      <c r="D123" s="19" t="s">
        <v>17</v>
      </c>
      <c r="E123" s="19">
        <v>17</v>
      </c>
      <c r="F123" s="20"/>
      <c r="G123" s="20">
        <v>3.06561379</v>
      </c>
      <c r="H123" s="19">
        <v>4.0911726599999998</v>
      </c>
      <c r="I123" s="22">
        <v>99.977025217167096</v>
      </c>
      <c r="J123" s="22">
        <v>3.5204430000000002E-2</v>
      </c>
      <c r="K123" s="19"/>
    </row>
    <row r="124" spans="1:11" x14ac:dyDescent="0.25">
      <c r="A124" s="19">
        <v>462</v>
      </c>
      <c r="B124" s="19" t="s">
        <v>38</v>
      </c>
      <c r="C124" s="19">
        <v>125</v>
      </c>
      <c r="D124" s="19" t="s">
        <v>17</v>
      </c>
      <c r="E124" s="19">
        <v>18</v>
      </c>
      <c r="F124" s="20"/>
      <c r="G124" s="20">
        <v>3.0579842799999999</v>
      </c>
      <c r="H124" s="19">
        <v>4.0914778399999996</v>
      </c>
      <c r="I124" s="22">
        <v>99.9132177372</v>
      </c>
      <c r="J124" s="22">
        <v>3.5782689999999999E-2</v>
      </c>
      <c r="K124" s="19"/>
    </row>
    <row r="125" spans="1:11" x14ac:dyDescent="0.25">
      <c r="A125" s="19">
        <v>462</v>
      </c>
      <c r="B125" s="19" t="s">
        <v>38</v>
      </c>
      <c r="C125" s="19">
        <v>125</v>
      </c>
      <c r="D125" s="19" t="s">
        <v>17</v>
      </c>
      <c r="E125" s="19">
        <v>19</v>
      </c>
      <c r="F125" s="20"/>
      <c r="G125" s="20">
        <v>3.0820935399999998</v>
      </c>
      <c r="H125" s="19">
        <v>4.0910200699999999</v>
      </c>
      <c r="I125" s="22">
        <v>100.13333457600299</v>
      </c>
      <c r="J125" s="22">
        <v>3.4380460000000002E-2</v>
      </c>
      <c r="K125" s="19"/>
    </row>
    <row r="126" spans="1:11" x14ac:dyDescent="0.25">
      <c r="A126" s="19">
        <v>462</v>
      </c>
      <c r="B126" s="19" t="s">
        <v>38</v>
      </c>
      <c r="C126" s="19">
        <v>125</v>
      </c>
      <c r="D126" s="19" t="s">
        <v>17</v>
      </c>
      <c r="E126" s="19">
        <v>20</v>
      </c>
      <c r="F126" s="20"/>
      <c r="G126" s="20">
        <v>3.0666819300000001</v>
      </c>
      <c r="H126" s="19">
        <v>4.0916304300000004</v>
      </c>
      <c r="I126" s="22">
        <v>99.916011210786806</v>
      </c>
      <c r="J126" s="22">
        <v>3.5796120000000001E-2</v>
      </c>
      <c r="K126" s="19"/>
    </row>
    <row r="127" spans="1:11" x14ac:dyDescent="0.25">
      <c r="A127" s="19">
        <v>462</v>
      </c>
      <c r="B127" s="19" t="s">
        <v>38</v>
      </c>
      <c r="C127" s="19">
        <v>125</v>
      </c>
      <c r="D127" s="19" t="s">
        <v>17</v>
      </c>
      <c r="E127" s="19">
        <v>21</v>
      </c>
      <c r="F127" s="20"/>
      <c r="G127" s="20">
        <v>3.06424048</v>
      </c>
      <c r="H127" s="19">
        <v>4.0913252499999997</v>
      </c>
      <c r="I127" s="22">
        <v>100.2801983239</v>
      </c>
      <c r="J127" s="22">
        <v>3.428229E-2</v>
      </c>
      <c r="K127" s="19"/>
    </row>
    <row r="128" spans="1:11" x14ac:dyDescent="0.25">
      <c r="A128" s="19">
        <v>462</v>
      </c>
      <c r="B128" s="19" t="s">
        <v>38</v>
      </c>
      <c r="C128" s="19">
        <v>175</v>
      </c>
      <c r="D128" s="19" t="s">
        <v>18</v>
      </c>
      <c r="E128" s="19">
        <v>4</v>
      </c>
      <c r="F128" s="20"/>
      <c r="G128" s="20">
        <v>3.0225833500000001</v>
      </c>
      <c r="H128" s="19">
        <v>4.0913252499999997</v>
      </c>
      <c r="I128" s="22">
        <v>99.884638733060697</v>
      </c>
      <c r="J128" s="22">
        <v>3.004472E-2</v>
      </c>
      <c r="K128" s="19"/>
    </row>
    <row r="129" spans="1:11" x14ac:dyDescent="0.25">
      <c r="A129" s="19">
        <v>462</v>
      </c>
      <c r="B129" s="19" t="s">
        <v>38</v>
      </c>
      <c r="C129" s="19">
        <v>175</v>
      </c>
      <c r="D129" s="19" t="s">
        <v>18</v>
      </c>
      <c r="E129" s="19">
        <v>5</v>
      </c>
      <c r="F129" s="20"/>
      <c r="G129" s="20">
        <v>3.0222781699999999</v>
      </c>
      <c r="H129" s="19">
        <v>4.0910200699999999</v>
      </c>
      <c r="I129" s="22">
        <v>100.019995185993</v>
      </c>
      <c r="J129" s="22">
        <v>2.1109300000000001E-2</v>
      </c>
      <c r="K129" s="19"/>
    </row>
    <row r="130" spans="1:11" x14ac:dyDescent="0.25">
      <c r="A130" s="19">
        <v>462</v>
      </c>
      <c r="B130" s="19" t="s">
        <v>38</v>
      </c>
      <c r="C130" s="19">
        <v>175</v>
      </c>
      <c r="D130" s="19" t="s">
        <v>18</v>
      </c>
      <c r="E130" s="19">
        <v>6</v>
      </c>
      <c r="F130" s="20"/>
      <c r="G130" s="20">
        <v>3.02136263</v>
      </c>
      <c r="H130" s="19">
        <v>4.0913252499999997</v>
      </c>
      <c r="I130" s="22">
        <v>99.859500984330197</v>
      </c>
      <c r="J130" s="22">
        <v>2.8628959999999998E-2</v>
      </c>
      <c r="K130" s="19"/>
    </row>
    <row r="131" spans="1:11" x14ac:dyDescent="0.25">
      <c r="A131" s="19">
        <v>462</v>
      </c>
      <c r="B131" s="19" t="s">
        <v>38</v>
      </c>
      <c r="C131" s="19">
        <v>175</v>
      </c>
      <c r="D131" s="19" t="s">
        <v>18</v>
      </c>
      <c r="E131" s="19">
        <v>7</v>
      </c>
      <c r="F131" s="20"/>
      <c r="G131" s="20">
        <v>3.0315861800000001</v>
      </c>
      <c r="H131" s="19">
        <v>4.0911726599999998</v>
      </c>
      <c r="I131" s="22">
        <v>99.921340094418397</v>
      </c>
      <c r="J131" s="22">
        <v>3.0156820000000001E-2</v>
      </c>
      <c r="K131" s="19"/>
    </row>
    <row r="132" spans="1:11" x14ac:dyDescent="0.25">
      <c r="A132" s="19">
        <v>462</v>
      </c>
      <c r="B132" s="19" t="s">
        <v>38</v>
      </c>
      <c r="C132" s="19">
        <v>175</v>
      </c>
      <c r="D132" s="19" t="s">
        <v>18</v>
      </c>
      <c r="E132" s="19">
        <v>8</v>
      </c>
      <c r="F132" s="20"/>
      <c r="G132" s="20">
        <v>3.0430304399999999</v>
      </c>
      <c r="H132" s="19">
        <v>4.09086748</v>
      </c>
      <c r="I132" s="22">
        <v>99.896161346694498</v>
      </c>
      <c r="J132" s="22">
        <v>3.3132399999999999E-2</v>
      </c>
      <c r="K132" s="19"/>
    </row>
    <row r="133" spans="1:11" x14ac:dyDescent="0.25">
      <c r="A133" s="19">
        <v>462</v>
      </c>
      <c r="B133" s="19" t="s">
        <v>38</v>
      </c>
      <c r="C133" s="19">
        <v>175</v>
      </c>
      <c r="D133" s="19" t="s">
        <v>18</v>
      </c>
      <c r="E133" s="19">
        <v>9</v>
      </c>
      <c r="F133" s="20"/>
      <c r="G133" s="20">
        <v>3.06103609</v>
      </c>
      <c r="H133" s="19">
        <v>4.09086748</v>
      </c>
      <c r="I133" s="22">
        <v>99.957573855305299</v>
      </c>
      <c r="J133" s="22">
        <v>3.2960959999999997E-2</v>
      </c>
      <c r="K133" s="19"/>
    </row>
    <row r="134" spans="1:11" x14ac:dyDescent="0.25">
      <c r="A134" s="19">
        <v>462</v>
      </c>
      <c r="B134" s="19" t="s">
        <v>38</v>
      </c>
      <c r="C134" s="19">
        <v>175</v>
      </c>
      <c r="D134" s="19" t="s">
        <v>18</v>
      </c>
      <c r="E134" s="19">
        <v>10</v>
      </c>
      <c r="F134" s="20"/>
      <c r="G134" s="20"/>
      <c r="H134" s="19"/>
      <c r="I134" s="19"/>
      <c r="J134" s="25"/>
      <c r="K134" s="19" t="s">
        <v>46</v>
      </c>
    </row>
    <row r="135" spans="1:11" x14ac:dyDescent="0.25">
      <c r="A135" s="19">
        <v>462</v>
      </c>
      <c r="B135" s="19" t="s">
        <v>38</v>
      </c>
      <c r="C135" s="19">
        <v>175</v>
      </c>
      <c r="D135" s="19" t="s">
        <v>18</v>
      </c>
      <c r="E135" s="19">
        <v>11</v>
      </c>
      <c r="F135" s="20"/>
      <c r="G135" s="20">
        <v>3.0465400200000001</v>
      </c>
      <c r="H135" s="19">
        <v>4.0910200699999999</v>
      </c>
      <c r="I135" s="22">
        <v>100.004607529597</v>
      </c>
      <c r="J135" s="22">
        <v>2.9084169999999999E-2</v>
      </c>
      <c r="K135" s="19"/>
    </row>
    <row r="136" spans="1:11" x14ac:dyDescent="0.25">
      <c r="A136" s="19">
        <v>462</v>
      </c>
      <c r="B136" s="19" t="s">
        <v>38</v>
      </c>
      <c r="C136" s="19">
        <v>175</v>
      </c>
      <c r="D136" s="19" t="s">
        <v>18</v>
      </c>
      <c r="E136" s="19">
        <v>12</v>
      </c>
      <c r="F136" s="20"/>
      <c r="G136" s="20">
        <v>3.0527962199999998</v>
      </c>
      <c r="H136" s="19">
        <v>4.0910200699999999</v>
      </c>
      <c r="I136" s="22">
        <v>99.8609255593841</v>
      </c>
      <c r="J136" s="22">
        <v>3.4458709999999997E-2</v>
      </c>
      <c r="K136" s="19"/>
    </row>
    <row r="137" spans="1:11" x14ac:dyDescent="0.25">
      <c r="A137" s="19">
        <v>462</v>
      </c>
      <c r="B137" s="19" t="s">
        <v>38</v>
      </c>
      <c r="C137" s="19">
        <v>175</v>
      </c>
      <c r="D137" s="19" t="s">
        <v>18</v>
      </c>
      <c r="E137" s="19">
        <v>2</v>
      </c>
      <c r="F137" s="20"/>
      <c r="G137" s="20">
        <v>3.0210574499999998</v>
      </c>
      <c r="H137" s="19">
        <v>4.0913252499999997</v>
      </c>
      <c r="I137" s="22">
        <v>99.970313069569499</v>
      </c>
      <c r="J137" s="22">
        <v>2.7040910000000001E-2</v>
      </c>
      <c r="K137" s="19"/>
    </row>
    <row r="138" spans="1:11" x14ac:dyDescent="0.25">
      <c r="A138" s="19">
        <v>462</v>
      </c>
      <c r="B138" s="19" t="s">
        <v>38</v>
      </c>
      <c r="C138" s="19">
        <v>175</v>
      </c>
      <c r="D138" s="19" t="s">
        <v>18</v>
      </c>
      <c r="E138" s="19">
        <v>13</v>
      </c>
      <c r="F138" s="20"/>
      <c r="G138" s="20">
        <v>3.0318913599999999</v>
      </c>
      <c r="H138" s="19">
        <v>4.0910200699999999</v>
      </c>
      <c r="I138" s="22">
        <v>99.939108583974402</v>
      </c>
      <c r="J138" s="22">
        <v>3.1463100000000001E-2</v>
      </c>
      <c r="K138" s="19"/>
    </row>
    <row r="139" spans="1:11" x14ac:dyDescent="0.25">
      <c r="A139" s="19">
        <v>462</v>
      </c>
      <c r="B139" s="19" t="s">
        <v>38</v>
      </c>
      <c r="C139" s="19">
        <v>175</v>
      </c>
      <c r="D139" s="19" t="s">
        <v>18</v>
      </c>
      <c r="E139" s="19">
        <v>15</v>
      </c>
      <c r="F139" s="20"/>
      <c r="G139" s="20">
        <v>3.0347905700000002</v>
      </c>
      <c r="H139" s="19">
        <v>4.0911726599999998</v>
      </c>
      <c r="I139" s="22">
        <v>99.886942736959</v>
      </c>
      <c r="J139" s="22">
        <v>3.3458429999999997E-2</v>
      </c>
      <c r="K139" s="19"/>
    </row>
    <row r="140" spans="1:11" x14ac:dyDescent="0.25">
      <c r="A140" s="19">
        <v>462</v>
      </c>
      <c r="B140" s="19" t="s">
        <v>38</v>
      </c>
      <c r="C140" s="19">
        <v>175</v>
      </c>
      <c r="D140" s="19" t="s">
        <v>18</v>
      </c>
      <c r="E140" s="19">
        <v>16</v>
      </c>
      <c r="F140" s="20"/>
      <c r="G140" s="20">
        <v>3.0518806700000001</v>
      </c>
      <c r="H140" s="19">
        <v>4.0911726599999998</v>
      </c>
      <c r="I140" s="22">
        <v>99.927821421739196</v>
      </c>
      <c r="J140" s="22">
        <v>3.5206630000000003E-2</v>
      </c>
      <c r="K140" s="19"/>
    </row>
    <row r="141" spans="1:11" x14ac:dyDescent="0.25">
      <c r="A141" s="19">
        <v>462</v>
      </c>
      <c r="B141" s="19" t="s">
        <v>38</v>
      </c>
      <c r="C141" s="19">
        <v>175</v>
      </c>
      <c r="D141" s="19" t="s">
        <v>18</v>
      </c>
      <c r="E141" s="19">
        <v>17</v>
      </c>
      <c r="F141" s="20"/>
      <c r="G141" s="20">
        <v>3.0640878900000001</v>
      </c>
      <c r="H141" s="19">
        <v>4.0911726599999998</v>
      </c>
      <c r="I141" s="22">
        <v>100.017031413209</v>
      </c>
      <c r="J141" s="22">
        <v>3.4882669999999998E-2</v>
      </c>
      <c r="K141" s="19"/>
    </row>
    <row r="142" spans="1:11" x14ac:dyDescent="0.25">
      <c r="A142" s="19">
        <v>462</v>
      </c>
      <c r="B142" s="19" t="s">
        <v>38</v>
      </c>
      <c r="C142" s="19">
        <v>175</v>
      </c>
      <c r="D142" s="19" t="s">
        <v>18</v>
      </c>
      <c r="E142" s="19">
        <v>18</v>
      </c>
      <c r="F142" s="20"/>
      <c r="G142" s="20">
        <v>3.0515754899999998</v>
      </c>
      <c r="H142" s="19">
        <v>4.0910200699999999</v>
      </c>
      <c r="I142" s="22">
        <v>99.881111331067302</v>
      </c>
      <c r="J142" s="22">
        <v>3.5570810000000001E-2</v>
      </c>
      <c r="K142" s="19"/>
    </row>
    <row r="143" spans="1:11" x14ac:dyDescent="0.25">
      <c r="A143" s="19">
        <v>462</v>
      </c>
      <c r="B143" s="19" t="s">
        <v>38</v>
      </c>
      <c r="C143" s="19">
        <v>175</v>
      </c>
      <c r="D143" s="19" t="s">
        <v>18</v>
      </c>
      <c r="E143" s="19">
        <v>19</v>
      </c>
      <c r="F143" s="20"/>
      <c r="G143" s="20">
        <v>3.0639352999999998</v>
      </c>
      <c r="H143" s="19">
        <v>4.09086748</v>
      </c>
      <c r="I143" s="22">
        <v>99.986995694360303</v>
      </c>
      <c r="J143" s="22">
        <v>3.3753659999999998E-2</v>
      </c>
      <c r="K143" s="19"/>
    </row>
    <row r="144" spans="1:11" x14ac:dyDescent="0.25">
      <c r="A144" s="19">
        <v>462</v>
      </c>
      <c r="B144" s="19" t="s">
        <v>38</v>
      </c>
      <c r="C144" s="19">
        <v>175</v>
      </c>
      <c r="D144" s="19" t="s">
        <v>18</v>
      </c>
      <c r="E144" s="19">
        <v>20</v>
      </c>
      <c r="F144" s="20"/>
      <c r="G144" s="20">
        <v>3.0654612000000001</v>
      </c>
      <c r="H144" s="19">
        <v>4.0911726599999998</v>
      </c>
      <c r="I144" s="22">
        <v>99.8854657142641</v>
      </c>
      <c r="J144" s="22">
        <v>3.5573E-2</v>
      </c>
      <c r="K144" s="19"/>
    </row>
    <row r="145" spans="1:11" x14ac:dyDescent="0.25">
      <c r="A145" s="19">
        <v>462</v>
      </c>
      <c r="B145" s="19" t="s">
        <v>38</v>
      </c>
      <c r="C145" s="19">
        <v>175</v>
      </c>
      <c r="D145" s="19" t="s">
        <v>18</v>
      </c>
      <c r="E145" s="19">
        <v>21</v>
      </c>
      <c r="F145" s="20"/>
      <c r="G145" s="20">
        <v>3.0561531999999998</v>
      </c>
      <c r="H145" s="19">
        <v>4.0910200699999999</v>
      </c>
      <c r="I145" s="22">
        <v>100.275061326973</v>
      </c>
      <c r="J145" s="22">
        <v>3.333129E-2</v>
      </c>
      <c r="K145" s="19"/>
    </row>
    <row r="146" spans="1:11" x14ac:dyDescent="0.25">
      <c r="A146" s="19">
        <v>462</v>
      </c>
      <c r="B146" s="19" t="s">
        <v>38</v>
      </c>
      <c r="C146" s="19">
        <v>225</v>
      </c>
      <c r="D146" s="19" t="s">
        <v>26</v>
      </c>
      <c r="E146" s="19">
        <v>4</v>
      </c>
      <c r="F146" s="20"/>
      <c r="G146" s="20">
        <v>3.0230411199999998</v>
      </c>
      <c r="H146" s="19">
        <v>4.0913252499999997</v>
      </c>
      <c r="I146" s="22">
        <v>99.899093999373505</v>
      </c>
      <c r="J146" s="22">
        <v>2.969074E-2</v>
      </c>
      <c r="K146" s="19"/>
    </row>
    <row r="147" spans="1:11" x14ac:dyDescent="0.25">
      <c r="A147" s="19">
        <v>462</v>
      </c>
      <c r="B147" s="19" t="s">
        <v>38</v>
      </c>
      <c r="C147" s="19">
        <v>225</v>
      </c>
      <c r="D147" s="19" t="s">
        <v>26</v>
      </c>
      <c r="E147" s="19">
        <v>5</v>
      </c>
      <c r="F147" s="20"/>
      <c r="G147" s="20">
        <v>3.02273594</v>
      </c>
      <c r="H147" s="19">
        <v>4.0907148900000001</v>
      </c>
      <c r="I147" s="22">
        <v>100.03717961293999</v>
      </c>
      <c r="J147" s="22">
        <v>2.0906319999999999E-2</v>
      </c>
      <c r="K147" s="19"/>
    </row>
    <row r="148" spans="1:11" x14ac:dyDescent="0.25">
      <c r="A148" s="19">
        <v>462</v>
      </c>
      <c r="B148" s="19" t="s">
        <v>38</v>
      </c>
      <c r="C148" s="19">
        <v>225</v>
      </c>
      <c r="D148" s="19" t="s">
        <v>26</v>
      </c>
      <c r="E148" s="19">
        <v>6</v>
      </c>
      <c r="F148" s="20"/>
      <c r="G148" s="20">
        <v>3.0225833500000001</v>
      </c>
      <c r="H148" s="19">
        <v>4.0911726599999998</v>
      </c>
      <c r="I148" s="22">
        <v>99.876218729611793</v>
      </c>
      <c r="J148" s="22">
        <v>2.8458540000000001E-2</v>
      </c>
      <c r="K148" s="19"/>
    </row>
    <row r="149" spans="1:11" x14ac:dyDescent="0.25">
      <c r="A149" s="19">
        <v>462</v>
      </c>
      <c r="B149" s="19" t="s">
        <v>38</v>
      </c>
      <c r="C149" s="19">
        <v>225</v>
      </c>
      <c r="D149" s="19" t="s">
        <v>26</v>
      </c>
      <c r="E149" s="19">
        <v>7</v>
      </c>
      <c r="F149" s="20"/>
      <c r="G149" s="20">
        <v>3.0300602699999999</v>
      </c>
      <c r="H149" s="19">
        <v>4.0910200699999999</v>
      </c>
      <c r="I149" s="22">
        <v>99.937444017597599</v>
      </c>
      <c r="J149" s="22">
        <v>2.977867E-2</v>
      </c>
      <c r="K149" s="19"/>
    </row>
    <row r="150" spans="1:11" x14ac:dyDescent="0.25">
      <c r="A150" s="19">
        <v>462</v>
      </c>
      <c r="B150" s="19" t="s">
        <v>38</v>
      </c>
      <c r="C150" s="19">
        <v>225</v>
      </c>
      <c r="D150" s="19" t="s">
        <v>26</v>
      </c>
      <c r="E150" s="19">
        <v>8</v>
      </c>
      <c r="F150" s="20"/>
      <c r="G150" s="20">
        <v>3.0379949599999998</v>
      </c>
      <c r="H150" s="19">
        <v>4.0905622900000003</v>
      </c>
      <c r="I150" s="22">
        <v>99.863934323264004</v>
      </c>
      <c r="J150" s="22">
        <v>3.2594239999999997E-2</v>
      </c>
      <c r="K150" s="19"/>
    </row>
    <row r="151" spans="1:11" x14ac:dyDescent="0.25">
      <c r="A151" s="19">
        <v>462</v>
      </c>
      <c r="B151" s="19" t="s">
        <v>38</v>
      </c>
      <c r="C151" s="19">
        <v>225</v>
      </c>
      <c r="D151" s="19" t="s">
        <v>26</v>
      </c>
      <c r="E151" s="19">
        <v>9</v>
      </c>
      <c r="F151" s="20"/>
      <c r="G151" s="20">
        <v>3.06164645</v>
      </c>
      <c r="H151" s="19">
        <v>4.0907148900000001</v>
      </c>
      <c r="I151" s="22">
        <v>100.01693168864</v>
      </c>
      <c r="J151" s="22">
        <v>3.2488969999999999E-2</v>
      </c>
      <c r="K151" s="19"/>
    </row>
    <row r="152" spans="1:11" x14ac:dyDescent="0.25">
      <c r="A152" s="19">
        <v>462</v>
      </c>
      <c r="B152" s="19" t="s">
        <v>38</v>
      </c>
      <c r="C152" s="19">
        <v>225</v>
      </c>
      <c r="D152" s="19" t="s">
        <v>26</v>
      </c>
      <c r="E152" s="19">
        <v>10</v>
      </c>
      <c r="F152" s="20"/>
      <c r="G152" s="20"/>
      <c r="H152" s="19"/>
      <c r="I152" s="19"/>
      <c r="J152" s="25"/>
      <c r="K152" s="19" t="s">
        <v>46</v>
      </c>
    </row>
    <row r="153" spans="1:11" x14ac:dyDescent="0.25">
      <c r="A153" s="19">
        <v>462</v>
      </c>
      <c r="B153" s="19" t="s">
        <v>38</v>
      </c>
      <c r="C153" s="19">
        <v>225</v>
      </c>
      <c r="D153" s="19" t="s">
        <v>26</v>
      </c>
      <c r="E153" s="19">
        <v>11</v>
      </c>
      <c r="F153" s="20"/>
      <c r="G153" s="20">
        <v>3.03830014</v>
      </c>
      <c r="H153" s="19">
        <v>4.0905622900000003</v>
      </c>
      <c r="I153" s="22">
        <v>100.071818879218</v>
      </c>
      <c r="J153" s="22">
        <v>2.8007170000000001E-2</v>
      </c>
      <c r="K153" s="19"/>
    </row>
    <row r="154" spans="1:11" x14ac:dyDescent="0.25">
      <c r="A154" s="19">
        <v>462</v>
      </c>
      <c r="B154" s="19" t="s">
        <v>38</v>
      </c>
      <c r="C154" s="19">
        <v>225</v>
      </c>
      <c r="D154" s="19" t="s">
        <v>26</v>
      </c>
      <c r="E154" s="19">
        <v>12</v>
      </c>
      <c r="F154" s="20"/>
      <c r="G154" s="20">
        <v>3.0541695299999998</v>
      </c>
      <c r="H154" s="19">
        <v>4.0907148900000001</v>
      </c>
      <c r="I154" s="22">
        <v>99.906762326935507</v>
      </c>
      <c r="J154" s="22">
        <v>3.4063870000000003E-2</v>
      </c>
      <c r="K154" s="19"/>
    </row>
    <row r="155" spans="1:11" x14ac:dyDescent="0.25">
      <c r="A155" s="19">
        <v>462</v>
      </c>
      <c r="B155" s="19" t="s">
        <v>38</v>
      </c>
      <c r="C155" s="19">
        <v>225</v>
      </c>
      <c r="D155" s="19" t="s">
        <v>26</v>
      </c>
      <c r="E155" s="19">
        <v>2</v>
      </c>
      <c r="F155" s="20"/>
      <c r="G155" s="20">
        <v>3.0215152199999999</v>
      </c>
      <c r="H155" s="19">
        <v>4.0910200699999999</v>
      </c>
      <c r="I155" s="22">
        <v>99.931547175435995</v>
      </c>
      <c r="J155" s="22">
        <v>2.6817629999999999E-2</v>
      </c>
      <c r="K155" s="19"/>
    </row>
    <row r="156" spans="1:11" x14ac:dyDescent="0.25">
      <c r="A156" s="19">
        <v>462</v>
      </c>
      <c r="B156" s="19" t="s">
        <v>38</v>
      </c>
      <c r="C156" s="19">
        <v>225</v>
      </c>
      <c r="D156" s="19" t="s">
        <v>26</v>
      </c>
      <c r="E156" s="19">
        <v>13</v>
      </c>
      <c r="F156" s="20"/>
      <c r="G156" s="20">
        <v>3.0297550900000001</v>
      </c>
      <c r="H156" s="19">
        <v>4.0907148900000001</v>
      </c>
      <c r="I156" s="22">
        <v>99.920240869961901</v>
      </c>
      <c r="J156" s="22">
        <v>3.061782E-2</v>
      </c>
      <c r="K156" s="19"/>
    </row>
    <row r="157" spans="1:11" x14ac:dyDescent="0.25">
      <c r="A157" s="19">
        <v>462</v>
      </c>
      <c r="B157" s="19" t="s">
        <v>38</v>
      </c>
      <c r="C157" s="19">
        <v>225</v>
      </c>
      <c r="D157" s="19" t="s">
        <v>26</v>
      </c>
      <c r="E157" s="19">
        <v>15</v>
      </c>
      <c r="F157" s="20"/>
      <c r="G157" s="20">
        <v>3.0332646699999999</v>
      </c>
      <c r="H157" s="19">
        <v>4.0907148900000001</v>
      </c>
      <c r="I157" s="22">
        <v>99.905401636366605</v>
      </c>
      <c r="J157" s="22">
        <v>3.2918660000000002E-2</v>
      </c>
      <c r="K157" s="19"/>
    </row>
    <row r="158" spans="1:11" x14ac:dyDescent="0.25">
      <c r="A158" s="19">
        <v>462</v>
      </c>
      <c r="B158" s="19" t="s">
        <v>38</v>
      </c>
      <c r="C158" s="19">
        <v>225</v>
      </c>
      <c r="D158" s="19" t="s">
        <v>26</v>
      </c>
      <c r="E158" s="19">
        <v>16</v>
      </c>
      <c r="F158" s="20"/>
      <c r="G158" s="20">
        <v>3.0511177200000001</v>
      </c>
      <c r="H158" s="19">
        <v>4.0907148900000001</v>
      </c>
      <c r="I158" s="22">
        <v>99.936564073290398</v>
      </c>
      <c r="J158" s="22">
        <v>3.4926480000000003E-2</v>
      </c>
      <c r="K158" s="19"/>
    </row>
    <row r="159" spans="1:11" x14ac:dyDescent="0.25">
      <c r="A159" s="19">
        <v>462</v>
      </c>
      <c r="B159" s="19" t="s">
        <v>38</v>
      </c>
      <c r="C159" s="19">
        <v>225</v>
      </c>
      <c r="D159" s="19" t="s">
        <v>26</v>
      </c>
      <c r="E159" s="19">
        <v>17</v>
      </c>
      <c r="F159" s="20"/>
      <c r="G159" s="20">
        <v>3.0645456599999998</v>
      </c>
      <c r="H159" s="19">
        <v>4.0907148900000001</v>
      </c>
      <c r="I159" s="22">
        <v>100.044854704659</v>
      </c>
      <c r="J159" s="22">
        <v>3.4526910000000001E-2</v>
      </c>
      <c r="K159" s="19"/>
    </row>
    <row r="160" spans="1:11" x14ac:dyDescent="0.25">
      <c r="A160" s="19">
        <v>462</v>
      </c>
      <c r="B160" s="19" t="s">
        <v>38</v>
      </c>
      <c r="C160" s="19">
        <v>225</v>
      </c>
      <c r="D160" s="19" t="s">
        <v>26</v>
      </c>
      <c r="E160" s="19">
        <v>18</v>
      </c>
      <c r="F160" s="20"/>
      <c r="G160" s="20">
        <v>3.0476081499999998</v>
      </c>
      <c r="H160" s="19">
        <v>4.0905622900000003</v>
      </c>
      <c r="I160" s="22">
        <v>99.875889454196496</v>
      </c>
      <c r="J160" s="22">
        <v>3.5303649999999999E-2</v>
      </c>
      <c r="K160" s="19"/>
    </row>
    <row r="161" spans="1:11" x14ac:dyDescent="0.25">
      <c r="A161" s="19">
        <v>462</v>
      </c>
      <c r="B161" s="19" t="s">
        <v>38</v>
      </c>
      <c r="C161" s="19">
        <v>225</v>
      </c>
      <c r="D161" s="19" t="s">
        <v>26</v>
      </c>
      <c r="E161" s="19">
        <v>19</v>
      </c>
      <c r="F161" s="20"/>
      <c r="G161" s="20">
        <v>3.0613412699999998</v>
      </c>
      <c r="H161" s="19">
        <v>4.0904097000000004</v>
      </c>
      <c r="I161" s="22">
        <v>100.155642023346</v>
      </c>
      <c r="J161" s="22">
        <v>3.2985809999999997E-2</v>
      </c>
      <c r="K161" s="19"/>
    </row>
    <row r="162" spans="1:11" x14ac:dyDescent="0.25">
      <c r="A162" s="19">
        <v>462</v>
      </c>
      <c r="B162" s="19" t="s">
        <v>38</v>
      </c>
      <c r="C162" s="19">
        <v>225</v>
      </c>
      <c r="D162" s="19" t="s">
        <v>26</v>
      </c>
      <c r="E162" s="19">
        <v>20</v>
      </c>
      <c r="F162" s="20"/>
      <c r="G162" s="20">
        <v>3.0637827099999999</v>
      </c>
      <c r="H162" s="19">
        <v>4.0911726599999998</v>
      </c>
      <c r="I162" s="22">
        <v>99.910280162355605</v>
      </c>
      <c r="J162" s="22">
        <v>3.5322779999999998E-2</v>
      </c>
      <c r="K162" s="19"/>
    </row>
    <row r="163" spans="1:11" x14ac:dyDescent="0.25">
      <c r="A163" s="19">
        <v>462</v>
      </c>
      <c r="B163" s="19" t="s">
        <v>38</v>
      </c>
      <c r="C163" s="19">
        <v>225</v>
      </c>
      <c r="D163" s="19" t="s">
        <v>26</v>
      </c>
      <c r="E163" s="19">
        <v>21</v>
      </c>
      <c r="F163" s="20"/>
      <c r="G163" s="20">
        <v>3.0445563400000002</v>
      </c>
      <c r="H163" s="19">
        <v>4.0907148900000001</v>
      </c>
      <c r="I163" s="22">
        <v>100.07244471113501</v>
      </c>
      <c r="J163" s="22">
        <v>3.2420589999999999E-2</v>
      </c>
      <c r="K163" s="19"/>
    </row>
    <row r="164" spans="1:11" x14ac:dyDescent="0.25">
      <c r="A164" s="19">
        <v>462</v>
      </c>
      <c r="B164" s="19" t="s">
        <v>38</v>
      </c>
      <c r="C164" s="19">
        <v>275</v>
      </c>
      <c r="D164" s="19" t="s">
        <v>27</v>
      </c>
      <c r="E164" s="19">
        <v>4</v>
      </c>
      <c r="F164" s="20"/>
      <c r="G164" s="20">
        <v>3.0236510000000001</v>
      </c>
      <c r="H164" s="19">
        <v>4.0905620000000003</v>
      </c>
      <c r="I164" s="22">
        <v>99.884667571234701</v>
      </c>
      <c r="J164" s="22">
        <v>2.9446E-2</v>
      </c>
      <c r="K164" s="19"/>
    </row>
    <row r="165" spans="1:11" x14ac:dyDescent="0.25">
      <c r="A165" s="19">
        <v>462</v>
      </c>
      <c r="B165" s="19" t="s">
        <v>38</v>
      </c>
      <c r="C165" s="19">
        <v>275</v>
      </c>
      <c r="D165" s="19" t="s">
        <v>27</v>
      </c>
      <c r="E165" s="19">
        <v>5</v>
      </c>
      <c r="F165" s="20"/>
      <c r="G165" s="20">
        <v>3.0239569999999998</v>
      </c>
      <c r="H165" s="19">
        <v>4.0907150000000003</v>
      </c>
      <c r="I165" s="22">
        <v>100.033626363069</v>
      </c>
      <c r="J165" s="22">
        <v>2.0823999999999999E-2</v>
      </c>
      <c r="K165" s="19"/>
    </row>
    <row r="166" spans="1:11" x14ac:dyDescent="0.25">
      <c r="A166" s="19">
        <v>462</v>
      </c>
      <c r="B166" s="19" t="s">
        <v>38</v>
      </c>
      <c r="C166" s="19">
        <v>275</v>
      </c>
      <c r="D166" s="19" t="s">
        <v>27</v>
      </c>
      <c r="E166" s="19">
        <v>6</v>
      </c>
      <c r="F166" s="20"/>
      <c r="G166" s="20">
        <v>3.0230410000000001</v>
      </c>
      <c r="H166" s="19">
        <v>4.0905620000000003</v>
      </c>
      <c r="I166" s="22">
        <v>99.865989561292096</v>
      </c>
      <c r="J166" s="22">
        <v>2.8317999999999999E-2</v>
      </c>
      <c r="K166" s="19"/>
    </row>
    <row r="167" spans="1:11" x14ac:dyDescent="0.25">
      <c r="A167" s="19">
        <v>462</v>
      </c>
      <c r="B167" s="19" t="s">
        <v>38</v>
      </c>
      <c r="C167" s="19">
        <v>275</v>
      </c>
      <c r="D167" s="19" t="s">
        <v>27</v>
      </c>
      <c r="E167" s="19">
        <v>7</v>
      </c>
      <c r="F167" s="20"/>
      <c r="G167" s="20">
        <v>3.0305179999999998</v>
      </c>
      <c r="H167" s="19">
        <v>4.0908670000000003</v>
      </c>
      <c r="I167" s="22">
        <v>99.9187762285095</v>
      </c>
      <c r="J167" s="22">
        <v>2.9524000000000002E-2</v>
      </c>
      <c r="K167" s="19"/>
    </row>
    <row r="168" spans="1:11" x14ac:dyDescent="0.25">
      <c r="A168" s="19">
        <v>462</v>
      </c>
      <c r="B168" s="19" t="s">
        <v>38</v>
      </c>
      <c r="C168" s="19">
        <v>275</v>
      </c>
      <c r="D168" s="19" t="s">
        <v>27</v>
      </c>
      <c r="E168" s="19">
        <v>8</v>
      </c>
      <c r="F168" s="20"/>
      <c r="G168" s="20">
        <v>3.0364689999999999</v>
      </c>
      <c r="H168" s="19">
        <v>4.0905620000000003</v>
      </c>
      <c r="I168" s="22">
        <v>99.8724926139014</v>
      </c>
      <c r="J168" s="22">
        <v>3.2113999999999997E-2</v>
      </c>
      <c r="K168" s="19"/>
    </row>
    <row r="169" spans="1:11" x14ac:dyDescent="0.25">
      <c r="A169" s="19">
        <v>462</v>
      </c>
      <c r="B169" s="19" t="s">
        <v>38</v>
      </c>
      <c r="C169" s="19">
        <v>275</v>
      </c>
      <c r="D169" s="19" t="s">
        <v>27</v>
      </c>
      <c r="E169" s="19">
        <v>9</v>
      </c>
      <c r="F169" s="20"/>
      <c r="G169" s="20">
        <v>3.0604260000000001</v>
      </c>
      <c r="H169" s="19">
        <v>4.0905620000000003</v>
      </c>
      <c r="I169" s="22">
        <v>99.965875601054805</v>
      </c>
      <c r="J169" s="22">
        <v>3.2224000000000003E-2</v>
      </c>
      <c r="K169" s="19"/>
    </row>
    <row r="170" spans="1:11" x14ac:dyDescent="0.25">
      <c r="A170" s="19">
        <v>462</v>
      </c>
      <c r="B170" s="19" t="s">
        <v>38</v>
      </c>
      <c r="C170" s="19">
        <v>275</v>
      </c>
      <c r="D170" s="19" t="s">
        <v>27</v>
      </c>
      <c r="E170" s="19">
        <v>10</v>
      </c>
      <c r="F170" s="20"/>
      <c r="G170" s="20"/>
      <c r="H170" s="19"/>
      <c r="I170" s="19"/>
      <c r="J170" s="25"/>
      <c r="K170" s="19" t="s">
        <v>46</v>
      </c>
    </row>
    <row r="171" spans="1:11" x14ac:dyDescent="0.25">
      <c r="A171" s="19">
        <v>462</v>
      </c>
      <c r="B171" s="19" t="s">
        <v>38</v>
      </c>
      <c r="C171" s="19">
        <v>275</v>
      </c>
      <c r="D171" s="19" t="s">
        <v>27</v>
      </c>
      <c r="E171" s="19">
        <v>11</v>
      </c>
      <c r="F171" s="20"/>
      <c r="G171" s="20">
        <v>3.0378419999999999</v>
      </c>
      <c r="H171" s="19">
        <v>4.0905620000000003</v>
      </c>
      <c r="I171" s="22">
        <v>100.018250173377</v>
      </c>
      <c r="J171" s="22">
        <v>2.7401999999999999E-2</v>
      </c>
      <c r="K171" s="19"/>
    </row>
    <row r="172" spans="1:11" x14ac:dyDescent="0.25">
      <c r="A172" s="19">
        <v>462</v>
      </c>
      <c r="B172" s="19" t="s">
        <v>38</v>
      </c>
      <c r="C172" s="19">
        <v>275</v>
      </c>
      <c r="D172" s="19" t="s">
        <v>27</v>
      </c>
      <c r="E172" s="19">
        <v>12</v>
      </c>
      <c r="F172" s="20"/>
      <c r="G172" s="20">
        <v>3.0498970000000001</v>
      </c>
      <c r="H172" s="19">
        <v>4.0904100000000003</v>
      </c>
      <c r="I172" s="22">
        <v>99.855222337125099</v>
      </c>
      <c r="J172" s="22">
        <v>3.3796E-2</v>
      </c>
      <c r="K172" s="19"/>
    </row>
    <row r="173" spans="1:11" x14ac:dyDescent="0.25">
      <c r="A173" s="19">
        <v>462</v>
      </c>
      <c r="B173" s="19" t="s">
        <v>38</v>
      </c>
      <c r="C173" s="19">
        <v>275</v>
      </c>
      <c r="D173" s="19" t="s">
        <v>27</v>
      </c>
      <c r="E173" s="19">
        <v>2</v>
      </c>
      <c r="F173" s="20"/>
      <c r="G173" s="20">
        <v>3.0224310000000001</v>
      </c>
      <c r="H173" s="19">
        <v>4.0910200000000003</v>
      </c>
      <c r="I173" s="22">
        <v>99.921380704578596</v>
      </c>
      <c r="J173" s="22">
        <v>2.6689999999999998E-2</v>
      </c>
      <c r="K173" s="19"/>
    </row>
    <row r="174" spans="1:11" x14ac:dyDescent="0.25">
      <c r="A174" s="19">
        <v>462</v>
      </c>
      <c r="B174" s="19" t="s">
        <v>38</v>
      </c>
      <c r="C174" s="19">
        <v>275</v>
      </c>
      <c r="D174" s="19" t="s">
        <v>27</v>
      </c>
      <c r="E174" s="19">
        <v>13</v>
      </c>
      <c r="F174" s="20"/>
      <c r="G174" s="20">
        <v>3.0308229999999998</v>
      </c>
      <c r="H174" s="19">
        <v>4.0905620000000003</v>
      </c>
      <c r="I174" s="22">
        <v>99.919565654534495</v>
      </c>
      <c r="J174" s="22">
        <v>2.9814E-2</v>
      </c>
      <c r="K174" s="19"/>
    </row>
    <row r="175" spans="1:11" x14ac:dyDescent="0.25">
      <c r="A175" s="19">
        <v>462</v>
      </c>
      <c r="B175" s="19" t="s">
        <v>38</v>
      </c>
      <c r="C175" s="19">
        <v>275</v>
      </c>
      <c r="D175" s="19" t="s">
        <v>27</v>
      </c>
      <c r="E175" s="19">
        <v>15</v>
      </c>
      <c r="F175" s="20"/>
      <c r="G175" s="20">
        <v>3.0303650000000002</v>
      </c>
      <c r="H175" s="19">
        <v>4.0902570000000003</v>
      </c>
      <c r="I175" s="22">
        <v>99.883367606887504</v>
      </c>
      <c r="J175" s="22">
        <v>3.2543000000000002E-2</v>
      </c>
      <c r="K175" s="19"/>
    </row>
    <row r="176" spans="1:11" x14ac:dyDescent="0.25">
      <c r="A176" s="19">
        <v>462</v>
      </c>
      <c r="B176" s="19" t="s">
        <v>38</v>
      </c>
      <c r="C176" s="19">
        <v>275</v>
      </c>
      <c r="D176" s="19" t="s">
        <v>27</v>
      </c>
      <c r="E176" s="19">
        <v>16</v>
      </c>
      <c r="F176" s="20"/>
      <c r="G176" s="20">
        <v>3.0500500000000001</v>
      </c>
      <c r="H176" s="19">
        <v>4.0907150000000003</v>
      </c>
      <c r="I176" s="22">
        <v>99.916501108519796</v>
      </c>
      <c r="J176" s="22">
        <v>3.4701999999999997E-2</v>
      </c>
      <c r="K176" s="19"/>
    </row>
    <row r="177" spans="1:11" x14ac:dyDescent="0.25">
      <c r="A177" s="19">
        <v>462</v>
      </c>
      <c r="B177" s="19" t="s">
        <v>38</v>
      </c>
      <c r="C177" s="19">
        <v>275</v>
      </c>
      <c r="D177" s="19" t="s">
        <v>27</v>
      </c>
      <c r="E177" s="19">
        <v>17</v>
      </c>
      <c r="F177" s="20"/>
      <c r="G177" s="20">
        <v>3.0643929999999999</v>
      </c>
      <c r="H177" s="19">
        <v>4.0905620000000003</v>
      </c>
      <c r="I177" s="22">
        <v>99.991237038118896</v>
      </c>
      <c r="J177" s="22">
        <v>3.4231999999999999E-2</v>
      </c>
      <c r="K177" s="19"/>
    </row>
    <row r="178" spans="1:11" x14ac:dyDescent="0.25">
      <c r="A178" s="19">
        <v>462</v>
      </c>
      <c r="B178" s="19" t="s">
        <v>38</v>
      </c>
      <c r="C178" s="19">
        <v>275</v>
      </c>
      <c r="D178" s="19" t="s">
        <v>27</v>
      </c>
      <c r="E178" s="19">
        <v>18</v>
      </c>
      <c r="F178" s="20"/>
      <c r="G178" s="20">
        <v>3.0463870000000002</v>
      </c>
      <c r="H178" s="19">
        <v>4.0902570000000003</v>
      </c>
      <c r="I178" s="22">
        <v>99.854659447135901</v>
      </c>
      <c r="J178" s="22">
        <v>3.5039000000000001E-2</v>
      </c>
      <c r="K178" s="19"/>
    </row>
    <row r="179" spans="1:11" x14ac:dyDescent="0.25">
      <c r="A179" s="19">
        <v>462</v>
      </c>
      <c r="B179" s="19" t="s">
        <v>38</v>
      </c>
      <c r="C179" s="19">
        <v>275</v>
      </c>
      <c r="D179" s="19" t="s">
        <v>27</v>
      </c>
      <c r="E179" s="19">
        <v>19</v>
      </c>
      <c r="F179" s="20"/>
      <c r="G179" s="20">
        <v>3.0515750000000001</v>
      </c>
      <c r="H179" s="19">
        <v>4.0902570000000003</v>
      </c>
      <c r="I179" s="22">
        <v>99.996907854050704</v>
      </c>
      <c r="J179" s="22">
        <v>3.2339E-2</v>
      </c>
      <c r="K179" s="19"/>
    </row>
    <row r="180" spans="1:11" x14ac:dyDescent="0.25">
      <c r="A180" s="19">
        <v>462</v>
      </c>
      <c r="B180" s="19" t="s">
        <v>38</v>
      </c>
      <c r="C180" s="19">
        <v>275</v>
      </c>
      <c r="D180" s="19" t="s">
        <v>27</v>
      </c>
      <c r="E180" s="19">
        <v>20</v>
      </c>
      <c r="F180" s="20"/>
      <c r="G180" s="20">
        <v>3.0611890000000002</v>
      </c>
      <c r="H180" s="19">
        <v>4.0907150000000003</v>
      </c>
      <c r="I180" s="22">
        <v>99.872024571282296</v>
      </c>
      <c r="J180" s="22">
        <v>3.5118000000000003E-2</v>
      </c>
      <c r="K180" s="19"/>
    </row>
    <row r="181" spans="1:11" x14ac:dyDescent="0.25">
      <c r="A181" s="19">
        <v>462</v>
      </c>
      <c r="B181" s="19" t="s">
        <v>38</v>
      </c>
      <c r="C181" s="19">
        <v>275</v>
      </c>
      <c r="D181" s="19" t="s">
        <v>27</v>
      </c>
      <c r="E181" s="19">
        <v>21</v>
      </c>
      <c r="F181" s="20"/>
      <c r="G181" s="20">
        <v>3.044556</v>
      </c>
      <c r="H181" s="19">
        <v>4.0901050000000003</v>
      </c>
      <c r="I181" s="22">
        <v>100.584460961819</v>
      </c>
      <c r="J181" s="22">
        <v>3.1666E-2</v>
      </c>
      <c r="K181" s="19"/>
    </row>
    <row r="182" spans="1:11" x14ac:dyDescent="0.25">
      <c r="A182" s="19">
        <v>462</v>
      </c>
      <c r="B182" s="19" t="s">
        <v>38</v>
      </c>
      <c r="C182" s="19">
        <v>325</v>
      </c>
      <c r="D182" s="19" t="s">
        <v>28</v>
      </c>
      <c r="E182" s="19">
        <v>4</v>
      </c>
      <c r="F182" s="20"/>
      <c r="G182" s="20">
        <v>3.0247196199999999</v>
      </c>
      <c r="H182" s="19">
        <v>4.0905622900000003</v>
      </c>
      <c r="I182" s="22">
        <v>99.897062138402603</v>
      </c>
      <c r="J182" s="22">
        <v>2.924966E-2</v>
      </c>
      <c r="K182" s="19"/>
    </row>
    <row r="183" spans="1:11" x14ac:dyDescent="0.25">
      <c r="A183" s="19">
        <v>462</v>
      </c>
      <c r="B183" s="19" t="s">
        <v>38</v>
      </c>
      <c r="C183" s="19">
        <v>325</v>
      </c>
      <c r="D183" s="19" t="s">
        <v>28</v>
      </c>
      <c r="E183" s="19">
        <v>5</v>
      </c>
      <c r="F183" s="20"/>
      <c r="G183" s="20">
        <v>3.0242618399999999</v>
      </c>
      <c r="H183" s="19">
        <v>4.0905622900000003</v>
      </c>
      <c r="I183" s="22">
        <v>100.052581936972</v>
      </c>
      <c r="J183" s="22">
        <v>2.075948E-2</v>
      </c>
      <c r="K183" s="19"/>
    </row>
    <row r="184" spans="1:11" x14ac:dyDescent="0.25">
      <c r="A184" s="19">
        <v>462</v>
      </c>
      <c r="B184" s="19" t="s">
        <v>38</v>
      </c>
      <c r="C184" s="19">
        <v>325</v>
      </c>
      <c r="D184" s="19" t="s">
        <v>28</v>
      </c>
      <c r="E184" s="19">
        <v>6</v>
      </c>
      <c r="F184" s="20"/>
      <c r="G184" s="20">
        <v>3.02410925</v>
      </c>
      <c r="H184" s="19">
        <v>4.0907148900000001</v>
      </c>
      <c r="I184" s="22">
        <v>99.872384927600294</v>
      </c>
      <c r="J184" s="22">
        <v>2.8181660000000001E-2</v>
      </c>
      <c r="K184" s="19"/>
    </row>
    <row r="185" spans="1:11" x14ac:dyDescent="0.25">
      <c r="A185" s="19">
        <v>462</v>
      </c>
      <c r="B185" s="19" t="s">
        <v>38</v>
      </c>
      <c r="C185" s="19">
        <v>325</v>
      </c>
      <c r="D185" s="19" t="s">
        <v>28</v>
      </c>
      <c r="E185" s="19">
        <v>7</v>
      </c>
      <c r="F185" s="20"/>
      <c r="G185" s="20">
        <v>3.03128099</v>
      </c>
      <c r="H185" s="19">
        <v>4.0907148900000001</v>
      </c>
      <c r="I185" s="22">
        <v>99.915650368390402</v>
      </c>
      <c r="J185" s="22">
        <v>2.9305560000000001E-2</v>
      </c>
      <c r="K185" s="19"/>
    </row>
    <row r="186" spans="1:11" x14ac:dyDescent="0.25">
      <c r="A186" s="19">
        <v>462</v>
      </c>
      <c r="B186" s="19" t="s">
        <v>38</v>
      </c>
      <c r="C186" s="19">
        <v>325</v>
      </c>
      <c r="D186" s="19" t="s">
        <v>28</v>
      </c>
      <c r="E186" s="19">
        <v>8</v>
      </c>
      <c r="F186" s="20"/>
      <c r="G186" s="20">
        <v>3.0343328000000001</v>
      </c>
      <c r="H186" s="19">
        <v>4.0902571099999996</v>
      </c>
      <c r="I186" s="22">
        <v>99.925075606966999</v>
      </c>
      <c r="J186" s="22">
        <v>3.1474820000000001E-2</v>
      </c>
      <c r="K186" s="19"/>
    </row>
    <row r="187" spans="1:11" x14ac:dyDescent="0.25">
      <c r="A187" s="19">
        <v>462</v>
      </c>
      <c r="B187" s="19" t="s">
        <v>38</v>
      </c>
      <c r="C187" s="19">
        <v>325</v>
      </c>
      <c r="D187" s="19" t="s">
        <v>28</v>
      </c>
      <c r="E187" s="19">
        <v>9</v>
      </c>
      <c r="F187" s="20"/>
      <c r="G187" s="20">
        <v>3.0587472299999998</v>
      </c>
      <c r="H187" s="19">
        <v>4.0905622900000003</v>
      </c>
      <c r="I187" s="22">
        <v>99.937180688030907</v>
      </c>
      <c r="J187" s="22">
        <v>3.197643E-2</v>
      </c>
      <c r="K187" s="19"/>
    </row>
    <row r="188" spans="1:11" x14ac:dyDescent="0.25">
      <c r="A188" s="19">
        <v>462</v>
      </c>
      <c r="B188" s="19" t="s">
        <v>38</v>
      </c>
      <c r="C188" s="19">
        <v>325</v>
      </c>
      <c r="D188" s="19" t="s">
        <v>28</v>
      </c>
      <c r="E188" s="19">
        <v>10</v>
      </c>
      <c r="F188" s="20"/>
      <c r="G188" s="20"/>
      <c r="H188" s="19"/>
      <c r="I188" s="19"/>
      <c r="J188" s="25"/>
      <c r="K188" s="19" t="s">
        <v>46</v>
      </c>
    </row>
    <row r="189" spans="1:11" x14ac:dyDescent="0.25">
      <c r="A189" s="19">
        <v>462</v>
      </c>
      <c r="B189" s="19" t="s">
        <v>38</v>
      </c>
      <c r="C189" s="19">
        <v>325</v>
      </c>
      <c r="D189" s="19" t="s">
        <v>28</v>
      </c>
      <c r="E189" s="19">
        <v>11</v>
      </c>
      <c r="F189" s="20"/>
      <c r="G189" s="20">
        <v>3.0366216499999998</v>
      </c>
      <c r="H189" s="19">
        <v>4.0904097000000004</v>
      </c>
      <c r="I189" s="22">
        <v>100.00710784413501</v>
      </c>
      <c r="J189" s="22">
        <v>2.701433E-2</v>
      </c>
      <c r="K189" s="19"/>
    </row>
    <row r="190" spans="1:11" x14ac:dyDescent="0.25">
      <c r="A190" s="19">
        <v>462</v>
      </c>
      <c r="B190" s="19" t="s">
        <v>38</v>
      </c>
      <c r="C190" s="19">
        <v>325</v>
      </c>
      <c r="D190" s="19" t="s">
        <v>28</v>
      </c>
      <c r="E190" s="19">
        <v>12</v>
      </c>
      <c r="F190" s="20"/>
      <c r="G190" s="20">
        <v>3.04928664</v>
      </c>
      <c r="H190" s="19">
        <v>4.0902571099999996</v>
      </c>
      <c r="I190" s="22">
        <v>99.845859070639804</v>
      </c>
      <c r="J190" s="22">
        <v>3.3527899999999999E-2</v>
      </c>
      <c r="K190" s="19"/>
    </row>
    <row r="191" spans="1:11" x14ac:dyDescent="0.25">
      <c r="A191" s="19">
        <v>462</v>
      </c>
      <c r="B191" s="19" t="s">
        <v>38</v>
      </c>
      <c r="C191" s="19">
        <v>325</v>
      </c>
      <c r="D191" s="19" t="s">
        <v>28</v>
      </c>
      <c r="E191" s="19">
        <v>2</v>
      </c>
      <c r="F191" s="20"/>
      <c r="G191" s="20">
        <v>3.0233463</v>
      </c>
      <c r="H191" s="19">
        <v>4.09086748</v>
      </c>
      <c r="I191" s="22">
        <v>99.940696433093706</v>
      </c>
      <c r="J191" s="22">
        <v>2.6559369999999999E-2</v>
      </c>
      <c r="K191" s="19"/>
    </row>
    <row r="192" spans="1:11" x14ac:dyDescent="0.25">
      <c r="A192" s="19">
        <v>462</v>
      </c>
      <c r="B192" s="19" t="s">
        <v>38</v>
      </c>
      <c r="C192" s="19">
        <v>325</v>
      </c>
      <c r="D192" s="19" t="s">
        <v>28</v>
      </c>
      <c r="E192" s="19">
        <v>13</v>
      </c>
      <c r="F192" s="20"/>
      <c r="G192" s="20">
        <v>3.0308232199999998</v>
      </c>
      <c r="H192" s="19">
        <v>4.0902571099999996</v>
      </c>
      <c r="I192" s="22">
        <v>99.921057365323804</v>
      </c>
      <c r="J192" s="22">
        <v>2.9162710000000001E-2</v>
      </c>
      <c r="K192" s="19"/>
    </row>
    <row r="193" spans="1:11" x14ac:dyDescent="0.25">
      <c r="A193" s="19">
        <v>462</v>
      </c>
      <c r="B193" s="19" t="s">
        <v>38</v>
      </c>
      <c r="C193" s="19">
        <v>325</v>
      </c>
      <c r="D193" s="19" t="s">
        <v>28</v>
      </c>
      <c r="E193" s="19">
        <v>15</v>
      </c>
      <c r="F193" s="20"/>
      <c r="G193" s="20">
        <v>3.0300602699999999</v>
      </c>
      <c r="H193" s="19">
        <v>4.0905622900000003</v>
      </c>
      <c r="I193" s="22">
        <v>99.878743492608805</v>
      </c>
      <c r="J193" s="22">
        <v>3.2239539999999997E-2</v>
      </c>
      <c r="K193" s="19"/>
    </row>
    <row r="194" spans="1:11" x14ac:dyDescent="0.25">
      <c r="A194" s="19">
        <v>462</v>
      </c>
      <c r="B194" s="19" t="s">
        <v>38</v>
      </c>
      <c r="C194" s="19">
        <v>325</v>
      </c>
      <c r="D194" s="19" t="s">
        <v>28</v>
      </c>
      <c r="E194" s="19">
        <v>16</v>
      </c>
      <c r="F194" s="20"/>
      <c r="G194" s="20">
        <v>3.0502021799999999</v>
      </c>
      <c r="H194" s="19">
        <v>4.0901045199999997</v>
      </c>
      <c r="I194" s="22">
        <v>99.906778501545602</v>
      </c>
      <c r="J194" s="22">
        <v>3.4466320000000002E-2</v>
      </c>
      <c r="K194" s="19"/>
    </row>
    <row r="195" spans="1:11" x14ac:dyDescent="0.25">
      <c r="A195" s="19">
        <v>462</v>
      </c>
      <c r="B195" s="19" t="s">
        <v>38</v>
      </c>
      <c r="C195" s="19">
        <v>325</v>
      </c>
      <c r="D195" s="19" t="s">
        <v>28</v>
      </c>
      <c r="E195" s="19">
        <v>17</v>
      </c>
      <c r="F195" s="20"/>
      <c r="G195" s="20">
        <v>3.0633249400000002</v>
      </c>
      <c r="H195" s="19">
        <v>4.0897993399999999</v>
      </c>
      <c r="I195" s="22">
        <v>99.985097537500593</v>
      </c>
      <c r="J195" s="22">
        <v>3.3949060000000003E-2</v>
      </c>
      <c r="K195" s="19"/>
    </row>
    <row r="196" spans="1:11" x14ac:dyDescent="0.25">
      <c r="A196" s="19">
        <v>462</v>
      </c>
      <c r="B196" s="19" t="s">
        <v>38</v>
      </c>
      <c r="C196" s="19">
        <v>325</v>
      </c>
      <c r="D196" s="19" t="s">
        <v>28</v>
      </c>
      <c r="E196" s="19">
        <v>18</v>
      </c>
      <c r="F196" s="20"/>
      <c r="G196" s="20">
        <v>3.0463874299999998</v>
      </c>
      <c r="H196" s="19">
        <v>4.0899519299999998</v>
      </c>
      <c r="I196" s="22">
        <v>99.852687349447095</v>
      </c>
      <c r="J196" s="22">
        <v>3.4745480000000002E-2</v>
      </c>
      <c r="K196" s="19"/>
    </row>
    <row r="197" spans="1:11" x14ac:dyDescent="0.25">
      <c r="A197" s="19">
        <v>462</v>
      </c>
      <c r="B197" s="19" t="s">
        <v>38</v>
      </c>
      <c r="C197" s="19">
        <v>325</v>
      </c>
      <c r="D197" s="19" t="s">
        <v>28</v>
      </c>
      <c r="E197" s="19">
        <v>19</v>
      </c>
      <c r="F197" s="20"/>
      <c r="G197" s="20">
        <v>3.04669261</v>
      </c>
      <c r="H197" s="19">
        <v>4.0897993399999999</v>
      </c>
      <c r="I197" s="22">
        <v>100.367643824149</v>
      </c>
      <c r="J197" s="22">
        <v>3.1941280000000002E-2</v>
      </c>
      <c r="K197" s="19"/>
    </row>
    <row r="198" spans="1:11" x14ac:dyDescent="0.25">
      <c r="A198" s="19">
        <v>462</v>
      </c>
      <c r="B198" s="19" t="s">
        <v>38</v>
      </c>
      <c r="C198" s="19">
        <v>325</v>
      </c>
      <c r="D198" s="19" t="s">
        <v>28</v>
      </c>
      <c r="E198" s="19">
        <v>20</v>
      </c>
      <c r="F198" s="20"/>
      <c r="G198" s="20">
        <v>3.06103609</v>
      </c>
      <c r="H198" s="19">
        <v>4.0904097000000004</v>
      </c>
      <c r="I198" s="22">
        <v>99.863132550530494</v>
      </c>
      <c r="J198" s="22">
        <v>3.4898390000000001E-2</v>
      </c>
      <c r="K198" s="19"/>
    </row>
    <row r="199" spans="1:11" x14ac:dyDescent="0.25">
      <c r="A199" s="19">
        <v>462</v>
      </c>
      <c r="B199" s="19" t="s">
        <v>38</v>
      </c>
      <c r="C199" s="19">
        <v>325</v>
      </c>
      <c r="D199" s="19" t="s">
        <v>28</v>
      </c>
      <c r="E199" s="19">
        <v>21</v>
      </c>
      <c r="F199" s="20"/>
      <c r="G199" s="20">
        <v>3.03891051</v>
      </c>
      <c r="H199" s="19">
        <v>4.0897993399999999</v>
      </c>
      <c r="I199" s="22">
        <v>100.644226169964</v>
      </c>
      <c r="J199" s="22">
        <v>3.1309049999999998E-2</v>
      </c>
      <c r="K199" s="19"/>
    </row>
    <row r="200" spans="1:11" x14ac:dyDescent="0.25">
      <c r="A200" s="19">
        <v>462</v>
      </c>
      <c r="B200" s="19" t="s">
        <v>38</v>
      </c>
      <c r="C200" s="19">
        <v>375</v>
      </c>
      <c r="D200" s="19" t="s">
        <v>33</v>
      </c>
      <c r="E200" s="19">
        <v>4</v>
      </c>
      <c r="F200" s="20"/>
      <c r="G200" s="20">
        <v>3.02532998</v>
      </c>
      <c r="H200" s="19">
        <v>4.0905622900000003</v>
      </c>
      <c r="I200" s="22">
        <v>99.883817940240405</v>
      </c>
      <c r="J200" s="22">
        <v>2.9092860000000002E-2</v>
      </c>
      <c r="K200" s="19"/>
    </row>
    <row r="201" spans="1:11" x14ac:dyDescent="0.25">
      <c r="A201" s="19">
        <v>462</v>
      </c>
      <c r="B201" s="19" t="s">
        <v>38</v>
      </c>
      <c r="C201" s="19">
        <v>375</v>
      </c>
      <c r="D201" s="19" t="s">
        <v>33</v>
      </c>
      <c r="E201" s="19">
        <v>5</v>
      </c>
      <c r="F201" s="20"/>
      <c r="G201" s="20">
        <v>3.0250248000000002</v>
      </c>
      <c r="H201" s="19">
        <v>4.0901045199999997</v>
      </c>
      <c r="I201" s="22">
        <v>100.02567793116999</v>
      </c>
      <c r="J201" s="22">
        <v>2.0723499999999999E-2</v>
      </c>
      <c r="K201" s="19"/>
    </row>
    <row r="202" spans="1:11" x14ac:dyDescent="0.25">
      <c r="A202" s="19">
        <v>462</v>
      </c>
      <c r="B202" s="19" t="s">
        <v>38</v>
      </c>
      <c r="C202" s="19">
        <v>375</v>
      </c>
      <c r="D202" s="19" t="s">
        <v>33</v>
      </c>
      <c r="E202" s="19">
        <v>6</v>
      </c>
      <c r="F202" s="20"/>
      <c r="G202" s="20">
        <v>3.0242618399999999</v>
      </c>
      <c r="H202" s="19">
        <v>4.0905622900000003</v>
      </c>
      <c r="I202" s="22">
        <v>99.862450668805593</v>
      </c>
      <c r="J202" s="22">
        <v>2.807488E-2</v>
      </c>
      <c r="K202" s="19"/>
    </row>
    <row r="203" spans="1:11" x14ac:dyDescent="0.25">
      <c r="A203" s="19">
        <v>462</v>
      </c>
      <c r="B203" s="19" t="s">
        <v>38</v>
      </c>
      <c r="C203" s="19">
        <v>375</v>
      </c>
      <c r="D203" s="19" t="s">
        <v>33</v>
      </c>
      <c r="E203" s="19">
        <v>7</v>
      </c>
      <c r="F203" s="20"/>
      <c r="G203" s="20">
        <v>3.03173877</v>
      </c>
      <c r="H203" s="19">
        <v>4.0904097000000004</v>
      </c>
      <c r="I203" s="22">
        <v>99.898562772640403</v>
      </c>
      <c r="J203" s="22">
        <v>2.9141159999999999E-2</v>
      </c>
      <c r="K203" s="19"/>
    </row>
    <row r="204" spans="1:11" x14ac:dyDescent="0.25">
      <c r="A204" s="19">
        <v>462</v>
      </c>
      <c r="B204" s="19" t="s">
        <v>38</v>
      </c>
      <c r="C204" s="19">
        <v>375</v>
      </c>
      <c r="D204" s="19" t="s">
        <v>33</v>
      </c>
      <c r="E204" s="19">
        <v>8</v>
      </c>
      <c r="F204" s="20"/>
      <c r="G204" s="20">
        <v>3.0352483399999999</v>
      </c>
      <c r="H204" s="19">
        <v>4.08964675</v>
      </c>
      <c r="I204" s="22">
        <v>100.013963939185</v>
      </c>
      <c r="J204" s="22">
        <v>3.0726280000000002E-2</v>
      </c>
      <c r="K204" s="19"/>
    </row>
    <row r="205" spans="1:11" x14ac:dyDescent="0.25">
      <c r="A205" s="19">
        <v>462</v>
      </c>
      <c r="B205" s="19" t="s">
        <v>38</v>
      </c>
      <c r="C205" s="19">
        <v>375</v>
      </c>
      <c r="D205" s="19" t="s">
        <v>33</v>
      </c>
      <c r="E205" s="19">
        <v>9</v>
      </c>
      <c r="F205" s="20"/>
      <c r="G205" s="20">
        <v>3.0575265100000002</v>
      </c>
      <c r="H205" s="19">
        <v>4.0902571099999996</v>
      </c>
      <c r="I205" s="22">
        <v>99.895436667483295</v>
      </c>
      <c r="J205" s="22">
        <v>3.1765660000000001E-2</v>
      </c>
      <c r="K205" s="19"/>
    </row>
    <row r="206" spans="1:11" x14ac:dyDescent="0.25">
      <c r="A206" s="19">
        <v>462</v>
      </c>
      <c r="B206" s="19" t="s">
        <v>38</v>
      </c>
      <c r="C206" s="19">
        <v>375</v>
      </c>
      <c r="D206" s="19" t="s">
        <v>33</v>
      </c>
      <c r="E206" s="19">
        <v>10</v>
      </c>
      <c r="F206" s="20"/>
      <c r="G206" s="20"/>
      <c r="H206" s="19"/>
      <c r="I206" s="19"/>
      <c r="J206" s="25"/>
      <c r="K206" s="19" t="s">
        <v>46</v>
      </c>
    </row>
    <row r="207" spans="1:11" x14ac:dyDescent="0.25">
      <c r="A207" s="19">
        <v>462</v>
      </c>
      <c r="B207" s="19" t="s">
        <v>38</v>
      </c>
      <c r="C207" s="19">
        <v>375</v>
      </c>
      <c r="D207" s="19" t="s">
        <v>33</v>
      </c>
      <c r="E207" s="19">
        <v>11</v>
      </c>
      <c r="F207" s="20"/>
      <c r="G207" s="20">
        <v>3.0369268300000001</v>
      </c>
      <c r="H207" s="19">
        <v>4.0904097000000004</v>
      </c>
      <c r="I207" s="22">
        <v>99.969408245654407</v>
      </c>
      <c r="J207" s="22">
        <v>2.6763729999999999E-2</v>
      </c>
      <c r="K207" s="19"/>
    </row>
    <row r="208" spans="1:11" x14ac:dyDescent="0.25">
      <c r="A208" s="19">
        <v>462</v>
      </c>
      <c r="B208" s="19" t="s">
        <v>38</v>
      </c>
      <c r="C208" s="19">
        <v>375</v>
      </c>
      <c r="D208" s="19" t="s">
        <v>33</v>
      </c>
      <c r="E208" s="19">
        <v>12</v>
      </c>
      <c r="F208" s="20"/>
      <c r="G208" s="20">
        <v>3.04745556</v>
      </c>
      <c r="H208" s="19">
        <v>4.0901045199999997</v>
      </c>
      <c r="I208" s="22">
        <v>99.825209820133594</v>
      </c>
      <c r="J208" s="22">
        <v>3.331311E-2</v>
      </c>
      <c r="K208" s="19"/>
    </row>
    <row r="209" spans="1:11" x14ac:dyDescent="0.25">
      <c r="A209" s="19">
        <v>462</v>
      </c>
      <c r="B209" s="19" t="s">
        <v>38</v>
      </c>
      <c r="C209" s="19">
        <v>375</v>
      </c>
      <c r="D209" s="19" t="s">
        <v>33</v>
      </c>
      <c r="E209" s="19">
        <v>2</v>
      </c>
      <c r="F209" s="20"/>
      <c r="G209" s="20">
        <v>3.0234988899999999</v>
      </c>
      <c r="H209" s="19">
        <v>4.0907148900000001</v>
      </c>
      <c r="I209" s="22">
        <v>99.918306998304303</v>
      </c>
      <c r="J209" s="22">
        <v>2.6504469999999999E-2</v>
      </c>
      <c r="K209" s="19"/>
    </row>
    <row r="210" spans="1:11" x14ac:dyDescent="0.25">
      <c r="A210" s="19">
        <v>462</v>
      </c>
      <c r="B210" s="19" t="s">
        <v>38</v>
      </c>
      <c r="C210" s="19">
        <v>375</v>
      </c>
      <c r="D210" s="19" t="s">
        <v>33</v>
      </c>
      <c r="E210" s="19">
        <v>13</v>
      </c>
      <c r="F210" s="20"/>
      <c r="G210" s="20">
        <v>3.03173877</v>
      </c>
      <c r="H210" s="19">
        <v>4.0897993399999999</v>
      </c>
      <c r="I210" s="22">
        <v>99.902788458294495</v>
      </c>
      <c r="J210" s="22">
        <v>2.8723780000000001E-2</v>
      </c>
      <c r="K210" s="19"/>
    </row>
    <row r="211" spans="1:11" x14ac:dyDescent="0.25">
      <c r="A211" s="19">
        <v>462</v>
      </c>
      <c r="B211" s="19" t="s">
        <v>38</v>
      </c>
      <c r="C211" s="19">
        <v>375</v>
      </c>
      <c r="D211" s="19" t="s">
        <v>33</v>
      </c>
      <c r="E211" s="19">
        <v>15</v>
      </c>
      <c r="F211" s="20"/>
      <c r="G211" s="20">
        <v>3.03051804</v>
      </c>
      <c r="H211" s="19">
        <v>4.0902571099999996</v>
      </c>
      <c r="I211" s="22">
        <v>99.870966977277504</v>
      </c>
      <c r="J211" s="22">
        <v>3.2020189999999997E-2</v>
      </c>
      <c r="K211" s="19"/>
    </row>
    <row r="212" spans="1:11" x14ac:dyDescent="0.25">
      <c r="A212" s="19">
        <v>462</v>
      </c>
      <c r="B212" s="19" t="s">
        <v>38</v>
      </c>
      <c r="C212" s="19">
        <v>375</v>
      </c>
      <c r="D212" s="19" t="s">
        <v>33</v>
      </c>
      <c r="E212" s="19">
        <v>16</v>
      </c>
      <c r="F212" s="20"/>
      <c r="G212" s="20">
        <v>3.05065995</v>
      </c>
      <c r="H212" s="19">
        <v>4.0893415700000002</v>
      </c>
      <c r="I212" s="22">
        <v>99.886071148392901</v>
      </c>
      <c r="J212" s="22">
        <v>3.426303E-2</v>
      </c>
      <c r="K212" s="19"/>
    </row>
    <row r="213" spans="1:11" x14ac:dyDescent="0.25">
      <c r="A213" s="19">
        <v>462</v>
      </c>
      <c r="B213" s="19" t="s">
        <v>38</v>
      </c>
      <c r="C213" s="19">
        <v>375</v>
      </c>
      <c r="D213" s="19" t="s">
        <v>33</v>
      </c>
      <c r="E213" s="19">
        <v>17</v>
      </c>
      <c r="F213" s="20"/>
      <c r="G213" s="20">
        <v>3.0631723499999999</v>
      </c>
      <c r="H213" s="19">
        <v>4.0897993399999999</v>
      </c>
      <c r="I213" s="22">
        <v>99.9517453149776</v>
      </c>
      <c r="J213" s="22">
        <v>3.367995E-2</v>
      </c>
      <c r="K213" s="19"/>
    </row>
    <row r="214" spans="1:11" x14ac:dyDescent="0.25">
      <c r="A214" s="19">
        <v>462</v>
      </c>
      <c r="B214" s="19" t="s">
        <v>38</v>
      </c>
      <c r="C214" s="19">
        <v>375</v>
      </c>
      <c r="D214" s="19" t="s">
        <v>33</v>
      </c>
      <c r="E214" s="19">
        <v>18</v>
      </c>
      <c r="F214" s="20"/>
      <c r="G214" s="20">
        <v>3.0468451999999999</v>
      </c>
      <c r="H214" s="19">
        <v>4.0891889800000003</v>
      </c>
      <c r="I214" s="22">
        <v>99.835144426809606</v>
      </c>
      <c r="J214" s="22">
        <v>3.4458160000000002E-2</v>
      </c>
      <c r="K214" s="19"/>
    </row>
    <row r="215" spans="1:11" x14ac:dyDescent="0.25">
      <c r="A215" s="19">
        <v>462</v>
      </c>
      <c r="B215" s="19" t="s">
        <v>38</v>
      </c>
      <c r="C215" s="19">
        <v>375</v>
      </c>
      <c r="D215" s="19" t="s">
        <v>33</v>
      </c>
      <c r="E215" s="19">
        <v>19</v>
      </c>
      <c r="F215" s="20"/>
      <c r="G215" s="20">
        <v>3.0436407999999999</v>
      </c>
      <c r="H215" s="19">
        <v>4.0893415700000002</v>
      </c>
      <c r="I215" s="22">
        <v>99.845535482783006</v>
      </c>
      <c r="J215" s="22">
        <v>3.1615320000000002E-2</v>
      </c>
      <c r="K215" s="19"/>
    </row>
    <row r="216" spans="1:11" x14ac:dyDescent="0.25">
      <c r="A216" s="19">
        <v>462</v>
      </c>
      <c r="B216" s="19" t="s">
        <v>38</v>
      </c>
      <c r="C216" s="19">
        <v>375</v>
      </c>
      <c r="D216" s="19" t="s">
        <v>33</v>
      </c>
      <c r="E216" s="19">
        <v>20</v>
      </c>
      <c r="F216" s="20"/>
      <c r="G216" s="20">
        <v>3.06164645</v>
      </c>
      <c r="H216" s="19">
        <v>4.0901045199999997</v>
      </c>
      <c r="I216" s="22">
        <v>99.832475231684597</v>
      </c>
      <c r="J216" s="22">
        <v>3.4694849999999999E-2</v>
      </c>
      <c r="K216" s="19"/>
    </row>
    <row r="217" spans="1:11" x14ac:dyDescent="0.25">
      <c r="A217" s="19">
        <v>462</v>
      </c>
      <c r="B217" s="19" t="s">
        <v>38</v>
      </c>
      <c r="C217" s="19">
        <v>375</v>
      </c>
      <c r="D217" s="19" t="s">
        <v>33</v>
      </c>
      <c r="E217" s="19">
        <v>21</v>
      </c>
      <c r="F217" s="20"/>
      <c r="G217" s="20">
        <v>3.0405890000000002</v>
      </c>
      <c r="H217" s="19">
        <v>4.0893415700000002</v>
      </c>
      <c r="I217" s="22">
        <v>100.348657231871</v>
      </c>
      <c r="J217" s="22">
        <v>3.1288330000000003E-2</v>
      </c>
      <c r="K217" s="19"/>
    </row>
    <row r="218" spans="1:11" x14ac:dyDescent="0.25">
      <c r="A218" s="19">
        <v>462</v>
      </c>
      <c r="B218" s="19" t="s">
        <v>38</v>
      </c>
      <c r="C218" s="19">
        <v>450</v>
      </c>
      <c r="D218" s="19" t="s">
        <v>34</v>
      </c>
      <c r="E218" s="19">
        <v>4</v>
      </c>
      <c r="F218" s="20"/>
      <c r="G218" s="20">
        <v>3.0263981100000001</v>
      </c>
      <c r="H218" s="19">
        <v>4.0901045199999997</v>
      </c>
      <c r="I218" s="22">
        <v>99.870251789702095</v>
      </c>
      <c r="J218" s="22">
        <v>2.8872330000000002E-2</v>
      </c>
      <c r="K218" s="19"/>
    </row>
    <row r="219" spans="1:11" x14ac:dyDescent="0.25">
      <c r="A219" s="19">
        <v>462</v>
      </c>
      <c r="B219" s="19" t="s">
        <v>38</v>
      </c>
      <c r="C219" s="19">
        <v>450</v>
      </c>
      <c r="D219" s="19" t="s">
        <v>34</v>
      </c>
      <c r="E219" s="19">
        <v>5</v>
      </c>
      <c r="F219" s="20"/>
      <c r="G219" s="20">
        <v>3.0260929299999999</v>
      </c>
      <c r="H219" s="19">
        <v>4.0901045199999997</v>
      </c>
      <c r="I219" s="22">
        <v>100.022952527974</v>
      </c>
      <c r="J219" s="22">
        <v>2.065606E-2</v>
      </c>
      <c r="K219" s="19"/>
    </row>
    <row r="220" spans="1:11" x14ac:dyDescent="0.25">
      <c r="A220" s="19">
        <v>462</v>
      </c>
      <c r="B220" s="19" t="s">
        <v>38</v>
      </c>
      <c r="C220" s="19">
        <v>450</v>
      </c>
      <c r="D220" s="19" t="s">
        <v>34</v>
      </c>
      <c r="E220" s="19">
        <v>6</v>
      </c>
      <c r="F220" s="20"/>
      <c r="G220" s="20">
        <v>3.0256351600000002</v>
      </c>
      <c r="H220" s="19">
        <v>4.0901045199999997</v>
      </c>
      <c r="I220" s="22">
        <v>99.854559866535595</v>
      </c>
      <c r="J220" s="22">
        <v>2.7915860000000001E-2</v>
      </c>
      <c r="K220" s="19"/>
    </row>
    <row r="221" spans="1:11" x14ac:dyDescent="0.25">
      <c r="A221" s="19">
        <v>462</v>
      </c>
      <c r="B221" s="19" t="s">
        <v>38</v>
      </c>
      <c r="C221" s="19">
        <v>450</v>
      </c>
      <c r="D221" s="19" t="s">
        <v>34</v>
      </c>
      <c r="E221" s="19">
        <v>7</v>
      </c>
      <c r="F221" s="20"/>
      <c r="G221" s="20">
        <v>3.0332646699999999</v>
      </c>
      <c r="H221" s="19">
        <v>4.0899519299999998</v>
      </c>
      <c r="I221" s="22">
        <v>99.888085449969296</v>
      </c>
      <c r="J221" s="22">
        <v>2.8936110000000001E-2</v>
      </c>
      <c r="K221" s="19"/>
    </row>
    <row r="222" spans="1:11" x14ac:dyDescent="0.25">
      <c r="A222" s="19">
        <v>462</v>
      </c>
      <c r="B222" s="19" t="s">
        <v>38</v>
      </c>
      <c r="C222" s="19">
        <v>450</v>
      </c>
      <c r="D222" s="19" t="s">
        <v>34</v>
      </c>
      <c r="E222" s="19">
        <v>8</v>
      </c>
      <c r="F222" s="20"/>
      <c r="G222" s="20">
        <v>3.0323491300000001</v>
      </c>
      <c r="H222" s="19">
        <v>4.0893415700000002</v>
      </c>
      <c r="I222" s="22">
        <v>99.838975214347499</v>
      </c>
      <c r="J222" s="22">
        <v>2.905425E-2</v>
      </c>
      <c r="K222" s="19"/>
    </row>
    <row r="223" spans="1:11" x14ac:dyDescent="0.25">
      <c r="A223" s="19">
        <v>462</v>
      </c>
      <c r="B223" s="19" t="s">
        <v>38</v>
      </c>
      <c r="C223" s="19">
        <v>450</v>
      </c>
      <c r="D223" s="19" t="s">
        <v>34</v>
      </c>
      <c r="E223" s="19">
        <v>9</v>
      </c>
      <c r="F223" s="20"/>
      <c r="G223" s="20">
        <v>3.0570687400000001</v>
      </c>
      <c r="H223" s="19">
        <v>4.08964675</v>
      </c>
      <c r="I223" s="22">
        <v>99.882721049256503</v>
      </c>
      <c r="J223" s="22">
        <v>3.1494679999999997E-2</v>
      </c>
      <c r="K223" s="19"/>
    </row>
    <row r="224" spans="1:11" x14ac:dyDescent="0.25">
      <c r="A224" s="19">
        <v>462</v>
      </c>
      <c r="B224" s="19" t="s">
        <v>38</v>
      </c>
      <c r="C224" s="19">
        <v>450</v>
      </c>
      <c r="D224" s="19" t="s">
        <v>34</v>
      </c>
      <c r="E224" s="19">
        <v>10</v>
      </c>
      <c r="F224" s="20"/>
      <c r="G224" s="20"/>
      <c r="H224" s="19"/>
      <c r="I224" s="19"/>
      <c r="J224" s="25"/>
      <c r="K224" s="19" t="s">
        <v>46</v>
      </c>
    </row>
    <row r="225" spans="1:11" x14ac:dyDescent="0.25">
      <c r="A225" s="19">
        <v>462</v>
      </c>
      <c r="B225" s="19" t="s">
        <v>38</v>
      </c>
      <c r="C225" s="19">
        <v>450</v>
      </c>
      <c r="D225" s="19" t="s">
        <v>34</v>
      </c>
      <c r="E225" s="19">
        <v>11</v>
      </c>
      <c r="F225" s="20"/>
      <c r="G225" s="20">
        <v>3.0379949599999998</v>
      </c>
      <c r="H225" s="19">
        <v>4.0899519299999998</v>
      </c>
      <c r="I225" s="22">
        <v>99.939945202830401</v>
      </c>
      <c r="J225" s="22">
        <v>2.6459920000000001E-2</v>
      </c>
      <c r="K225" s="19"/>
    </row>
    <row r="226" spans="1:11" x14ac:dyDescent="0.25">
      <c r="A226" s="19">
        <v>462</v>
      </c>
      <c r="B226" s="19" t="s">
        <v>38</v>
      </c>
      <c r="C226" s="19">
        <v>450</v>
      </c>
      <c r="D226" s="19" t="s">
        <v>34</v>
      </c>
      <c r="E226" s="19">
        <v>12</v>
      </c>
      <c r="F226" s="20"/>
      <c r="G226" s="20">
        <v>3.04669261</v>
      </c>
      <c r="H226" s="19">
        <v>4.0897993399999999</v>
      </c>
      <c r="I226" s="22">
        <v>99.816235445805006</v>
      </c>
      <c r="J226" s="22">
        <v>3.3041309999999997E-2</v>
      </c>
      <c r="K226" s="19"/>
    </row>
    <row r="227" spans="1:11" x14ac:dyDescent="0.25">
      <c r="A227" s="19">
        <v>462</v>
      </c>
      <c r="B227" s="19" t="s">
        <v>38</v>
      </c>
      <c r="C227" s="19">
        <v>450</v>
      </c>
      <c r="D227" s="19" t="s">
        <v>34</v>
      </c>
      <c r="E227" s="19">
        <v>2</v>
      </c>
      <c r="F227" s="20"/>
      <c r="G227" s="20">
        <v>3.02410925</v>
      </c>
      <c r="H227" s="19">
        <v>4.0904097000000004</v>
      </c>
      <c r="I227" s="22">
        <v>99.914512751152003</v>
      </c>
      <c r="J227" s="22">
        <v>2.6320590000000001E-2</v>
      </c>
      <c r="K227" s="19"/>
    </row>
    <row r="228" spans="1:11" x14ac:dyDescent="0.25">
      <c r="A228" s="19">
        <v>462</v>
      </c>
      <c r="B228" s="19" t="s">
        <v>38</v>
      </c>
      <c r="C228" s="19">
        <v>450</v>
      </c>
      <c r="D228" s="19" t="s">
        <v>34</v>
      </c>
      <c r="E228" s="19">
        <v>13</v>
      </c>
      <c r="F228" s="20"/>
      <c r="G228" s="20">
        <v>3.0326543099999999</v>
      </c>
      <c r="H228" s="19">
        <v>4.0891889800000003</v>
      </c>
      <c r="I228" s="22">
        <v>99.884544337687203</v>
      </c>
      <c r="J228" s="22">
        <v>2.8350420000000001E-2</v>
      </c>
      <c r="K228" s="19"/>
    </row>
    <row r="229" spans="1:11" x14ac:dyDescent="0.25">
      <c r="A229" s="19">
        <v>462</v>
      </c>
      <c r="B229" s="19" t="s">
        <v>38</v>
      </c>
      <c r="C229" s="19">
        <v>450</v>
      </c>
      <c r="D229" s="19" t="s">
        <v>34</v>
      </c>
      <c r="E229" s="19">
        <v>15</v>
      </c>
      <c r="F229" s="20"/>
      <c r="G229" s="20">
        <v>3.03128099</v>
      </c>
      <c r="H229" s="19">
        <v>4.0899519299999998</v>
      </c>
      <c r="I229" s="22">
        <v>99.860122663116101</v>
      </c>
      <c r="J229" s="22">
        <v>3.1754810000000001E-2</v>
      </c>
      <c r="K229" s="19"/>
    </row>
    <row r="230" spans="1:11" x14ac:dyDescent="0.25">
      <c r="A230" s="19">
        <v>462</v>
      </c>
      <c r="B230" s="19" t="s">
        <v>38</v>
      </c>
      <c r="C230" s="19">
        <v>450</v>
      </c>
      <c r="D230" s="19" t="s">
        <v>34</v>
      </c>
      <c r="E230" s="19">
        <v>16</v>
      </c>
      <c r="F230" s="20"/>
      <c r="G230" s="20">
        <v>3.0515754899999998</v>
      </c>
      <c r="H230" s="19">
        <v>4.0891889800000003</v>
      </c>
      <c r="I230" s="22">
        <v>99.878785812414307</v>
      </c>
      <c r="J230" s="22">
        <v>3.398118E-2</v>
      </c>
      <c r="K230" s="19"/>
    </row>
    <row r="231" spans="1:11" x14ac:dyDescent="0.25">
      <c r="A231" s="19">
        <v>462</v>
      </c>
      <c r="B231" s="19" t="s">
        <v>38</v>
      </c>
      <c r="C231" s="19">
        <v>450</v>
      </c>
      <c r="D231" s="19" t="s">
        <v>34</v>
      </c>
      <c r="E231" s="19">
        <v>17</v>
      </c>
      <c r="F231" s="20"/>
      <c r="G231" s="20">
        <v>3.06164645</v>
      </c>
      <c r="H231" s="19">
        <v>4.0885786199999998</v>
      </c>
      <c r="I231" s="22">
        <v>99.926619475743607</v>
      </c>
      <c r="J231" s="22">
        <v>3.3281400000000003E-2</v>
      </c>
      <c r="K231" s="19"/>
    </row>
    <row r="232" spans="1:11" x14ac:dyDescent="0.25">
      <c r="A232" s="19">
        <v>462</v>
      </c>
      <c r="B232" s="19" t="s">
        <v>38</v>
      </c>
      <c r="C232" s="19">
        <v>450</v>
      </c>
      <c r="D232" s="19" t="s">
        <v>34</v>
      </c>
      <c r="E232" s="19">
        <v>18</v>
      </c>
      <c r="F232" s="20"/>
      <c r="G232" s="20">
        <v>3.0479133300000001</v>
      </c>
      <c r="H232" s="19">
        <v>4.0884260299999999</v>
      </c>
      <c r="I232" s="22">
        <v>99.829217029602503</v>
      </c>
      <c r="J232" s="22">
        <v>3.4031829999999999E-2</v>
      </c>
      <c r="K232" s="19"/>
    </row>
    <row r="233" spans="1:11" x14ac:dyDescent="0.25">
      <c r="A233" s="19">
        <v>462</v>
      </c>
      <c r="B233" s="19" t="s">
        <v>38</v>
      </c>
      <c r="C233" s="19">
        <v>450</v>
      </c>
      <c r="D233" s="19" t="s">
        <v>34</v>
      </c>
      <c r="E233" s="19">
        <v>19</v>
      </c>
      <c r="F233" s="20"/>
      <c r="G233" s="20">
        <v>3.0421149000000001</v>
      </c>
      <c r="H233" s="19">
        <v>4.0887312099999997</v>
      </c>
      <c r="I233" s="22">
        <v>99.930887513839494</v>
      </c>
      <c r="J233" s="22">
        <v>3.0841400000000001E-2</v>
      </c>
      <c r="K233" s="19"/>
    </row>
    <row r="234" spans="1:11" x14ac:dyDescent="0.25">
      <c r="A234" s="19">
        <v>462</v>
      </c>
      <c r="B234" s="19" t="s">
        <v>38</v>
      </c>
      <c r="C234" s="19">
        <v>450</v>
      </c>
      <c r="D234" s="19" t="s">
        <v>34</v>
      </c>
      <c r="E234" s="19">
        <v>20</v>
      </c>
      <c r="F234" s="20"/>
      <c r="G234" s="20">
        <v>3.0637827099999999</v>
      </c>
      <c r="H234" s="19">
        <v>4.0890363900000004</v>
      </c>
      <c r="I234" s="22">
        <v>99.827867777381798</v>
      </c>
      <c r="J234" s="22">
        <v>3.4402559999999999E-2</v>
      </c>
      <c r="K234" s="19"/>
    </row>
    <row r="235" spans="1:11" x14ac:dyDescent="0.25">
      <c r="A235" s="19">
        <v>462</v>
      </c>
      <c r="B235" s="19" t="s">
        <v>38</v>
      </c>
      <c r="C235" s="19">
        <v>450</v>
      </c>
      <c r="D235" s="19" t="s">
        <v>34</v>
      </c>
      <c r="E235" s="19">
        <v>21</v>
      </c>
      <c r="F235" s="20"/>
      <c r="G235" s="20">
        <v>3.0375371900000001</v>
      </c>
      <c r="H235" s="19">
        <v>4.0888837999999996</v>
      </c>
      <c r="I235" s="22">
        <v>100.003803822875</v>
      </c>
      <c r="J235" s="22">
        <v>3.0759700000000001E-2</v>
      </c>
      <c r="K235" s="19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Ah@COver20_ini</vt:lpstr>
      <vt:lpstr>ah_cover20-_ini</vt:lpstr>
      <vt:lpstr>Ah@COver20</vt:lpstr>
      <vt:lpstr>ah_cover_20_% cap_fade</vt:lpstr>
      <vt:lpstr>eoc_eod_ce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2021-06-09T15:31:09Z</dcterms:modified>
</cp:coreProperties>
</file>