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User\Downloads\"/>
    </mc:Choice>
  </mc:AlternateContent>
  <xr:revisionPtr revIDLastSave="0" documentId="8_{4A572C7C-2492-421D-9DEA-C0F26227E6A3}" xr6:coauthVersionLast="47" xr6:coauthVersionMax="47" xr10:uidLastSave="{00000000-0000-0000-0000-000000000000}"/>
  <bookViews>
    <workbookView xWindow="-96" yWindow="-96" windowWidth="23232" windowHeight="12432" activeTab="1" xr2:uid="{00000000-000D-0000-FFFF-FFFF00000000}"/>
  </bookViews>
  <sheets>
    <sheet name="NOTE" sheetId="7" r:id="rId1"/>
    <sheet name="SESNEHAT BOM" sheetId="1" r:id="rId2"/>
    <sheet name="POWER" sheetId="2" r:id="rId3"/>
    <sheet name="SENSORS" sheetId="4" r:id="rId4"/>
    <sheet name="MCU" sheetId="6"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jkRmdX3GnZlpDhSfy5Y/wJZI0jFw=="/>
    </ext>
  </extLst>
</workbook>
</file>

<file path=xl/calcChain.xml><?xml version="1.0" encoding="utf-8"?>
<calcChain xmlns="http://schemas.openxmlformats.org/spreadsheetml/2006/main">
  <c r="F9" i="6" l="1"/>
  <c r="F8" i="6"/>
  <c r="F5" i="6"/>
  <c r="F6" i="6"/>
  <c r="F7" i="6"/>
  <c r="F4" i="6"/>
  <c r="F11" i="4"/>
  <c r="F5" i="4"/>
  <c r="F6" i="4"/>
  <c r="F7" i="4"/>
  <c r="F8" i="4"/>
  <c r="F9" i="4"/>
  <c r="F10" i="4"/>
  <c r="F4" i="4"/>
  <c r="F25" i="2"/>
  <c r="F6" i="2"/>
  <c r="F7" i="2"/>
  <c r="F8" i="2"/>
  <c r="F9" i="2"/>
  <c r="F10" i="2"/>
  <c r="F11" i="2"/>
  <c r="F12" i="2"/>
  <c r="F13" i="2"/>
  <c r="F14" i="2"/>
  <c r="F15" i="2"/>
  <c r="F16" i="2"/>
  <c r="F17" i="2"/>
  <c r="F18" i="2"/>
  <c r="F19" i="2"/>
  <c r="F20" i="2"/>
  <c r="F21" i="2"/>
  <c r="F22" i="2"/>
  <c r="F23" i="2"/>
  <c r="F24" i="2"/>
  <c r="F5" i="2"/>
  <c r="H12" i="1"/>
  <c r="I12" i="1" s="1"/>
  <c r="H5" i="1"/>
  <c r="H4" i="1" s="1"/>
  <c r="I4" i="1" s="1"/>
  <c r="H6" i="1"/>
  <c r="I6" i="1" s="1"/>
  <c r="H7" i="1"/>
  <c r="I7" i="1"/>
  <c r="H8" i="1"/>
  <c r="I8" i="1"/>
  <c r="H9" i="1"/>
  <c r="I9" i="1" s="1"/>
  <c r="H10" i="1"/>
  <c r="I10" i="1" s="1"/>
  <c r="H13" i="1"/>
  <c r="I13" i="1" s="1"/>
  <c r="H14" i="1"/>
  <c r="I14" i="1" s="1"/>
  <c r="H15" i="1"/>
  <c r="I15" i="1"/>
  <c r="H16" i="1"/>
  <c r="I16" i="1"/>
  <c r="H17" i="1"/>
  <c r="I17" i="1" s="1"/>
  <c r="H18" i="1"/>
  <c r="I18" i="1" s="1"/>
  <c r="H20" i="1"/>
  <c r="I20" i="1" s="1"/>
  <c r="H21" i="1"/>
  <c r="I21" i="1" s="1"/>
  <c r="H22" i="1"/>
  <c r="I22" i="1"/>
  <c r="H23" i="1"/>
  <c r="I23" i="1"/>
  <c r="H24" i="1"/>
  <c r="I24" i="1" s="1"/>
  <c r="H25" i="1"/>
  <c r="I25" i="1" s="1"/>
  <c r="H26" i="1"/>
  <c r="I26" i="1" s="1"/>
  <c r="H28" i="1"/>
  <c r="I28" i="1" s="1"/>
  <c r="H29" i="1"/>
  <c r="I29" i="1" s="1"/>
  <c r="H30" i="1"/>
  <c r="I30" i="1"/>
  <c r="H31" i="1"/>
  <c r="I31" i="1" s="1"/>
  <c r="H32" i="1"/>
  <c r="I32" i="1" s="1"/>
  <c r="H11" i="1"/>
  <c r="I5" i="1" l="1"/>
  <c r="I33" i="1"/>
</calcChain>
</file>

<file path=xl/sharedStrings.xml><?xml version="1.0" encoding="utf-8"?>
<sst xmlns="http://schemas.openxmlformats.org/spreadsheetml/2006/main" count="331" uniqueCount="155">
  <si>
    <t>Part number</t>
  </si>
  <si>
    <t>Ref</t>
  </si>
  <si>
    <t>Basic</t>
  </si>
  <si>
    <t>Price</t>
  </si>
  <si>
    <t>Qnty</t>
  </si>
  <si>
    <t>MOQ</t>
  </si>
  <si>
    <t>Total</t>
  </si>
  <si>
    <t>Total with Extended</t>
  </si>
  <si>
    <t>Value</t>
  </si>
  <si>
    <t>Cmp name</t>
  </si>
  <si>
    <t>Footprint</t>
  </si>
  <si>
    <t>Description</t>
  </si>
  <si>
    <t>C2988620</t>
  </si>
  <si>
    <t>BT1</t>
  </si>
  <si>
    <t>N</t>
  </si>
  <si>
    <t>Battery_Cell</t>
  </si>
  <si>
    <t>Single-cell battery</t>
  </si>
  <si>
    <t>C14857</t>
  </si>
  <si>
    <t>C1, C2</t>
  </si>
  <si>
    <t>Y</t>
  </si>
  <si>
    <t>47pF</t>
  </si>
  <si>
    <t>C_Small</t>
  </si>
  <si>
    <t>Unpolarized capacitor, small symbol</t>
  </si>
  <si>
    <t>C1710</t>
  </si>
  <si>
    <t>10nF</t>
  </si>
  <si>
    <t>C49678</t>
  </si>
  <si>
    <t>100nF</t>
  </si>
  <si>
    <t>C1779</t>
  </si>
  <si>
    <t>C6</t>
  </si>
  <si>
    <t>4.7uF</t>
  </si>
  <si>
    <t>C15850</t>
  </si>
  <si>
    <t>C7, C8</t>
  </si>
  <si>
    <t>10uF</t>
  </si>
  <si>
    <t>C28323</t>
  </si>
  <si>
    <t>C10, C11</t>
  </si>
  <si>
    <t>1uF</t>
  </si>
  <si>
    <t>C54142</t>
  </si>
  <si>
    <t>D1, D2</t>
  </si>
  <si>
    <t>LED</t>
  </si>
  <si>
    <t>Light emitting diode</t>
  </si>
  <si>
    <t>FB1</t>
  </si>
  <si>
    <t>FerriteBead</t>
  </si>
  <si>
    <t>Ferrite bead</t>
  </si>
  <si>
    <t>C436931</t>
  </si>
  <si>
    <t>IC1</t>
  </si>
  <si>
    <t>DW01A</t>
  </si>
  <si>
    <t>SOT23-6</t>
  </si>
  <si>
    <t>C404969</t>
  </si>
  <si>
    <t>J1</t>
  </si>
  <si>
    <t>USB_B_Micro</t>
  </si>
  <si>
    <t>USB Micro Type B connector</t>
  </si>
  <si>
    <t>C5116489</t>
  </si>
  <si>
    <t>Connector_PinHeader_2.54mm:PinHeader_1x33_P2.54mm_Vertical</t>
  </si>
  <si>
    <t>Generic connector, single row, 01x33, script generated (kicad-library-utils/schlib/autogen/connector/)</t>
  </si>
  <si>
    <t>C492409</t>
  </si>
  <si>
    <t>J6</t>
  </si>
  <si>
    <t>Conn_01x10_Pin</t>
  </si>
  <si>
    <t>Generic connector, single row, 01x10, script generated</t>
  </si>
  <si>
    <t>J7</t>
  </si>
  <si>
    <t>Conn_01x05_Pin</t>
  </si>
  <si>
    <t>Generic connector, single row, 01x05, script generated</t>
  </si>
  <si>
    <t>C80964</t>
  </si>
  <si>
    <t>Q1, Q2</t>
  </si>
  <si>
    <t>NMOS</t>
  </si>
  <si>
    <t>N-MOSFET transistor, drain/source/gate</t>
  </si>
  <si>
    <t>C11302</t>
  </si>
  <si>
    <t>R1</t>
  </si>
  <si>
    <t>LDR07</t>
  </si>
  <si>
    <t>OptoDevice:R_LDR_5.1x4.3mm_P3.4mm_Vertical</t>
  </si>
  <si>
    <t>light dependent resistor</t>
  </si>
  <si>
    <t>C25190</t>
  </si>
  <si>
    <t>R2, R3</t>
  </si>
  <si>
    <t>27R</t>
  </si>
  <si>
    <t>R_Small</t>
  </si>
  <si>
    <t>Resistor, small symbol</t>
  </si>
  <si>
    <t>C137954</t>
  </si>
  <si>
    <t>R4</t>
  </si>
  <si>
    <t>0.4R</t>
  </si>
  <si>
    <t>C21190</t>
  </si>
  <si>
    <t>R5,R10</t>
  </si>
  <si>
    <t>1k0</t>
  </si>
  <si>
    <t>C17414</t>
  </si>
  <si>
    <t>10k</t>
  </si>
  <si>
    <t>R</t>
  </si>
  <si>
    <t>Resistor</t>
  </si>
  <si>
    <t>C17408</t>
  </si>
  <si>
    <t>R9</t>
  </si>
  <si>
    <t>100R</t>
  </si>
  <si>
    <t>C17673</t>
  </si>
  <si>
    <t>4k7</t>
  </si>
  <si>
    <t>C4310</t>
  </si>
  <si>
    <t>R13, R16</t>
  </si>
  <si>
    <t>1.5k</t>
  </si>
  <si>
    <t>C239051</t>
  </si>
  <si>
    <t>U1</t>
  </si>
  <si>
    <t>MCP1700x-330xxTT</t>
  </si>
  <si>
    <t>Package_TO_SOT_SMD:SOT-23</t>
  </si>
  <si>
    <t>250mA Low Quiscent Current LDO, 3.3V output, SOT-23</t>
  </si>
  <si>
    <t>C382139</t>
  </si>
  <si>
    <t>U2</t>
  </si>
  <si>
    <t>TP4056</t>
  </si>
  <si>
    <t>SOP127P600X175-9N</t>
  </si>
  <si>
    <t>C128629</t>
  </si>
  <si>
    <t>U3</t>
  </si>
  <si>
    <t>FT230XQ</t>
  </si>
  <si>
    <t>Package_DFN_QFN:QFN-16-1EP_4x4mm_P0.65mm_EP2.1x2.1mm</t>
  </si>
  <si>
    <t>Full Speed USB to Basic UART, QFN-16</t>
  </si>
  <si>
    <t>C92489</t>
  </si>
  <si>
    <t>U4</t>
  </si>
  <si>
    <t>BME280</t>
  </si>
  <si>
    <t>Package_LGA:Bosch_LGA-8_2.5x2.5mm_P0.65mm_ClockwisePinNumbering</t>
  </si>
  <si>
    <t>3-in-1 sensor, humidity, pressure, temperature, I2C and SPI interface, 1.71-3.6V, LGA-8</t>
  </si>
  <si>
    <t>C79987</t>
  </si>
  <si>
    <t>U6</t>
  </si>
  <si>
    <t>CAT24C256</t>
  </si>
  <si>
    <t>256 kb CMOS Serial EEPROM, DIP-8/SOIC-8/TSSOP-8/DFN-8</t>
  </si>
  <si>
    <t>COMMENT</t>
  </si>
  <si>
    <t>DESIGNATOR</t>
  </si>
  <si>
    <t>FOOTPRINT</t>
  </si>
  <si>
    <t>JLCPCB PART#</t>
  </si>
  <si>
    <t>C12,C13</t>
  </si>
  <si>
    <t>C1,C2</t>
  </si>
  <si>
    <t>C14</t>
  </si>
  <si>
    <t>C10,C11</t>
  </si>
  <si>
    <t>C3</t>
  </si>
  <si>
    <t>R11,R12</t>
  </si>
  <si>
    <t>C4,C5,C9</t>
  </si>
  <si>
    <t>1K5</t>
  </si>
  <si>
    <t>R13,R16</t>
  </si>
  <si>
    <t>C7,C8</t>
  </si>
  <si>
    <t>D1,D2</t>
  </si>
  <si>
    <t>R6</t>
  </si>
  <si>
    <t>R2,R3</t>
  </si>
  <si>
    <t>POWER MODULE</t>
  </si>
  <si>
    <t>SENSOR MODULE</t>
  </si>
  <si>
    <t>MCU MODULE</t>
  </si>
  <si>
    <t>FINAL PROJECT BOM</t>
  </si>
  <si>
    <t>C3,C14</t>
  </si>
  <si>
    <t>C4, C5,C9, C12, C13</t>
  </si>
  <si>
    <t>DPN</t>
  </si>
  <si>
    <t>R6, R17,R7</t>
  </si>
  <si>
    <t>SW1</t>
  </si>
  <si>
    <t>C13415</t>
  </si>
  <si>
    <t>Push Button Switch</t>
  </si>
  <si>
    <t>C17415</t>
  </si>
  <si>
    <t>DNP</t>
  </si>
  <si>
    <t>SW_Push</t>
  </si>
  <si>
    <t>R11, R12</t>
  </si>
  <si>
    <t>TOTAL COST</t>
  </si>
  <si>
    <t>J2, J3</t>
  </si>
  <si>
    <t>Conn_01x24_Female</t>
  </si>
  <si>
    <t>QUANTITY</t>
  </si>
  <si>
    <t>PRICE</t>
  </si>
  <si>
    <t>TOTAL</t>
  </si>
  <si>
    <t>J2,J3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</si>
</sst>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R&quot;#,##0;[Red]\-&quot;R&quot;#,##0"/>
    <numFmt numFmtId="164" formatCode="[$$-409]#,##0.00"/>
    <numFmt numFmtId="165" formatCode="[$$-409]#,##0.0000"/>
    <numFmt numFmtId="166" formatCode="[$$-409]#,##0.00000"/>
    <numFmt numFmtId="167" formatCode="[$$-409]#,##0_ ;[Red]\-[$$-409]#,##0\ "/>
  </numFmts>
  <fonts count="11" x14ac:knownFonts="1">
    <font>
      <sz val="11"/>
      <color rgb="FF000000"/>
      <name val="Calibri"/>
      <scheme val="minor"/>
    </font>
    <font>
      <sz val="11"/>
      <color theme="1"/>
      <name val="Calibri"/>
      <family val="2"/>
      <scheme val="minor"/>
    </font>
    <font>
      <sz val="11"/>
      <color theme="1"/>
      <name val="Calibri"/>
      <family val="2"/>
      <scheme val="minor"/>
    </font>
    <font>
      <sz val="11"/>
      <color rgb="FFFF0000"/>
      <name val="Calibri"/>
      <scheme val="minor"/>
    </font>
    <font>
      <b/>
      <sz val="11"/>
      <color theme="1"/>
      <name val="Calibri"/>
      <scheme val="minor"/>
    </font>
    <font>
      <sz val="11"/>
      <color theme="0"/>
      <name val="Calibri"/>
      <family val="2"/>
      <scheme val="minor"/>
    </font>
    <font>
      <b/>
      <sz val="16"/>
      <color rgb="FF000000"/>
      <name val="Calibri"/>
      <family val="2"/>
      <scheme val="minor"/>
    </font>
    <font>
      <b/>
      <sz val="14"/>
      <color rgb="FF000000"/>
      <name val="Calibri"/>
      <family val="2"/>
      <scheme val="minor"/>
    </font>
    <font>
      <sz val="8"/>
      <name val="Calibri"/>
      <family val="2"/>
      <scheme val="minor"/>
    </font>
    <font>
      <sz val="8"/>
      <name val="Calibri"/>
      <scheme val="minor"/>
    </font>
    <font>
      <sz val="11"/>
      <color rgb="FF000000"/>
      <name val="Calibri"/>
      <family val="2"/>
      <scheme val="minor"/>
    </font>
  </fonts>
  <fills count="7">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rgb="FFFFFF00"/>
        <bgColor indexed="64"/>
      </patternFill>
    </fill>
    <fill>
      <patternFill patternType="solid">
        <fgColor rgb="FF92D050"/>
        <bgColor indexed="64"/>
      </patternFill>
    </fill>
    <fill>
      <patternFill patternType="solid">
        <fgColor them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2" borderId="0" applyNumberFormat="0" applyBorder="0" applyAlignment="0" applyProtection="0"/>
    <xf numFmtId="0" fontId="2" fillId="3" borderId="0" applyNumberFormat="0" applyBorder="0" applyAlignment="0" applyProtection="0"/>
  </cellStyleXfs>
  <cellXfs count="54">
    <xf numFmtId="0" fontId="0" fillId="0" borderId="0" xfId="0"/>
    <xf numFmtId="0" fontId="4" fillId="0" borderId="1" xfId="0" applyFont="1" applyBorder="1"/>
    <xf numFmtId="0" fontId="4" fillId="0" borderId="0" xfId="0" applyFont="1"/>
    <xf numFmtId="0" fontId="6" fillId="0" borderId="0" xfId="0" applyFont="1"/>
    <xf numFmtId="0" fontId="6" fillId="0" borderId="0" xfId="0" applyFont="1" applyAlignment="1">
      <alignment horizontal="center"/>
    </xf>
    <xf numFmtId="0" fontId="7" fillId="0" borderId="0" xfId="0" applyFont="1"/>
    <xf numFmtId="0" fontId="0" fillId="0" borderId="0" xfId="0" applyAlignment="1">
      <alignment horizontal="center" vertical="center"/>
    </xf>
    <xf numFmtId="0" fontId="3" fillId="0" borderId="0" xfId="0" applyFont="1" applyAlignment="1">
      <alignment horizontal="center" vertical="center"/>
    </xf>
    <xf numFmtId="0" fontId="5" fillId="2" borderId="3" xfId="1" applyBorder="1"/>
    <xf numFmtId="0" fontId="5" fillId="2" borderId="0" xfId="1"/>
    <xf numFmtId="0" fontId="5" fillId="2" borderId="1" xfId="1" applyBorder="1"/>
    <xf numFmtId="0" fontId="5" fillId="2" borderId="2" xfId="1" applyBorder="1" applyAlignment="1">
      <alignment horizontal="center"/>
    </xf>
    <xf numFmtId="0" fontId="2" fillId="3" borderId="3" xfId="2" applyBorder="1" applyAlignment="1">
      <alignment horizontal="center" vertical="center"/>
    </xf>
    <xf numFmtId="0" fontId="2" fillId="3" borderId="3" xfId="2" applyBorder="1" applyAlignment="1">
      <alignment horizontal="center" vertical="center" wrapText="1"/>
    </xf>
    <xf numFmtId="0" fontId="2" fillId="3" borderId="1" xfId="2" applyBorder="1" applyAlignment="1">
      <alignment horizontal="center" vertical="center"/>
    </xf>
    <xf numFmtId="0" fontId="1" fillId="3" borderId="3" xfId="2" applyFont="1" applyBorder="1" applyAlignment="1">
      <alignment horizontal="center" vertical="center"/>
    </xf>
    <xf numFmtId="6" fontId="2" fillId="3" borderId="3" xfId="2" applyNumberFormat="1" applyBorder="1" applyAlignment="1">
      <alignment horizontal="center" vertical="center"/>
    </xf>
    <xf numFmtId="0" fontId="1" fillId="3" borderId="1" xfId="2" applyFont="1" applyBorder="1" applyAlignment="1">
      <alignment horizontal="center" vertical="center"/>
    </xf>
    <xf numFmtId="0" fontId="5" fillId="2" borderId="4" xfId="1" applyBorder="1" applyAlignment="1">
      <alignment horizontal="center"/>
    </xf>
    <xf numFmtId="0" fontId="2" fillId="3" borderId="5" xfId="2" applyBorder="1" applyAlignment="1">
      <alignment horizontal="center" vertical="center"/>
    </xf>
    <xf numFmtId="0" fontId="2" fillId="3" borderId="6" xfId="2" applyBorder="1" applyAlignment="1">
      <alignment horizontal="center" vertical="center"/>
    </xf>
    <xf numFmtId="0" fontId="5" fillId="2" borderId="3" xfId="1" applyBorder="1" applyAlignment="1">
      <alignment horizontal="center"/>
    </xf>
    <xf numFmtId="0" fontId="5" fillId="2" borderId="6" xfId="1" applyBorder="1"/>
    <xf numFmtId="0" fontId="2" fillId="4" borderId="3" xfId="2" applyFill="1" applyBorder="1" applyAlignment="1">
      <alignment horizontal="center" vertical="center"/>
    </xf>
    <xf numFmtId="0" fontId="2" fillId="4" borderId="3" xfId="2" applyFill="1" applyBorder="1" applyAlignment="1">
      <alignment horizontal="center" vertical="center" wrapText="1"/>
    </xf>
    <xf numFmtId="0" fontId="1" fillId="4" borderId="3" xfId="2" applyFont="1" applyFill="1" applyBorder="1" applyAlignment="1">
      <alignment horizontal="center" vertical="center"/>
    </xf>
    <xf numFmtId="164" fontId="0" fillId="5" borderId="3" xfId="0" applyNumberFormat="1" applyFill="1" applyBorder="1" applyAlignment="1">
      <alignment horizontal="center" vertical="center"/>
    </xf>
    <xf numFmtId="165" fontId="2" fillId="4" borderId="3" xfId="2" applyNumberFormat="1" applyFill="1" applyBorder="1" applyAlignment="1">
      <alignment horizontal="center" vertical="center"/>
    </xf>
    <xf numFmtId="165" fontId="2" fillId="3" borderId="3" xfId="2" applyNumberFormat="1" applyBorder="1" applyAlignment="1">
      <alignment horizontal="center" vertical="center"/>
    </xf>
    <xf numFmtId="166" fontId="2" fillId="4" borderId="3" xfId="2" applyNumberFormat="1" applyFill="1" applyBorder="1" applyAlignment="1">
      <alignment horizontal="center" vertical="center"/>
    </xf>
    <xf numFmtId="166" fontId="2" fillId="3" borderId="3" xfId="2" applyNumberFormat="1" applyBorder="1" applyAlignment="1">
      <alignment horizontal="center" vertical="center"/>
    </xf>
    <xf numFmtId="0" fontId="10" fillId="6" borderId="3" xfId="0" applyFont="1" applyFill="1" applyBorder="1" applyAlignment="1">
      <alignment horizontal="center" vertical="center"/>
    </xf>
    <xf numFmtId="0" fontId="0" fillId="6" borderId="3" xfId="0" applyFill="1" applyBorder="1" applyAlignment="1">
      <alignment horizontal="center" vertical="center"/>
    </xf>
    <xf numFmtId="165" fontId="0" fillId="6" borderId="3" xfId="0" applyNumberFormat="1" applyFill="1" applyBorder="1" applyAlignment="1">
      <alignment horizontal="center" vertical="center"/>
    </xf>
    <xf numFmtId="0" fontId="2" fillId="4" borderId="1" xfId="2" applyFill="1" applyBorder="1" applyAlignment="1">
      <alignment horizontal="center" vertical="center"/>
    </xf>
    <xf numFmtId="164" fontId="2" fillId="3" borderId="1" xfId="2" applyNumberFormat="1" applyBorder="1" applyAlignment="1">
      <alignment horizontal="center" vertical="center"/>
    </xf>
    <xf numFmtId="164" fontId="2" fillId="4" borderId="1" xfId="2" applyNumberFormat="1" applyFill="1" applyBorder="1" applyAlignment="1">
      <alignment horizontal="center" vertical="center"/>
    </xf>
    <xf numFmtId="0" fontId="0" fillId="0" borderId="0" xfId="0" applyAlignment="1">
      <alignment horizontal="center"/>
    </xf>
    <xf numFmtId="0" fontId="2" fillId="3" borderId="2" xfId="2" applyBorder="1" applyAlignment="1">
      <alignment horizontal="center" vertical="center"/>
    </xf>
    <xf numFmtId="166" fontId="2" fillId="3" borderId="7" xfId="2" applyNumberFormat="1" applyBorder="1" applyAlignment="1">
      <alignment horizontal="center" vertical="center"/>
    </xf>
    <xf numFmtId="164" fontId="2" fillId="3" borderId="2" xfId="2" applyNumberFormat="1" applyBorder="1" applyAlignment="1">
      <alignment horizontal="center" vertical="center"/>
    </xf>
    <xf numFmtId="0" fontId="2" fillId="4" borderId="6" xfId="2"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3" xfId="0" applyFill="1" applyBorder="1" applyAlignment="1">
      <alignment horizontal="center"/>
    </xf>
    <xf numFmtId="164" fontId="2" fillId="5" borderId="3" xfId="2" applyNumberFormat="1" applyFill="1" applyBorder="1" applyAlignment="1">
      <alignment horizontal="center" vertical="center"/>
    </xf>
    <xf numFmtId="0" fontId="2" fillId="3" borderId="3" xfId="2" applyNumberFormat="1" applyBorder="1" applyAlignment="1">
      <alignment horizontal="center" vertical="center"/>
    </xf>
    <xf numFmtId="0" fontId="10" fillId="5" borderId="3" xfId="0" applyFont="1" applyFill="1" applyBorder="1" applyAlignment="1">
      <alignment horizontal="center"/>
    </xf>
    <xf numFmtId="166" fontId="0" fillId="5" borderId="3" xfId="0" applyNumberFormat="1" applyFill="1" applyBorder="1"/>
    <xf numFmtId="6" fontId="1" fillId="4" borderId="3" xfId="2" applyNumberFormat="1" applyFont="1" applyFill="1" applyBorder="1" applyAlignment="1">
      <alignment horizontal="center" vertical="center"/>
    </xf>
    <xf numFmtId="0" fontId="1" fillId="4" borderId="3" xfId="2" applyNumberFormat="1" applyFont="1" applyFill="1" applyBorder="1" applyAlignment="1">
      <alignment horizontal="center" vertical="center"/>
    </xf>
    <xf numFmtId="167" fontId="1" fillId="4" borderId="3" xfId="2" applyNumberFormat="1" applyFont="1" applyFill="1" applyBorder="1" applyAlignment="1">
      <alignment horizontal="center" vertical="center"/>
    </xf>
    <xf numFmtId="0" fontId="0" fillId="0" borderId="0" xfId="0" applyAlignment="1"/>
  </cellXfs>
  <cellStyles count="3">
    <cellStyle name="20% - Accent3" xfId="2" builtinId="38"/>
    <cellStyle name="Accent3" xfId="1"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449580</xdr:colOff>
      <xdr:row>1</xdr:row>
      <xdr:rowOff>60960</xdr:rowOff>
    </xdr:from>
    <xdr:to>
      <xdr:col>13</xdr:col>
      <xdr:colOff>434340</xdr:colOff>
      <xdr:row>23</xdr:row>
      <xdr:rowOff>137160</xdr:rowOff>
    </xdr:to>
    <xdr:sp macro="" textlink="">
      <xdr:nvSpPr>
        <xdr:cNvPr id="2" name="TextBox 1">
          <a:extLst>
            <a:ext uri="{FF2B5EF4-FFF2-40B4-BE49-F238E27FC236}">
              <a16:creationId xmlns:a16="http://schemas.microsoft.com/office/drawing/2014/main" id="{F4D05DC9-5C47-C113-10F8-3C144C869D97}"/>
            </a:ext>
          </a:extLst>
        </xdr:cNvPr>
        <xdr:cNvSpPr txBox="1"/>
      </xdr:nvSpPr>
      <xdr:spPr>
        <a:xfrm>
          <a:off x="1059180" y="243840"/>
          <a:ext cx="7299960" cy="409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2400" b="1" i="0">
              <a:solidFill>
                <a:schemeClr val="dk1"/>
              </a:solidFill>
              <a:effectLst/>
              <a:latin typeface="Times New Roman" panose="02020603050405020304" pitchFamily="18" charset="0"/>
              <a:ea typeface="+mn-ea"/>
              <a:cs typeface="Times New Roman" panose="02020603050405020304" pitchFamily="18" charset="0"/>
            </a:rPr>
            <a:t>The BOMs of each submodule do not reflect the actual cost of production because they do not account for the Minimum Order Quantity (MOQ) and attrition losses. This was intentionally done to avoid duplication since most of the components, such as resistors and capacitors, are used across all three submodules. To accurately calculate the cost of production, the MOQ and attrition losses are included in the final BOM on sheet 2:</a:t>
          </a:r>
          <a:r>
            <a:rPr lang="en-ZA" sz="2400" b="1" i="0" baseline="0">
              <a:solidFill>
                <a:schemeClr val="dk1"/>
              </a:solidFill>
              <a:effectLst/>
              <a:latin typeface="Times New Roman" panose="02020603050405020304" pitchFamily="18" charset="0"/>
              <a:ea typeface="+mn-ea"/>
              <a:cs typeface="Times New Roman" panose="02020603050405020304" pitchFamily="18" charset="0"/>
            </a:rPr>
            <a:t> SENSEHAT BOM</a:t>
          </a:r>
          <a:r>
            <a:rPr lang="en-ZA" sz="2400" b="1" i="0">
              <a:solidFill>
                <a:schemeClr val="dk1"/>
              </a:solidFill>
              <a:effectLst/>
              <a:latin typeface="Times New Roman" panose="02020603050405020304" pitchFamily="18" charset="0"/>
              <a:ea typeface="+mn-ea"/>
              <a:cs typeface="Times New Roman" panose="02020603050405020304" pitchFamily="18" charset="0"/>
            </a:rPr>
            <a:t>.</a:t>
          </a:r>
          <a:endParaRPr lang="en-ZA" sz="24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3D3A-5C5E-4872-8314-24CBBC316371}">
  <dimension ref="A1:J27"/>
  <sheetViews>
    <sheetView workbookViewId="0">
      <selection activeCell="Q14" sqref="Q14"/>
    </sheetView>
  </sheetViews>
  <sheetFormatPr defaultRowHeight="14.4" x14ac:dyDescent="0.3"/>
  <sheetData>
    <row r="1" spans="1:10" x14ac:dyDescent="0.3">
      <c r="A1" s="53"/>
      <c r="B1" s="53"/>
      <c r="C1" s="53"/>
      <c r="D1" s="53"/>
      <c r="E1" s="53"/>
      <c r="F1" s="53"/>
      <c r="G1" s="53"/>
      <c r="H1" s="53"/>
      <c r="I1" s="53"/>
      <c r="J1" s="53"/>
    </row>
    <row r="2" spans="1:10" x14ac:dyDescent="0.3">
      <c r="A2" s="53"/>
      <c r="B2" s="53"/>
      <c r="C2" s="53"/>
      <c r="D2" s="53"/>
      <c r="E2" s="53"/>
      <c r="F2" s="53"/>
      <c r="G2" s="53"/>
      <c r="H2" s="53"/>
      <c r="I2" s="53"/>
      <c r="J2" s="53"/>
    </row>
    <row r="3" spans="1:10" x14ac:dyDescent="0.3">
      <c r="A3" s="53"/>
      <c r="B3" s="53"/>
      <c r="C3" s="53"/>
      <c r="D3" s="53"/>
      <c r="E3" s="53"/>
      <c r="F3" s="53"/>
      <c r="G3" s="53"/>
      <c r="H3" s="53"/>
      <c r="I3" s="53"/>
      <c r="J3" s="53"/>
    </row>
    <row r="4" spans="1:10" x14ac:dyDescent="0.3">
      <c r="A4" s="53"/>
      <c r="B4" s="53"/>
      <c r="C4" s="53"/>
      <c r="D4" s="53"/>
      <c r="E4" s="53"/>
      <c r="F4" s="53"/>
      <c r="G4" s="53"/>
      <c r="H4" s="53"/>
      <c r="I4" s="53"/>
      <c r="J4" s="53"/>
    </row>
    <row r="5" spans="1:10" x14ac:dyDescent="0.3">
      <c r="A5" s="53"/>
      <c r="B5" s="53"/>
      <c r="C5" s="53"/>
      <c r="D5" s="53"/>
      <c r="E5" s="53"/>
      <c r="F5" s="53"/>
      <c r="G5" s="53"/>
      <c r="H5" s="53"/>
      <c r="I5" s="53"/>
      <c r="J5" s="53"/>
    </row>
    <row r="6" spans="1:10" x14ac:dyDescent="0.3">
      <c r="A6" s="53"/>
      <c r="B6" s="53"/>
      <c r="C6" s="53"/>
      <c r="D6" s="53"/>
      <c r="E6" s="53"/>
      <c r="F6" s="53"/>
      <c r="G6" s="53"/>
      <c r="H6" s="53"/>
      <c r="I6" s="53"/>
      <c r="J6" s="53"/>
    </row>
    <row r="7" spans="1:10" x14ac:dyDescent="0.3">
      <c r="A7" s="53"/>
      <c r="B7" s="53"/>
      <c r="C7" s="53"/>
      <c r="D7" s="53"/>
      <c r="E7" s="53"/>
      <c r="F7" s="53"/>
      <c r="G7" s="53"/>
      <c r="H7" s="53"/>
      <c r="I7" s="53"/>
      <c r="J7" s="53"/>
    </row>
    <row r="8" spans="1:10" x14ac:dyDescent="0.3">
      <c r="A8" s="53"/>
      <c r="B8" s="53"/>
      <c r="C8" s="53"/>
      <c r="D8" s="53"/>
      <c r="E8" s="53"/>
      <c r="F8" s="53"/>
      <c r="G8" s="53"/>
      <c r="H8" s="53"/>
      <c r="I8" s="53"/>
      <c r="J8" s="53"/>
    </row>
    <row r="9" spans="1:10" x14ac:dyDescent="0.3">
      <c r="A9" s="53"/>
      <c r="B9" s="53"/>
      <c r="C9" s="53"/>
      <c r="D9" s="53"/>
      <c r="E9" s="53"/>
      <c r="F9" s="53"/>
      <c r="G9" s="53"/>
      <c r="H9" s="53"/>
      <c r="I9" s="53"/>
      <c r="J9" s="53"/>
    </row>
    <row r="10" spans="1:10" x14ac:dyDescent="0.3">
      <c r="A10" s="53"/>
      <c r="B10" s="53"/>
      <c r="C10" s="53"/>
      <c r="D10" s="53"/>
      <c r="E10" s="53"/>
      <c r="F10" s="53"/>
      <c r="G10" s="53"/>
      <c r="H10" s="53"/>
      <c r="I10" s="53"/>
      <c r="J10" s="53"/>
    </row>
    <row r="11" spans="1:10" x14ac:dyDescent="0.3">
      <c r="A11" s="53"/>
      <c r="B11" s="53"/>
      <c r="C11" s="53"/>
      <c r="D11" s="53"/>
      <c r="E11" s="53"/>
      <c r="F11" s="53"/>
      <c r="G11" s="53"/>
      <c r="H11" s="53"/>
      <c r="I11" s="53"/>
      <c r="J11" s="53"/>
    </row>
    <row r="12" spans="1:10" x14ac:dyDescent="0.3">
      <c r="A12" s="53"/>
      <c r="B12" s="53"/>
      <c r="C12" s="53"/>
      <c r="D12" s="53"/>
      <c r="E12" s="53"/>
      <c r="F12" s="53"/>
      <c r="G12" s="53"/>
      <c r="H12" s="53"/>
      <c r="I12" s="53"/>
      <c r="J12" s="53"/>
    </row>
    <row r="13" spans="1:10" x14ac:dyDescent="0.3">
      <c r="A13" s="53"/>
      <c r="B13" s="53"/>
      <c r="C13" s="53"/>
      <c r="D13" s="53"/>
      <c r="E13" s="53"/>
      <c r="F13" s="53"/>
      <c r="G13" s="53"/>
      <c r="H13" s="53"/>
      <c r="I13" s="53"/>
      <c r="J13" s="53"/>
    </row>
    <row r="14" spans="1:10" x14ac:dyDescent="0.3">
      <c r="A14" s="53"/>
      <c r="B14" s="53"/>
      <c r="C14" s="53"/>
      <c r="D14" s="53"/>
      <c r="E14" s="53"/>
      <c r="F14" s="53"/>
      <c r="G14" s="53"/>
      <c r="H14" s="53"/>
      <c r="I14" s="53"/>
      <c r="J14" s="53"/>
    </row>
    <row r="15" spans="1:10" x14ac:dyDescent="0.3">
      <c r="A15" s="53"/>
      <c r="B15" s="53"/>
      <c r="C15" s="53"/>
      <c r="D15" s="53"/>
      <c r="E15" s="53"/>
      <c r="F15" s="53"/>
      <c r="G15" s="53"/>
      <c r="H15" s="53"/>
      <c r="I15" s="53"/>
      <c r="J15" s="53"/>
    </row>
    <row r="16" spans="1:10" x14ac:dyDescent="0.3">
      <c r="A16" s="53"/>
      <c r="B16" s="53"/>
      <c r="C16" s="53"/>
      <c r="D16" s="53"/>
      <c r="E16" s="53"/>
      <c r="F16" s="53"/>
      <c r="G16" s="53"/>
      <c r="H16" s="53"/>
      <c r="I16" s="53"/>
      <c r="J16" s="53"/>
    </row>
    <row r="17" spans="1:10" x14ac:dyDescent="0.3">
      <c r="A17" s="53"/>
      <c r="B17" s="53"/>
      <c r="C17" s="53"/>
      <c r="D17" s="53"/>
      <c r="E17" s="53"/>
      <c r="F17" s="53"/>
      <c r="G17" s="53"/>
      <c r="H17" s="53"/>
      <c r="I17" s="53"/>
      <c r="J17" s="53"/>
    </row>
    <row r="18" spans="1:10" x14ac:dyDescent="0.3">
      <c r="A18" s="53"/>
      <c r="B18" s="53"/>
      <c r="C18" s="53"/>
      <c r="D18" s="53"/>
      <c r="E18" s="53"/>
      <c r="F18" s="53"/>
      <c r="G18" s="53"/>
      <c r="H18" s="53"/>
      <c r="I18" s="53"/>
      <c r="J18" s="53"/>
    </row>
    <row r="19" spans="1:10" x14ac:dyDescent="0.3">
      <c r="A19" s="53"/>
      <c r="B19" s="53"/>
      <c r="C19" s="53"/>
      <c r="D19" s="53"/>
      <c r="E19" s="53"/>
      <c r="F19" s="53"/>
      <c r="G19" s="53"/>
      <c r="H19" s="53"/>
      <c r="I19" s="53"/>
      <c r="J19" s="53"/>
    </row>
    <row r="20" spans="1:10" x14ac:dyDescent="0.3">
      <c r="A20" s="53"/>
      <c r="B20" s="53"/>
      <c r="C20" s="53"/>
      <c r="D20" s="53"/>
      <c r="E20" s="53"/>
      <c r="F20" s="53"/>
      <c r="G20" s="53"/>
      <c r="H20" s="53"/>
      <c r="I20" s="53"/>
      <c r="J20" s="53"/>
    </row>
    <row r="21" spans="1:10" x14ac:dyDescent="0.3">
      <c r="A21" s="53"/>
      <c r="B21" s="53"/>
      <c r="C21" s="53"/>
      <c r="D21" s="53"/>
      <c r="E21" s="53"/>
      <c r="F21" s="53"/>
      <c r="G21" s="53"/>
      <c r="H21" s="53"/>
      <c r="I21" s="53"/>
      <c r="J21" s="53"/>
    </row>
    <row r="22" spans="1:10" x14ac:dyDescent="0.3">
      <c r="A22" s="53"/>
      <c r="B22" s="53"/>
      <c r="C22" s="53"/>
      <c r="D22" s="53"/>
      <c r="E22" s="53"/>
      <c r="F22" s="53"/>
      <c r="G22" s="53"/>
      <c r="H22" s="53"/>
      <c r="I22" s="53"/>
      <c r="J22" s="53"/>
    </row>
    <row r="23" spans="1:10" x14ac:dyDescent="0.3">
      <c r="A23" s="53"/>
      <c r="B23" s="53"/>
      <c r="C23" s="53"/>
      <c r="D23" s="53"/>
      <c r="E23" s="53"/>
      <c r="F23" s="53"/>
      <c r="G23" s="53"/>
      <c r="H23" s="53"/>
      <c r="I23" s="53"/>
      <c r="J23" s="53"/>
    </row>
    <row r="24" spans="1:10" x14ac:dyDescent="0.3">
      <c r="A24" s="53"/>
      <c r="B24" s="53"/>
      <c r="C24" s="53"/>
      <c r="D24" s="53"/>
      <c r="E24" s="53"/>
      <c r="F24" s="53"/>
      <c r="G24" s="53"/>
      <c r="H24" s="53"/>
      <c r="I24" s="53"/>
      <c r="J24" s="53"/>
    </row>
    <row r="25" spans="1:10" x14ac:dyDescent="0.3">
      <c r="A25" s="53"/>
      <c r="B25" s="53"/>
      <c r="C25" s="53"/>
      <c r="D25" s="53"/>
      <c r="E25" s="53"/>
      <c r="F25" s="53"/>
      <c r="G25" s="53"/>
      <c r="H25" s="53"/>
      <c r="I25" s="53"/>
      <c r="J25" s="53"/>
    </row>
    <row r="26" spans="1:10" x14ac:dyDescent="0.3">
      <c r="A26" s="53"/>
      <c r="B26" s="53"/>
      <c r="C26" s="53"/>
      <c r="D26" s="53"/>
      <c r="E26" s="53"/>
      <c r="F26" s="53"/>
      <c r="G26" s="53"/>
      <c r="H26" s="53"/>
      <c r="I26" s="53"/>
      <c r="J26" s="53"/>
    </row>
    <row r="27" spans="1:10" x14ac:dyDescent="0.3">
      <c r="A27" s="53"/>
      <c r="B27" s="53"/>
      <c r="C27" s="53"/>
      <c r="D27" s="53"/>
      <c r="E27" s="53"/>
      <c r="F27" s="53"/>
      <c r="G27" s="53"/>
      <c r="H27" s="53"/>
      <c r="I27" s="53"/>
      <c r="J27" s="5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A92"/>
  <sheetViews>
    <sheetView tabSelected="1" topLeftCell="A15" zoomScale="85" zoomScaleNormal="85" workbookViewId="0">
      <selection activeCell="K34" sqref="K34"/>
    </sheetView>
  </sheetViews>
  <sheetFormatPr defaultColWidth="14.44140625" defaultRowHeight="20.100000000000001" customHeight="1" x14ac:dyDescent="0.3"/>
  <cols>
    <col min="1" max="1" width="11" style="6" customWidth="1"/>
    <col min="2" max="2" width="17.77734375" style="6" customWidth="1"/>
    <col min="3" max="3" width="16.77734375" style="6" bestFit="1" customWidth="1"/>
    <col min="4" max="6" width="8.77734375" style="6" customWidth="1"/>
    <col min="7" max="8" width="18.33203125" style="6" customWidth="1"/>
    <col min="9" max="9" width="23.6640625" style="6" customWidth="1"/>
    <col min="10" max="10" width="28.109375" style="6" customWidth="1"/>
    <col min="11" max="11" width="30.88671875" style="6" customWidth="1"/>
    <col min="12" max="12" width="46.6640625" style="6" customWidth="1"/>
    <col min="13" max="13" width="36.5546875" style="6" customWidth="1"/>
    <col min="14" max="14" width="20.33203125" style="6" customWidth="1"/>
    <col min="15" max="27" width="8.77734375" style="6" customWidth="1"/>
    <col min="28" max="16384" width="14.44140625" style="6"/>
  </cols>
  <sheetData>
    <row r="1" spans="2:18" customFormat="1" ht="20.100000000000001" customHeight="1" x14ac:dyDescent="0.4">
      <c r="H1" s="3" t="s">
        <v>136</v>
      </c>
      <c r="M1" s="6"/>
    </row>
    <row r="3" spans="2:18" ht="20.100000000000001" customHeight="1" x14ac:dyDescent="0.3">
      <c r="B3" s="8" t="s">
        <v>0</v>
      </c>
      <c r="C3" s="8" t="s">
        <v>1</v>
      </c>
      <c r="D3" s="8" t="s">
        <v>2</v>
      </c>
      <c r="E3" s="8" t="s">
        <v>3</v>
      </c>
      <c r="F3" s="8" t="s">
        <v>4</v>
      </c>
      <c r="G3" s="8" t="s">
        <v>5</v>
      </c>
      <c r="H3" s="8" t="s">
        <v>6</v>
      </c>
      <c r="I3" s="8" t="s">
        <v>7</v>
      </c>
      <c r="J3" s="8" t="s">
        <v>8</v>
      </c>
      <c r="K3" s="8" t="s">
        <v>9</v>
      </c>
      <c r="L3" s="8" t="s">
        <v>10</v>
      </c>
      <c r="M3" s="8" t="s">
        <v>11</v>
      </c>
      <c r="N3" s="9" t="s">
        <v>139</v>
      </c>
      <c r="O3"/>
      <c r="P3"/>
      <c r="Q3"/>
      <c r="R3"/>
    </row>
    <row r="4" spans="2:18" ht="20.100000000000001" customHeight="1" x14ac:dyDescent="0.3">
      <c r="B4" s="23" t="s">
        <v>12</v>
      </c>
      <c r="C4" s="23" t="s">
        <v>13</v>
      </c>
      <c r="D4" s="23" t="s">
        <v>14</v>
      </c>
      <c r="E4" s="29">
        <v>0</v>
      </c>
      <c r="F4" s="23">
        <v>1</v>
      </c>
      <c r="G4" s="23">
        <v>0</v>
      </c>
      <c r="H4" s="27">
        <f>E4*H5</f>
        <v>0</v>
      </c>
      <c r="I4" s="27">
        <f t="shared" ref="I4:I10" si="0">H4+0</f>
        <v>0</v>
      </c>
      <c r="J4" s="23" t="s">
        <v>15</v>
      </c>
      <c r="K4" s="23" t="s">
        <v>15</v>
      </c>
      <c r="L4" s="24"/>
      <c r="M4" s="23" t="s">
        <v>16</v>
      </c>
      <c r="N4" s="25" t="s">
        <v>145</v>
      </c>
      <c r="O4"/>
      <c r="P4"/>
      <c r="Q4"/>
      <c r="R4"/>
    </row>
    <row r="5" spans="2:18" ht="20.100000000000001" customHeight="1" x14ac:dyDescent="0.3">
      <c r="B5" s="12" t="s">
        <v>17</v>
      </c>
      <c r="C5" s="12" t="s">
        <v>18</v>
      </c>
      <c r="D5" s="12" t="s">
        <v>19</v>
      </c>
      <c r="E5" s="30">
        <v>1.2999999999999999E-2</v>
      </c>
      <c r="F5" s="12">
        <v>2</v>
      </c>
      <c r="G5" s="12">
        <v>23</v>
      </c>
      <c r="H5" s="28">
        <f t="shared" ref="H5:H11" si="1">G5*E5</f>
        <v>0.29899999999999999</v>
      </c>
      <c r="I5" s="28">
        <f t="shared" si="0"/>
        <v>0.29899999999999999</v>
      </c>
      <c r="J5" s="12" t="s">
        <v>20</v>
      </c>
      <c r="K5" s="12" t="s">
        <v>21</v>
      </c>
      <c r="L5" s="13"/>
      <c r="M5" s="12" t="s">
        <v>22</v>
      </c>
      <c r="N5" s="12"/>
      <c r="O5"/>
      <c r="P5"/>
      <c r="Q5"/>
      <c r="R5"/>
    </row>
    <row r="6" spans="2:18" ht="20.100000000000001" customHeight="1" x14ac:dyDescent="0.3">
      <c r="B6" s="12" t="s">
        <v>23</v>
      </c>
      <c r="C6" s="12" t="s">
        <v>137</v>
      </c>
      <c r="D6" s="12" t="s">
        <v>19</v>
      </c>
      <c r="E6" s="30">
        <v>7.9000000000000008E-3</v>
      </c>
      <c r="F6" s="12">
        <v>2</v>
      </c>
      <c r="G6" s="12">
        <v>25</v>
      </c>
      <c r="H6" s="28">
        <f t="shared" si="1"/>
        <v>0.19750000000000001</v>
      </c>
      <c r="I6" s="28">
        <f t="shared" si="0"/>
        <v>0.19750000000000001</v>
      </c>
      <c r="J6" s="12" t="s">
        <v>24</v>
      </c>
      <c r="K6" s="12" t="s">
        <v>21</v>
      </c>
      <c r="L6" s="13"/>
      <c r="M6" s="12" t="s">
        <v>22</v>
      </c>
      <c r="N6" s="12"/>
      <c r="O6"/>
      <c r="P6"/>
      <c r="Q6"/>
      <c r="R6"/>
    </row>
    <row r="7" spans="2:18" ht="20.100000000000001" customHeight="1" x14ac:dyDescent="0.3">
      <c r="B7" s="12" t="s">
        <v>25</v>
      </c>
      <c r="C7" s="12" t="s">
        <v>138</v>
      </c>
      <c r="D7" s="12" t="s">
        <v>19</v>
      </c>
      <c r="E7" s="30">
        <v>4.5999999999999999E-3</v>
      </c>
      <c r="F7" s="12">
        <v>5</v>
      </c>
      <c r="G7" s="12">
        <v>25</v>
      </c>
      <c r="H7" s="28">
        <f t="shared" si="1"/>
        <v>0.11499999999999999</v>
      </c>
      <c r="I7" s="28">
        <f t="shared" si="0"/>
        <v>0.11499999999999999</v>
      </c>
      <c r="J7" s="12" t="s">
        <v>26</v>
      </c>
      <c r="K7" s="12" t="s">
        <v>21</v>
      </c>
      <c r="L7" s="13"/>
      <c r="M7" s="12" t="s">
        <v>22</v>
      </c>
      <c r="N7" s="12"/>
      <c r="O7"/>
      <c r="P7"/>
      <c r="Q7"/>
      <c r="R7"/>
    </row>
    <row r="8" spans="2:18" ht="20.100000000000001" customHeight="1" x14ac:dyDescent="0.3">
      <c r="B8" s="12" t="s">
        <v>27</v>
      </c>
      <c r="C8" s="12" t="s">
        <v>28</v>
      </c>
      <c r="D8" s="12" t="s">
        <v>19</v>
      </c>
      <c r="E8" s="30">
        <v>1.12E-2</v>
      </c>
      <c r="F8" s="12">
        <v>1</v>
      </c>
      <c r="G8" s="12">
        <v>25</v>
      </c>
      <c r="H8" s="28">
        <f t="shared" si="1"/>
        <v>0.27999999999999997</v>
      </c>
      <c r="I8" s="28">
        <f t="shared" si="0"/>
        <v>0.27999999999999997</v>
      </c>
      <c r="J8" s="12" t="s">
        <v>29</v>
      </c>
      <c r="K8" s="12" t="s">
        <v>21</v>
      </c>
      <c r="L8" s="13"/>
      <c r="M8" s="12" t="s">
        <v>22</v>
      </c>
      <c r="N8" s="12"/>
      <c r="O8"/>
      <c r="P8"/>
      <c r="Q8"/>
      <c r="R8"/>
    </row>
    <row r="9" spans="2:18" ht="20.100000000000001" customHeight="1" x14ac:dyDescent="0.3">
      <c r="B9" s="12" t="s">
        <v>30</v>
      </c>
      <c r="C9" s="12" t="s">
        <v>31</v>
      </c>
      <c r="D9" s="12" t="s">
        <v>19</v>
      </c>
      <c r="E9" s="30">
        <v>1.35E-2</v>
      </c>
      <c r="F9" s="12">
        <v>2</v>
      </c>
      <c r="G9" s="12">
        <v>25</v>
      </c>
      <c r="H9" s="28">
        <f t="shared" si="1"/>
        <v>0.33750000000000002</v>
      </c>
      <c r="I9" s="28">
        <f t="shared" si="0"/>
        <v>0.33750000000000002</v>
      </c>
      <c r="J9" s="12" t="s">
        <v>32</v>
      </c>
      <c r="K9" s="12" t="s">
        <v>21</v>
      </c>
      <c r="L9" s="13"/>
      <c r="M9" s="12" t="s">
        <v>22</v>
      </c>
      <c r="N9" s="12"/>
      <c r="O9"/>
      <c r="P9"/>
      <c r="Q9"/>
      <c r="R9"/>
    </row>
    <row r="10" spans="2:18" ht="20.100000000000001" customHeight="1" x14ac:dyDescent="0.3">
      <c r="B10" s="12" t="s">
        <v>33</v>
      </c>
      <c r="C10" s="12" t="s">
        <v>34</v>
      </c>
      <c r="D10" s="12" t="s">
        <v>19</v>
      </c>
      <c r="E10" s="30">
        <v>8.6999999999999994E-3</v>
      </c>
      <c r="F10" s="12">
        <v>2</v>
      </c>
      <c r="G10" s="12">
        <v>25</v>
      </c>
      <c r="H10" s="28">
        <f t="shared" si="1"/>
        <v>0.21749999999999997</v>
      </c>
      <c r="I10" s="28">
        <f t="shared" si="0"/>
        <v>0.21749999999999997</v>
      </c>
      <c r="J10" s="12" t="s">
        <v>35</v>
      </c>
      <c r="K10" s="12" t="s">
        <v>21</v>
      </c>
      <c r="L10" s="13"/>
      <c r="M10" s="12" t="s">
        <v>22</v>
      </c>
      <c r="N10" s="12"/>
      <c r="O10"/>
      <c r="P10"/>
      <c r="Q10"/>
      <c r="R10"/>
    </row>
    <row r="11" spans="2:18" ht="20.100000000000001" customHeight="1" x14ac:dyDescent="0.3">
      <c r="B11" s="23" t="s">
        <v>36</v>
      </c>
      <c r="C11" s="23" t="s">
        <v>37</v>
      </c>
      <c r="D11" s="23" t="s">
        <v>14</v>
      </c>
      <c r="E11" s="29">
        <v>0</v>
      </c>
      <c r="F11" s="23">
        <v>2</v>
      </c>
      <c r="G11" s="23">
        <v>6</v>
      </c>
      <c r="H11" s="27">
        <f t="shared" si="1"/>
        <v>0</v>
      </c>
      <c r="I11" s="27">
        <v>0</v>
      </c>
      <c r="J11" s="23" t="s">
        <v>38</v>
      </c>
      <c r="K11" s="23" t="s">
        <v>38</v>
      </c>
      <c r="L11" s="24"/>
      <c r="M11" s="23" t="s">
        <v>39</v>
      </c>
      <c r="N11" s="25" t="s">
        <v>145</v>
      </c>
      <c r="O11"/>
      <c r="P11"/>
      <c r="Q11"/>
      <c r="R11"/>
    </row>
    <row r="12" spans="2:18" ht="20.100000000000001" customHeight="1" x14ac:dyDescent="0.3">
      <c r="B12" s="15" t="s">
        <v>142</v>
      </c>
      <c r="C12" s="12" t="s">
        <v>40</v>
      </c>
      <c r="D12" s="15" t="s">
        <v>19</v>
      </c>
      <c r="E12" s="30">
        <v>8.6999999999999994E-3</v>
      </c>
      <c r="F12" s="12">
        <v>1</v>
      </c>
      <c r="G12" s="12">
        <v>23</v>
      </c>
      <c r="H12" s="28">
        <f>G12*E12</f>
        <v>0.2001</v>
      </c>
      <c r="I12" s="28">
        <f>H12+0</f>
        <v>0.2001</v>
      </c>
      <c r="J12" s="12" t="s">
        <v>41</v>
      </c>
      <c r="K12" s="12" t="s">
        <v>41</v>
      </c>
      <c r="L12" s="13"/>
      <c r="M12" s="12" t="s">
        <v>42</v>
      </c>
      <c r="N12" s="12"/>
      <c r="O12"/>
      <c r="P12"/>
      <c r="Q12"/>
      <c r="R12"/>
    </row>
    <row r="13" spans="2:18" ht="20.100000000000001" customHeight="1" x14ac:dyDescent="0.3">
      <c r="B13" s="12" t="s">
        <v>43</v>
      </c>
      <c r="C13" s="12" t="s">
        <v>44</v>
      </c>
      <c r="D13" s="12" t="s">
        <v>14</v>
      </c>
      <c r="E13" s="30">
        <v>2.75E-2</v>
      </c>
      <c r="F13" s="12">
        <v>1</v>
      </c>
      <c r="G13" s="12">
        <v>6</v>
      </c>
      <c r="H13" s="28">
        <f t="shared" ref="H13:H14" si="2">G13*E13</f>
        <v>0.16500000000000001</v>
      </c>
      <c r="I13" s="28">
        <f t="shared" ref="I13:I18" si="3">H13+3</f>
        <v>3.165</v>
      </c>
      <c r="J13" s="12" t="s">
        <v>45</v>
      </c>
      <c r="K13" s="12" t="s">
        <v>45</v>
      </c>
      <c r="L13" s="13" t="s">
        <v>46</v>
      </c>
      <c r="M13" s="12"/>
      <c r="N13" s="12"/>
      <c r="O13"/>
      <c r="P13"/>
      <c r="Q13"/>
      <c r="R13"/>
    </row>
    <row r="14" spans="2:18" ht="20.100000000000001" customHeight="1" x14ac:dyDescent="0.3">
      <c r="B14" s="12" t="s">
        <v>47</v>
      </c>
      <c r="C14" s="12" t="s">
        <v>48</v>
      </c>
      <c r="D14" s="12" t="s">
        <v>14</v>
      </c>
      <c r="E14" s="30">
        <v>3.3300000000000003E-2</v>
      </c>
      <c r="F14" s="12">
        <v>1</v>
      </c>
      <c r="G14" s="12">
        <v>2</v>
      </c>
      <c r="H14" s="28">
        <f t="shared" si="2"/>
        <v>6.6600000000000006E-2</v>
      </c>
      <c r="I14" s="28">
        <f t="shared" si="3"/>
        <v>3.0666000000000002</v>
      </c>
      <c r="J14" s="12" t="s">
        <v>49</v>
      </c>
      <c r="K14" s="12" t="s">
        <v>49</v>
      </c>
      <c r="L14" s="13"/>
      <c r="M14" s="12" t="s">
        <v>50</v>
      </c>
      <c r="N14" s="12"/>
      <c r="O14"/>
      <c r="P14"/>
      <c r="Q14"/>
      <c r="R14"/>
    </row>
    <row r="15" spans="2:18" ht="30" customHeight="1" x14ac:dyDescent="0.3">
      <c r="B15" s="12" t="s">
        <v>51</v>
      </c>
      <c r="C15" s="15" t="s">
        <v>149</v>
      </c>
      <c r="D15" s="12" t="s">
        <v>14</v>
      </c>
      <c r="E15" s="30">
        <v>6.93E-2</v>
      </c>
      <c r="F15" s="12">
        <v>4</v>
      </c>
      <c r="G15" s="12">
        <v>2</v>
      </c>
      <c r="H15" s="28">
        <f t="shared" ref="H15" si="4">E15*F15</f>
        <v>0.2772</v>
      </c>
      <c r="I15" s="28">
        <f t="shared" si="3"/>
        <v>3.2772000000000001</v>
      </c>
      <c r="J15" s="15" t="s">
        <v>150</v>
      </c>
      <c r="K15" s="15" t="s">
        <v>150</v>
      </c>
      <c r="L15" s="13" t="s">
        <v>52</v>
      </c>
      <c r="M15" s="13" t="s">
        <v>53</v>
      </c>
      <c r="N15" s="12"/>
      <c r="O15"/>
      <c r="P15"/>
      <c r="Q15"/>
      <c r="R15"/>
    </row>
    <row r="16" spans="2:18" ht="30" customHeight="1" x14ac:dyDescent="0.3">
      <c r="B16" s="12" t="s">
        <v>54</v>
      </c>
      <c r="C16" s="12" t="s">
        <v>55</v>
      </c>
      <c r="D16" s="12" t="s">
        <v>14</v>
      </c>
      <c r="E16" s="30">
        <v>5.5100000000000003E-2</v>
      </c>
      <c r="F16" s="12">
        <v>1</v>
      </c>
      <c r="G16" s="12">
        <v>2</v>
      </c>
      <c r="H16" s="28">
        <f t="shared" ref="H16:H17" si="5">G16*E16</f>
        <v>0.11020000000000001</v>
      </c>
      <c r="I16" s="28">
        <f t="shared" si="3"/>
        <v>3.1101999999999999</v>
      </c>
      <c r="J16" s="12" t="s">
        <v>56</v>
      </c>
      <c r="K16" s="12" t="s">
        <v>56</v>
      </c>
      <c r="L16" s="13"/>
      <c r="M16" s="13" t="s">
        <v>57</v>
      </c>
      <c r="N16" s="12"/>
      <c r="O16"/>
      <c r="P16"/>
      <c r="Q16"/>
      <c r="R16"/>
    </row>
    <row r="17" spans="2:27" ht="30" customHeight="1" x14ac:dyDescent="0.3">
      <c r="B17" s="12" t="s">
        <v>54</v>
      </c>
      <c r="C17" s="12" t="s">
        <v>58</v>
      </c>
      <c r="D17" s="12" t="s">
        <v>14</v>
      </c>
      <c r="E17" s="30">
        <v>5.5100000000000003E-2</v>
      </c>
      <c r="F17" s="12">
        <v>1</v>
      </c>
      <c r="G17" s="12">
        <v>2</v>
      </c>
      <c r="H17" s="28">
        <f t="shared" si="5"/>
        <v>0.11020000000000001</v>
      </c>
      <c r="I17" s="28">
        <f t="shared" si="3"/>
        <v>3.1101999999999999</v>
      </c>
      <c r="J17" s="12" t="s">
        <v>59</v>
      </c>
      <c r="K17" s="12" t="s">
        <v>59</v>
      </c>
      <c r="L17" s="13"/>
      <c r="M17" s="13" t="s">
        <v>60</v>
      </c>
      <c r="N17" s="12"/>
      <c r="O17"/>
      <c r="P17"/>
      <c r="Q17"/>
      <c r="R17"/>
    </row>
    <row r="18" spans="2:27" ht="20.100000000000001" customHeight="1" x14ac:dyDescent="0.3">
      <c r="B18" s="12" t="s">
        <v>61</v>
      </c>
      <c r="C18" s="12" t="s">
        <v>62</v>
      </c>
      <c r="D18" s="12" t="s">
        <v>14</v>
      </c>
      <c r="E18" s="30">
        <v>1.0359</v>
      </c>
      <c r="F18" s="12">
        <v>2</v>
      </c>
      <c r="G18" s="12">
        <v>0</v>
      </c>
      <c r="H18" s="28">
        <f>E18*F18</f>
        <v>2.0718000000000001</v>
      </c>
      <c r="I18" s="28">
        <f t="shared" si="3"/>
        <v>5.0717999999999996</v>
      </c>
      <c r="J18" s="12" t="s">
        <v>63</v>
      </c>
      <c r="K18" s="12" t="s">
        <v>63</v>
      </c>
      <c r="L18" s="13"/>
      <c r="M18" s="12" t="s">
        <v>64</v>
      </c>
      <c r="N18" s="12"/>
      <c r="O18"/>
      <c r="P18"/>
      <c r="Q18"/>
      <c r="R18"/>
    </row>
    <row r="19" spans="2:27" ht="20.100000000000001" customHeight="1" x14ac:dyDescent="0.3">
      <c r="B19" s="23" t="s">
        <v>65</v>
      </c>
      <c r="C19" s="23" t="s">
        <v>66</v>
      </c>
      <c r="D19" s="23" t="s">
        <v>14</v>
      </c>
      <c r="E19" s="29">
        <v>0</v>
      </c>
      <c r="F19" s="23">
        <v>1</v>
      </c>
      <c r="G19" s="23">
        <v>6</v>
      </c>
      <c r="H19" s="27">
        <v>0</v>
      </c>
      <c r="I19" s="27">
        <v>0</v>
      </c>
      <c r="J19" s="23" t="s">
        <v>67</v>
      </c>
      <c r="K19" s="23" t="s">
        <v>67</v>
      </c>
      <c r="L19" s="24" t="s">
        <v>68</v>
      </c>
      <c r="M19" s="23" t="s">
        <v>69</v>
      </c>
      <c r="N19" s="25" t="s">
        <v>145</v>
      </c>
      <c r="O19"/>
      <c r="P19"/>
      <c r="Q19"/>
      <c r="R19"/>
    </row>
    <row r="20" spans="2:27" ht="20.100000000000001" customHeight="1" x14ac:dyDescent="0.3">
      <c r="B20" s="12" t="s">
        <v>70</v>
      </c>
      <c r="C20" s="12" t="s">
        <v>71</v>
      </c>
      <c r="D20" s="12" t="s">
        <v>19</v>
      </c>
      <c r="E20" s="30">
        <v>1E-3</v>
      </c>
      <c r="F20" s="12">
        <v>2</v>
      </c>
      <c r="G20" s="12">
        <v>25</v>
      </c>
      <c r="H20" s="28">
        <f t="shared" ref="H20:H28" si="6">G20*E20</f>
        <v>2.5000000000000001E-2</v>
      </c>
      <c r="I20" s="28">
        <f>H20+0</f>
        <v>2.5000000000000001E-2</v>
      </c>
      <c r="J20" s="12" t="s">
        <v>72</v>
      </c>
      <c r="K20" s="12" t="s">
        <v>73</v>
      </c>
      <c r="L20" s="13"/>
      <c r="M20" s="12" t="s">
        <v>74</v>
      </c>
      <c r="N20" s="12"/>
      <c r="O20"/>
      <c r="P20"/>
      <c r="Q20"/>
      <c r="R20"/>
    </row>
    <row r="21" spans="2:27" ht="20.100000000000001" customHeight="1" x14ac:dyDescent="0.3">
      <c r="B21" s="12" t="s">
        <v>75</v>
      </c>
      <c r="C21" s="12" t="s">
        <v>76</v>
      </c>
      <c r="D21" s="12" t="s">
        <v>14</v>
      </c>
      <c r="E21" s="30">
        <v>6.9999999999999999E-4</v>
      </c>
      <c r="F21" s="12">
        <v>1</v>
      </c>
      <c r="G21" s="12">
        <v>40</v>
      </c>
      <c r="H21" s="28">
        <f t="shared" si="6"/>
        <v>2.8000000000000001E-2</v>
      </c>
      <c r="I21" s="28">
        <f>H21+3</f>
        <v>3.028</v>
      </c>
      <c r="J21" s="12" t="s">
        <v>77</v>
      </c>
      <c r="K21" s="12" t="s">
        <v>73</v>
      </c>
      <c r="L21" s="13"/>
      <c r="M21" s="12" t="s">
        <v>74</v>
      </c>
      <c r="N21" s="12"/>
      <c r="O21"/>
      <c r="P21"/>
      <c r="Q21"/>
      <c r="R21"/>
    </row>
    <row r="22" spans="2:27" ht="20.100000000000001" customHeight="1" x14ac:dyDescent="0.3">
      <c r="B22" s="12" t="s">
        <v>78</v>
      </c>
      <c r="C22" s="12" t="s">
        <v>79</v>
      </c>
      <c r="D22" s="12" t="s">
        <v>19</v>
      </c>
      <c r="E22" s="30">
        <v>5.9999999999999995E-4</v>
      </c>
      <c r="F22" s="12">
        <v>2</v>
      </c>
      <c r="G22" s="12">
        <v>25</v>
      </c>
      <c r="H22" s="28">
        <f t="shared" si="6"/>
        <v>1.4999999999999999E-2</v>
      </c>
      <c r="I22" s="28">
        <f t="shared" ref="I22:I26" si="7">H22+0</f>
        <v>1.4999999999999999E-2</v>
      </c>
      <c r="J22" s="12" t="s">
        <v>80</v>
      </c>
      <c r="K22" s="12" t="s">
        <v>73</v>
      </c>
      <c r="L22" s="13"/>
      <c r="M22" s="12" t="s">
        <v>74</v>
      </c>
      <c r="N22" s="12"/>
      <c r="O22"/>
      <c r="P22"/>
      <c r="Q22"/>
      <c r="R22"/>
    </row>
    <row r="23" spans="2:27" ht="20.100000000000001" customHeight="1" x14ac:dyDescent="0.3">
      <c r="B23" s="12" t="s">
        <v>81</v>
      </c>
      <c r="C23" s="15" t="s">
        <v>140</v>
      </c>
      <c r="D23" s="12" t="s">
        <v>19</v>
      </c>
      <c r="E23" s="30">
        <v>1E-3</v>
      </c>
      <c r="F23" s="12">
        <v>2</v>
      </c>
      <c r="G23" s="12">
        <v>25</v>
      </c>
      <c r="H23" s="28">
        <f t="shared" si="6"/>
        <v>2.5000000000000001E-2</v>
      </c>
      <c r="I23" s="28">
        <f t="shared" si="7"/>
        <v>2.5000000000000001E-2</v>
      </c>
      <c r="J23" s="12" t="s">
        <v>82</v>
      </c>
      <c r="K23" s="12" t="s">
        <v>83</v>
      </c>
      <c r="L23" s="13"/>
      <c r="M23" s="12" t="s">
        <v>84</v>
      </c>
      <c r="N23" s="12"/>
      <c r="O23"/>
      <c r="P23"/>
      <c r="Q23"/>
      <c r="R23"/>
    </row>
    <row r="24" spans="2:27" ht="20.100000000000001" customHeight="1" x14ac:dyDescent="0.3">
      <c r="B24" s="12" t="s">
        <v>85</v>
      </c>
      <c r="C24" s="12" t="s">
        <v>86</v>
      </c>
      <c r="D24" s="12" t="s">
        <v>19</v>
      </c>
      <c r="E24" s="30">
        <v>1.8E-3</v>
      </c>
      <c r="F24" s="12">
        <v>1</v>
      </c>
      <c r="G24" s="12">
        <v>25</v>
      </c>
      <c r="H24" s="28">
        <f t="shared" si="6"/>
        <v>4.4999999999999998E-2</v>
      </c>
      <c r="I24" s="28">
        <f t="shared" si="7"/>
        <v>4.4999999999999998E-2</v>
      </c>
      <c r="J24" s="12" t="s">
        <v>87</v>
      </c>
      <c r="K24" s="12" t="s">
        <v>73</v>
      </c>
      <c r="L24" s="13"/>
      <c r="M24" s="12" t="s">
        <v>74</v>
      </c>
      <c r="N24" s="12"/>
      <c r="O24"/>
      <c r="P24"/>
      <c r="Q24"/>
      <c r="R24"/>
    </row>
    <row r="25" spans="2:27" ht="20.100000000000001" customHeight="1" x14ac:dyDescent="0.3">
      <c r="B25" s="12" t="s">
        <v>88</v>
      </c>
      <c r="C25" s="15" t="s">
        <v>147</v>
      </c>
      <c r="D25" s="12" t="s">
        <v>19</v>
      </c>
      <c r="E25" s="30">
        <v>1.6999999999999999E-3</v>
      </c>
      <c r="F25" s="12">
        <v>4</v>
      </c>
      <c r="G25" s="12">
        <v>25</v>
      </c>
      <c r="H25" s="28">
        <f t="shared" si="6"/>
        <v>4.2499999999999996E-2</v>
      </c>
      <c r="I25" s="28">
        <f t="shared" si="7"/>
        <v>4.2499999999999996E-2</v>
      </c>
      <c r="J25" s="12" t="s">
        <v>89</v>
      </c>
      <c r="K25" s="12" t="s">
        <v>73</v>
      </c>
      <c r="L25" s="13"/>
      <c r="M25" s="12" t="s">
        <v>74</v>
      </c>
      <c r="N25" s="12"/>
      <c r="O25"/>
      <c r="P25"/>
      <c r="Q25"/>
      <c r="R25"/>
    </row>
    <row r="26" spans="2:27" ht="20.100000000000001" customHeight="1" x14ac:dyDescent="0.3">
      <c r="B26" s="12" t="s">
        <v>90</v>
      </c>
      <c r="C26" s="12" t="s">
        <v>91</v>
      </c>
      <c r="D26" s="12" t="s">
        <v>19</v>
      </c>
      <c r="E26" s="30">
        <v>1.8E-3</v>
      </c>
      <c r="F26" s="12">
        <v>2</v>
      </c>
      <c r="G26" s="12">
        <v>25</v>
      </c>
      <c r="H26" s="28">
        <f t="shared" si="6"/>
        <v>4.4999999999999998E-2</v>
      </c>
      <c r="I26" s="28">
        <f t="shared" si="7"/>
        <v>4.4999999999999998E-2</v>
      </c>
      <c r="J26" s="12" t="s">
        <v>92</v>
      </c>
      <c r="K26" s="12" t="s">
        <v>83</v>
      </c>
      <c r="L26" s="13"/>
      <c r="M26" s="12" t="s">
        <v>84</v>
      </c>
      <c r="N26" s="12"/>
      <c r="O26"/>
      <c r="P26"/>
      <c r="Q26"/>
      <c r="R26"/>
    </row>
    <row r="27" spans="2:27" ht="20.100000000000001" customHeight="1" x14ac:dyDescent="0.3">
      <c r="B27" s="23"/>
      <c r="C27" s="25" t="s">
        <v>141</v>
      </c>
      <c r="D27" s="23"/>
      <c r="E27" s="29"/>
      <c r="F27" s="23"/>
      <c r="G27" s="23"/>
      <c r="H27" s="27"/>
      <c r="I27" s="27">
        <v>0</v>
      </c>
      <c r="J27" s="23" t="s">
        <v>146</v>
      </c>
      <c r="K27" s="23" t="s">
        <v>146</v>
      </c>
      <c r="L27" s="24"/>
      <c r="M27" s="23"/>
      <c r="N27" s="25" t="s">
        <v>145</v>
      </c>
      <c r="O27"/>
      <c r="P27"/>
      <c r="Q27"/>
      <c r="R27"/>
    </row>
    <row r="28" spans="2:27" ht="30" customHeight="1" x14ac:dyDescent="0.3">
      <c r="B28" s="12" t="s">
        <v>93</v>
      </c>
      <c r="C28" s="12" t="s">
        <v>94</v>
      </c>
      <c r="D28" s="12" t="s">
        <v>14</v>
      </c>
      <c r="E28" s="30">
        <v>0.43890000000000001</v>
      </c>
      <c r="F28" s="12">
        <v>1</v>
      </c>
      <c r="G28" s="12">
        <v>6</v>
      </c>
      <c r="H28" s="28">
        <f t="shared" si="6"/>
        <v>2.6334</v>
      </c>
      <c r="I28" s="28">
        <f t="shared" ref="I28:I32" si="8">H28+3</f>
        <v>5.6334</v>
      </c>
      <c r="J28" s="12" t="s">
        <v>95</v>
      </c>
      <c r="K28" s="12" t="s">
        <v>95</v>
      </c>
      <c r="L28" s="13" t="s">
        <v>96</v>
      </c>
      <c r="M28" s="13" t="s">
        <v>97</v>
      </c>
      <c r="N28" s="12"/>
      <c r="O28"/>
      <c r="P28"/>
      <c r="Q28"/>
      <c r="R28"/>
    </row>
    <row r="29" spans="2:27" ht="20.100000000000001" customHeight="1" x14ac:dyDescent="0.3">
      <c r="B29" s="12" t="s">
        <v>98</v>
      </c>
      <c r="C29" s="12" t="s">
        <v>99</v>
      </c>
      <c r="D29" s="12" t="s">
        <v>14</v>
      </c>
      <c r="E29" s="30">
        <v>0.11210000000000001</v>
      </c>
      <c r="F29" s="12">
        <v>1</v>
      </c>
      <c r="G29" s="12">
        <v>0</v>
      </c>
      <c r="H29" s="28">
        <f t="shared" ref="H29:H32" si="9">E29*F29</f>
        <v>0.11210000000000001</v>
      </c>
      <c r="I29" s="28">
        <f t="shared" si="8"/>
        <v>3.1120999999999999</v>
      </c>
      <c r="J29" s="12" t="s">
        <v>100</v>
      </c>
      <c r="K29" s="12" t="s">
        <v>100</v>
      </c>
      <c r="L29" s="13" t="s">
        <v>101</v>
      </c>
      <c r="M29" s="12"/>
      <c r="N29" s="12"/>
      <c r="O29"/>
      <c r="P29"/>
      <c r="Q29"/>
      <c r="R29"/>
    </row>
    <row r="30" spans="2:27" ht="30" customHeight="1" x14ac:dyDescent="0.3">
      <c r="B30" s="12" t="s">
        <v>102</v>
      </c>
      <c r="C30" s="12" t="s">
        <v>103</v>
      </c>
      <c r="D30" s="12" t="s">
        <v>14</v>
      </c>
      <c r="E30" s="30">
        <v>4.3582999999999998</v>
      </c>
      <c r="F30" s="12">
        <v>1</v>
      </c>
      <c r="G30" s="12">
        <v>0</v>
      </c>
      <c r="H30" s="28">
        <f t="shared" si="9"/>
        <v>4.3582999999999998</v>
      </c>
      <c r="I30" s="28">
        <f t="shared" si="8"/>
        <v>7.3582999999999998</v>
      </c>
      <c r="J30" s="12" t="s">
        <v>104</v>
      </c>
      <c r="K30" s="12" t="s">
        <v>104</v>
      </c>
      <c r="L30" s="13" t="s">
        <v>105</v>
      </c>
      <c r="M30" s="13" t="s">
        <v>106</v>
      </c>
      <c r="N30" s="12"/>
      <c r="O30"/>
      <c r="P30"/>
      <c r="Q30"/>
      <c r="R30"/>
      <c r="S30" s="7"/>
      <c r="T30" s="7"/>
      <c r="U30" s="7"/>
      <c r="V30" s="7"/>
      <c r="W30" s="7"/>
      <c r="X30" s="7"/>
      <c r="Y30" s="7"/>
      <c r="Z30" s="7"/>
      <c r="AA30" s="7"/>
    </row>
    <row r="31" spans="2:27" ht="30" customHeight="1" x14ac:dyDescent="0.3">
      <c r="B31" s="12" t="s">
        <v>107</v>
      </c>
      <c r="C31" s="12" t="s">
        <v>108</v>
      </c>
      <c r="D31" s="12" t="s">
        <v>14</v>
      </c>
      <c r="E31" s="30">
        <v>5.2954999999999997</v>
      </c>
      <c r="F31" s="12">
        <v>1</v>
      </c>
      <c r="G31" s="12">
        <v>0</v>
      </c>
      <c r="H31" s="28">
        <f t="shared" si="9"/>
        <v>5.2954999999999997</v>
      </c>
      <c r="I31" s="28">
        <f t="shared" si="8"/>
        <v>8.2955000000000005</v>
      </c>
      <c r="J31" s="12" t="s">
        <v>109</v>
      </c>
      <c r="K31" s="12" t="s">
        <v>109</v>
      </c>
      <c r="L31" s="13" t="s">
        <v>110</v>
      </c>
      <c r="M31" s="13" t="s">
        <v>111</v>
      </c>
      <c r="N31" s="12"/>
      <c r="O31"/>
      <c r="P31"/>
      <c r="Q31"/>
      <c r="R31"/>
    </row>
    <row r="32" spans="2:27" ht="30" customHeight="1" x14ac:dyDescent="0.3">
      <c r="B32" s="12" t="s">
        <v>112</v>
      </c>
      <c r="C32" s="12" t="s">
        <v>113</v>
      </c>
      <c r="D32" s="12" t="s">
        <v>14</v>
      </c>
      <c r="E32" s="30">
        <v>0.43099999999999999</v>
      </c>
      <c r="F32" s="12">
        <v>1</v>
      </c>
      <c r="G32" s="12">
        <v>0</v>
      </c>
      <c r="H32" s="28">
        <f t="shared" si="9"/>
        <v>0.43099999999999999</v>
      </c>
      <c r="I32" s="28">
        <f t="shared" si="8"/>
        <v>3.431</v>
      </c>
      <c r="J32" s="12" t="s">
        <v>114</v>
      </c>
      <c r="K32" s="12" t="s">
        <v>114</v>
      </c>
      <c r="L32" s="13"/>
      <c r="M32" s="13" t="s">
        <v>115</v>
      </c>
      <c r="N32" s="12"/>
      <c r="O32"/>
      <c r="P32"/>
      <c r="Q32"/>
      <c r="R32"/>
    </row>
    <row r="33" spans="2:18" ht="20.100000000000001" customHeight="1" x14ac:dyDescent="0.3">
      <c r="B33" s="31" t="s">
        <v>148</v>
      </c>
      <c r="C33" s="32"/>
      <c r="D33" s="32"/>
      <c r="E33" s="32"/>
      <c r="F33" s="32"/>
      <c r="G33" s="32"/>
      <c r="H33" s="32"/>
      <c r="I33" s="33">
        <f>SUM(I4:I32)</f>
        <v>53.503399999999999</v>
      </c>
      <c r="O33"/>
      <c r="P33"/>
      <c r="Q33"/>
      <c r="R33"/>
    </row>
    <row r="34" spans="2:18" ht="20.100000000000001" customHeight="1" x14ac:dyDescent="0.3">
      <c r="O34"/>
      <c r="P34"/>
      <c r="Q34"/>
      <c r="R34"/>
    </row>
    <row r="35" spans="2:18" ht="20.100000000000001" customHeight="1" x14ac:dyDescent="0.3">
      <c r="O35"/>
      <c r="P35"/>
      <c r="Q35"/>
      <c r="R35"/>
    </row>
    <row r="36" spans="2:18" ht="20.100000000000001" customHeight="1" x14ac:dyDescent="0.3">
      <c r="O36"/>
      <c r="P36"/>
      <c r="Q36"/>
      <c r="R36"/>
    </row>
    <row r="37" spans="2:18" ht="20.100000000000001" customHeight="1" x14ac:dyDescent="0.3">
      <c r="O37"/>
      <c r="P37"/>
      <c r="Q37"/>
      <c r="R37"/>
    </row>
    <row r="38" spans="2:18" ht="20.100000000000001" customHeight="1" x14ac:dyDescent="0.3">
      <c r="O38"/>
      <c r="P38"/>
      <c r="Q38"/>
      <c r="R38"/>
    </row>
    <row r="39" spans="2:18" ht="20.100000000000001" customHeight="1" x14ac:dyDescent="0.3">
      <c r="O39"/>
      <c r="P39"/>
      <c r="Q39"/>
      <c r="R39"/>
    </row>
    <row r="40" spans="2:18" ht="20.100000000000001" customHeight="1" x14ac:dyDescent="0.3">
      <c r="O40"/>
      <c r="P40"/>
      <c r="Q40"/>
      <c r="R40"/>
    </row>
    <row r="41" spans="2:18" ht="20.100000000000001" customHeight="1" x14ac:dyDescent="0.3">
      <c r="O41"/>
      <c r="P41"/>
      <c r="Q41"/>
      <c r="R41"/>
    </row>
    <row r="42" spans="2:18" ht="20.100000000000001" customHeight="1" x14ac:dyDescent="0.3">
      <c r="O42"/>
      <c r="P42"/>
      <c r="Q42"/>
      <c r="R42"/>
    </row>
    <row r="43" spans="2:18" ht="20.100000000000001" customHeight="1" x14ac:dyDescent="0.3">
      <c r="O43"/>
      <c r="P43"/>
      <c r="Q43"/>
      <c r="R43"/>
    </row>
    <row r="44" spans="2:18" ht="20.100000000000001" customHeight="1" x14ac:dyDescent="0.3">
      <c r="O44"/>
      <c r="P44"/>
      <c r="Q44"/>
      <c r="R44"/>
    </row>
    <row r="45" spans="2:18" ht="20.100000000000001" customHeight="1" x14ac:dyDescent="0.3">
      <c r="O45"/>
      <c r="P45"/>
      <c r="Q45"/>
      <c r="R45"/>
    </row>
    <row r="46" spans="2:18" ht="20.100000000000001" customHeight="1" x14ac:dyDescent="0.3">
      <c r="O46"/>
      <c r="P46"/>
      <c r="Q46"/>
      <c r="R46"/>
    </row>
    <row r="47" spans="2:18" ht="20.100000000000001" customHeight="1" x14ac:dyDescent="0.3">
      <c r="O47"/>
      <c r="P47"/>
      <c r="Q47"/>
      <c r="R47"/>
    </row>
    <row r="48" spans="2:18" ht="20.100000000000001" customHeight="1" x14ac:dyDescent="0.3">
      <c r="O48"/>
      <c r="P48"/>
      <c r="Q48"/>
      <c r="R48"/>
    </row>
    <row r="49" spans="15:18" ht="20.100000000000001" customHeight="1" x14ac:dyDescent="0.3">
      <c r="O49"/>
      <c r="P49"/>
      <c r="Q49"/>
      <c r="R49"/>
    </row>
    <row r="50" spans="15:18" ht="20.100000000000001" customHeight="1" x14ac:dyDescent="0.3">
      <c r="O50"/>
      <c r="P50"/>
      <c r="Q50"/>
      <c r="R50"/>
    </row>
    <row r="51" spans="15:18" ht="20.100000000000001" customHeight="1" x14ac:dyDescent="0.3">
      <c r="O51"/>
      <c r="P51"/>
      <c r="Q51"/>
      <c r="R51"/>
    </row>
    <row r="52" spans="15:18" ht="20.100000000000001" customHeight="1" x14ac:dyDescent="0.3">
      <c r="O52"/>
      <c r="P52"/>
      <c r="Q52"/>
      <c r="R52"/>
    </row>
    <row r="53" spans="15:18" ht="20.100000000000001" customHeight="1" x14ac:dyDescent="0.3">
      <c r="O53"/>
      <c r="P53"/>
      <c r="Q53"/>
      <c r="R53"/>
    </row>
    <row r="54" spans="15:18" ht="20.100000000000001" customHeight="1" x14ac:dyDescent="0.3">
      <c r="O54"/>
      <c r="P54"/>
      <c r="Q54"/>
      <c r="R54"/>
    </row>
    <row r="55" spans="15:18" ht="20.100000000000001" customHeight="1" x14ac:dyDescent="0.3">
      <c r="O55"/>
      <c r="P55"/>
      <c r="Q55"/>
      <c r="R55"/>
    </row>
    <row r="56" spans="15:18" ht="20.100000000000001" customHeight="1" x14ac:dyDescent="0.3">
      <c r="O56"/>
      <c r="P56"/>
      <c r="Q56"/>
      <c r="R56"/>
    </row>
    <row r="57" spans="15:18" ht="20.100000000000001" customHeight="1" x14ac:dyDescent="0.3">
      <c r="O57"/>
      <c r="P57"/>
      <c r="Q57"/>
      <c r="R57"/>
    </row>
    <row r="58" spans="15:18" ht="20.100000000000001" customHeight="1" x14ac:dyDescent="0.3">
      <c r="O58"/>
      <c r="P58"/>
      <c r="Q58"/>
      <c r="R58"/>
    </row>
    <row r="59" spans="15:18" ht="20.100000000000001" customHeight="1" x14ac:dyDescent="0.3">
      <c r="O59"/>
      <c r="P59"/>
      <c r="Q59"/>
      <c r="R59"/>
    </row>
    <row r="60" spans="15:18" ht="20.100000000000001" customHeight="1" x14ac:dyDescent="0.3">
      <c r="O60"/>
      <c r="P60"/>
      <c r="Q60"/>
      <c r="R60"/>
    </row>
    <row r="61" spans="15:18" ht="20.100000000000001" customHeight="1" x14ac:dyDescent="0.3">
      <c r="O61"/>
      <c r="P61"/>
      <c r="Q61"/>
      <c r="R61"/>
    </row>
    <row r="62" spans="15:18" ht="20.100000000000001" customHeight="1" x14ac:dyDescent="0.3">
      <c r="O62"/>
      <c r="P62"/>
      <c r="Q62"/>
      <c r="R62"/>
    </row>
    <row r="63" spans="15:18" ht="20.100000000000001" customHeight="1" x14ac:dyDescent="0.3">
      <c r="O63"/>
      <c r="P63"/>
      <c r="Q63"/>
      <c r="R63"/>
    </row>
    <row r="64" spans="15:18" ht="20.100000000000001" customHeight="1" x14ac:dyDescent="0.3">
      <c r="O64"/>
      <c r="P64"/>
      <c r="Q64"/>
      <c r="R64"/>
    </row>
    <row r="65" spans="15:18" ht="20.100000000000001" customHeight="1" x14ac:dyDescent="0.3">
      <c r="O65"/>
      <c r="P65"/>
      <c r="Q65"/>
      <c r="R65"/>
    </row>
    <row r="66" spans="15:18" ht="20.100000000000001" customHeight="1" x14ac:dyDescent="0.3">
      <c r="O66"/>
      <c r="P66"/>
      <c r="Q66"/>
      <c r="R66"/>
    </row>
    <row r="67" spans="15:18" ht="20.100000000000001" customHeight="1" x14ac:dyDescent="0.3">
      <c r="O67"/>
      <c r="P67"/>
      <c r="Q67"/>
      <c r="R67"/>
    </row>
    <row r="68" spans="15:18" ht="20.100000000000001" customHeight="1" x14ac:dyDescent="0.3">
      <c r="O68"/>
      <c r="P68"/>
      <c r="Q68"/>
      <c r="R68"/>
    </row>
    <row r="69" spans="15:18" ht="20.100000000000001" customHeight="1" x14ac:dyDescent="0.3">
      <c r="O69"/>
      <c r="P69"/>
      <c r="Q69"/>
      <c r="R69"/>
    </row>
    <row r="70" spans="15:18" ht="20.100000000000001" customHeight="1" x14ac:dyDescent="0.3">
      <c r="O70"/>
      <c r="P70"/>
      <c r="Q70"/>
      <c r="R70"/>
    </row>
    <row r="71" spans="15:18" ht="20.100000000000001" customHeight="1" x14ac:dyDescent="0.3">
      <c r="O71"/>
      <c r="P71"/>
      <c r="Q71"/>
      <c r="R71"/>
    </row>
    <row r="72" spans="15:18" ht="20.100000000000001" customHeight="1" x14ac:dyDescent="0.3">
      <c r="O72"/>
      <c r="P72"/>
      <c r="Q72"/>
      <c r="R72"/>
    </row>
    <row r="73" spans="15:18" ht="20.100000000000001" customHeight="1" x14ac:dyDescent="0.3">
      <c r="O73"/>
      <c r="P73"/>
      <c r="Q73"/>
      <c r="R73"/>
    </row>
    <row r="74" spans="15:18" ht="20.100000000000001" customHeight="1" x14ac:dyDescent="0.3">
      <c r="O74"/>
      <c r="P74"/>
      <c r="Q74"/>
      <c r="R74"/>
    </row>
    <row r="75" spans="15:18" ht="20.100000000000001" customHeight="1" x14ac:dyDescent="0.3">
      <c r="O75"/>
      <c r="P75"/>
      <c r="Q75"/>
      <c r="R75"/>
    </row>
    <row r="76" spans="15:18" ht="20.100000000000001" customHeight="1" x14ac:dyDescent="0.3">
      <c r="O76"/>
      <c r="P76"/>
      <c r="Q76"/>
      <c r="R76"/>
    </row>
    <row r="77" spans="15:18" ht="20.100000000000001" customHeight="1" x14ac:dyDescent="0.3">
      <c r="O77"/>
      <c r="P77"/>
      <c r="Q77"/>
      <c r="R77"/>
    </row>
    <row r="78" spans="15:18" ht="20.100000000000001" customHeight="1" x14ac:dyDescent="0.3">
      <c r="O78"/>
      <c r="P78"/>
      <c r="Q78"/>
      <c r="R78"/>
    </row>
    <row r="79" spans="15:18" ht="20.100000000000001" customHeight="1" x14ac:dyDescent="0.3">
      <c r="O79"/>
      <c r="P79"/>
      <c r="Q79"/>
      <c r="R79"/>
    </row>
    <row r="80" spans="15:18" ht="20.100000000000001" customHeight="1" x14ac:dyDescent="0.3">
      <c r="O80"/>
      <c r="P80"/>
      <c r="Q80"/>
      <c r="R80"/>
    </row>
    <row r="81" spans="15:18" ht="20.100000000000001" customHeight="1" x14ac:dyDescent="0.3">
      <c r="O81"/>
      <c r="P81"/>
      <c r="Q81"/>
      <c r="R81"/>
    </row>
    <row r="82" spans="15:18" ht="20.100000000000001" customHeight="1" x14ac:dyDescent="0.3">
      <c r="O82"/>
      <c r="P82"/>
      <c r="Q82"/>
      <c r="R82"/>
    </row>
    <row r="83" spans="15:18" ht="20.100000000000001" customHeight="1" x14ac:dyDescent="0.3">
      <c r="O83"/>
      <c r="P83"/>
      <c r="Q83"/>
      <c r="R83"/>
    </row>
    <row r="84" spans="15:18" ht="20.100000000000001" customHeight="1" x14ac:dyDescent="0.3">
      <c r="O84"/>
      <c r="P84"/>
      <c r="Q84"/>
      <c r="R84"/>
    </row>
    <row r="85" spans="15:18" ht="20.100000000000001" customHeight="1" x14ac:dyDescent="0.3">
      <c r="O85"/>
      <c r="P85"/>
      <c r="Q85"/>
      <c r="R85"/>
    </row>
    <row r="86" spans="15:18" ht="20.100000000000001" customHeight="1" x14ac:dyDescent="0.3">
      <c r="O86"/>
      <c r="P86"/>
      <c r="Q86"/>
      <c r="R86"/>
    </row>
    <row r="87" spans="15:18" ht="20.100000000000001" customHeight="1" x14ac:dyDescent="0.3">
      <c r="O87"/>
      <c r="P87"/>
      <c r="Q87"/>
      <c r="R87"/>
    </row>
    <row r="88" spans="15:18" ht="20.100000000000001" customHeight="1" x14ac:dyDescent="0.3">
      <c r="O88"/>
      <c r="P88"/>
      <c r="Q88"/>
      <c r="R88"/>
    </row>
    <row r="89" spans="15:18" ht="20.100000000000001" customHeight="1" x14ac:dyDescent="0.3">
      <c r="O89"/>
      <c r="P89"/>
      <c r="Q89"/>
      <c r="R89"/>
    </row>
    <row r="90" spans="15:18" ht="20.100000000000001" customHeight="1" x14ac:dyDescent="0.3">
      <c r="O90"/>
      <c r="P90"/>
      <c r="Q90"/>
      <c r="R90"/>
    </row>
    <row r="91" spans="15:18" ht="20.100000000000001" customHeight="1" x14ac:dyDescent="0.3">
      <c r="O91"/>
      <c r="P91"/>
      <c r="Q91"/>
      <c r="R91"/>
    </row>
    <row r="92" spans="15:18" ht="20.100000000000001" customHeight="1" x14ac:dyDescent="0.3">
      <c r="O92"/>
      <c r="P92"/>
      <c r="Q92"/>
      <c r="R92"/>
    </row>
  </sheetData>
  <mergeCells count="1">
    <mergeCell ref="B33:H33"/>
  </mergeCells>
  <phoneticPr fontId="8"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S25"/>
  <sheetViews>
    <sheetView zoomScale="55" zoomScaleNormal="55" workbookViewId="0">
      <selection activeCell="N27" sqref="N27"/>
    </sheetView>
  </sheetViews>
  <sheetFormatPr defaultColWidth="14.44140625" defaultRowHeight="15" customHeight="1" x14ac:dyDescent="0.3"/>
  <cols>
    <col min="1" max="1" width="9.77734375" customWidth="1"/>
    <col min="2" max="2" width="19.88671875" customWidth="1"/>
  </cols>
  <sheetData>
    <row r="1" spans="2:19" ht="15" customHeight="1" x14ac:dyDescent="0.35">
      <c r="C1" s="5" t="s">
        <v>133</v>
      </c>
      <c r="D1" s="5"/>
      <c r="E1" s="5"/>
      <c r="F1" s="5"/>
      <c r="N1" s="2"/>
      <c r="P1" s="1" t="s">
        <v>116</v>
      </c>
      <c r="Q1" s="1" t="s">
        <v>117</v>
      </c>
      <c r="R1" s="1" t="s">
        <v>118</v>
      </c>
      <c r="S1" s="1" t="s">
        <v>119</v>
      </c>
    </row>
    <row r="3" spans="2:19" ht="15" customHeight="1" x14ac:dyDescent="0.3">
      <c r="B3" s="10" t="s">
        <v>116</v>
      </c>
      <c r="C3" s="10" t="s">
        <v>117</v>
      </c>
      <c r="D3" s="10" t="s">
        <v>151</v>
      </c>
      <c r="E3" s="10" t="s">
        <v>152</v>
      </c>
      <c r="F3" s="10" t="s">
        <v>153</v>
      </c>
      <c r="G3" s="10" t="s">
        <v>118</v>
      </c>
      <c r="H3" s="10" t="s">
        <v>119</v>
      </c>
      <c r="I3" s="11" t="s">
        <v>145</v>
      </c>
    </row>
    <row r="4" spans="2:19" ht="30" customHeight="1" x14ac:dyDescent="0.3">
      <c r="B4" s="34" t="s">
        <v>16</v>
      </c>
      <c r="C4" s="34" t="s">
        <v>13</v>
      </c>
      <c r="D4" s="34">
        <v>1</v>
      </c>
      <c r="E4" s="34">
        <v>0</v>
      </c>
      <c r="F4" s="34">
        <v>0</v>
      </c>
      <c r="G4" s="34"/>
      <c r="H4" s="34" t="s">
        <v>12</v>
      </c>
      <c r="I4" s="34" t="s">
        <v>145</v>
      </c>
    </row>
    <row r="5" spans="2:19" ht="30" customHeight="1" x14ac:dyDescent="0.3">
      <c r="B5" s="14" t="s">
        <v>20</v>
      </c>
      <c r="C5" s="14" t="s">
        <v>121</v>
      </c>
      <c r="D5" s="14">
        <v>2</v>
      </c>
      <c r="E5" s="30">
        <v>1.2999999999999999E-2</v>
      </c>
      <c r="F5" s="35">
        <f>E5*D5</f>
        <v>2.5999999999999999E-2</v>
      </c>
      <c r="G5" s="14"/>
      <c r="H5" s="14" t="s">
        <v>17</v>
      </c>
      <c r="I5" s="14"/>
    </row>
    <row r="6" spans="2:19" ht="30" customHeight="1" x14ac:dyDescent="0.3">
      <c r="B6" s="14" t="s">
        <v>35</v>
      </c>
      <c r="C6" s="14" t="s">
        <v>123</v>
      </c>
      <c r="D6" s="14">
        <v>2</v>
      </c>
      <c r="E6" s="30">
        <v>8.6999999999999994E-3</v>
      </c>
      <c r="F6" s="35">
        <f t="shared" ref="F6:F24" si="0">E6*D6</f>
        <v>1.7399999999999999E-2</v>
      </c>
      <c r="G6" s="14"/>
      <c r="H6" s="14" t="s">
        <v>33</v>
      </c>
      <c r="I6" s="14"/>
    </row>
    <row r="7" spans="2:19" ht="30" customHeight="1" x14ac:dyDescent="0.3">
      <c r="B7" s="14" t="s">
        <v>24</v>
      </c>
      <c r="C7" s="14" t="s">
        <v>124</v>
      </c>
      <c r="D7" s="14">
        <v>1</v>
      </c>
      <c r="E7" s="30">
        <v>7.9000000000000008E-3</v>
      </c>
      <c r="F7" s="35">
        <f t="shared" si="0"/>
        <v>7.9000000000000008E-3</v>
      </c>
      <c r="G7" s="14"/>
      <c r="H7" s="14" t="s">
        <v>23</v>
      </c>
      <c r="I7" s="14"/>
    </row>
    <row r="8" spans="2:19" ht="30" customHeight="1" x14ac:dyDescent="0.3">
      <c r="B8" s="14" t="s">
        <v>26</v>
      </c>
      <c r="C8" s="14" t="s">
        <v>126</v>
      </c>
      <c r="D8" s="14">
        <v>3</v>
      </c>
      <c r="E8" s="30">
        <v>4.5999999999999999E-3</v>
      </c>
      <c r="F8" s="35">
        <f t="shared" si="0"/>
        <v>1.38E-2</v>
      </c>
      <c r="G8" s="14"/>
      <c r="H8" s="14" t="s">
        <v>25</v>
      </c>
      <c r="I8" s="14"/>
    </row>
    <row r="9" spans="2:19" ht="30" customHeight="1" x14ac:dyDescent="0.3">
      <c r="B9" s="14" t="s">
        <v>29</v>
      </c>
      <c r="C9" s="14" t="s">
        <v>28</v>
      </c>
      <c r="D9" s="14">
        <v>1</v>
      </c>
      <c r="E9" s="30">
        <v>1.12E-2</v>
      </c>
      <c r="F9" s="35">
        <f t="shared" si="0"/>
        <v>1.12E-2</v>
      </c>
      <c r="G9" s="14"/>
      <c r="H9" s="14" t="s">
        <v>27</v>
      </c>
      <c r="I9" s="14"/>
    </row>
    <row r="10" spans="2:19" ht="30" customHeight="1" x14ac:dyDescent="0.3">
      <c r="B10" s="14" t="s">
        <v>32</v>
      </c>
      <c r="C10" s="14" t="s">
        <v>129</v>
      </c>
      <c r="D10" s="14">
        <v>2</v>
      </c>
      <c r="E10" s="30">
        <v>1.35E-2</v>
      </c>
      <c r="F10" s="35">
        <f t="shared" si="0"/>
        <v>2.7E-2</v>
      </c>
      <c r="G10" s="14"/>
      <c r="H10" s="14" t="s">
        <v>30</v>
      </c>
      <c r="I10" s="14"/>
    </row>
    <row r="11" spans="2:19" ht="30" customHeight="1" x14ac:dyDescent="0.3">
      <c r="B11" s="34" t="s">
        <v>38</v>
      </c>
      <c r="C11" s="34" t="s">
        <v>130</v>
      </c>
      <c r="D11" s="34">
        <v>2</v>
      </c>
      <c r="E11" s="34">
        <v>0</v>
      </c>
      <c r="F11" s="36">
        <f t="shared" si="0"/>
        <v>0</v>
      </c>
      <c r="G11" s="34"/>
      <c r="H11" s="34" t="s">
        <v>36</v>
      </c>
      <c r="I11" s="34" t="s">
        <v>145</v>
      </c>
    </row>
    <row r="12" spans="2:19" ht="30" customHeight="1" x14ac:dyDescent="0.3">
      <c r="B12" s="14" t="s">
        <v>41</v>
      </c>
      <c r="C12" s="14" t="s">
        <v>40</v>
      </c>
      <c r="D12" s="14">
        <v>1</v>
      </c>
      <c r="E12" s="30">
        <v>8.6999999999999994E-3</v>
      </c>
      <c r="F12" s="35">
        <f t="shared" si="0"/>
        <v>8.6999999999999994E-3</v>
      </c>
      <c r="G12" s="14"/>
      <c r="H12" s="17" t="s">
        <v>142</v>
      </c>
      <c r="I12" s="14"/>
    </row>
    <row r="13" spans="2:19" ht="30" customHeight="1" x14ac:dyDescent="0.3">
      <c r="B13" s="14" t="s">
        <v>45</v>
      </c>
      <c r="C13" s="14" t="s">
        <v>44</v>
      </c>
      <c r="D13" s="14">
        <v>1</v>
      </c>
      <c r="E13" s="30">
        <v>2.75E-2</v>
      </c>
      <c r="F13" s="35">
        <f t="shared" si="0"/>
        <v>2.75E-2</v>
      </c>
      <c r="G13" s="14"/>
      <c r="H13" s="14" t="s">
        <v>43</v>
      </c>
      <c r="I13" s="14"/>
    </row>
    <row r="14" spans="2:19" ht="30" customHeight="1" x14ac:dyDescent="0.3">
      <c r="B14" s="14" t="s">
        <v>95</v>
      </c>
      <c r="C14" s="14" t="s">
        <v>94</v>
      </c>
      <c r="D14" s="14">
        <v>1</v>
      </c>
      <c r="E14" s="30">
        <v>0.43890000000000001</v>
      </c>
      <c r="F14" s="35">
        <f t="shared" si="0"/>
        <v>0.43890000000000001</v>
      </c>
      <c r="G14" s="14"/>
      <c r="H14" s="14" t="s">
        <v>93</v>
      </c>
      <c r="I14" s="14"/>
    </row>
    <row r="15" spans="2:19" ht="30" customHeight="1" x14ac:dyDescent="0.3">
      <c r="B15" s="14" t="s">
        <v>100</v>
      </c>
      <c r="C15" s="14" t="s">
        <v>99</v>
      </c>
      <c r="D15" s="14">
        <v>1</v>
      </c>
      <c r="E15" s="30">
        <v>0.11210000000000001</v>
      </c>
      <c r="F15" s="35">
        <f t="shared" si="0"/>
        <v>0.11210000000000001</v>
      </c>
      <c r="G15" s="14"/>
      <c r="H15" s="14" t="s">
        <v>98</v>
      </c>
      <c r="I15" s="14"/>
    </row>
    <row r="16" spans="2:19" ht="30" customHeight="1" x14ac:dyDescent="0.3">
      <c r="B16" s="14" t="s">
        <v>104</v>
      </c>
      <c r="C16" s="14" t="s">
        <v>103</v>
      </c>
      <c r="D16" s="14">
        <v>1</v>
      </c>
      <c r="E16" s="30">
        <v>4.3582999999999998</v>
      </c>
      <c r="F16" s="35">
        <f t="shared" si="0"/>
        <v>4.3582999999999998</v>
      </c>
      <c r="G16" s="14"/>
      <c r="H16" s="14" t="s">
        <v>102</v>
      </c>
      <c r="I16" s="14"/>
    </row>
    <row r="17" spans="2:9" ht="30" customHeight="1" x14ac:dyDescent="0.3">
      <c r="B17" s="14" t="s">
        <v>49</v>
      </c>
      <c r="C17" s="14" t="s">
        <v>48</v>
      </c>
      <c r="D17" s="14">
        <v>1</v>
      </c>
      <c r="E17" s="30">
        <v>3.3300000000000003E-2</v>
      </c>
      <c r="F17" s="35">
        <f t="shared" si="0"/>
        <v>3.3300000000000003E-2</v>
      </c>
      <c r="G17" s="14"/>
      <c r="H17" s="14" t="s">
        <v>47</v>
      </c>
      <c r="I17" s="14"/>
    </row>
    <row r="18" spans="2:9" ht="30" customHeight="1" x14ac:dyDescent="0.3">
      <c r="B18" s="14" t="s">
        <v>59</v>
      </c>
      <c r="C18" s="14" t="s">
        <v>58</v>
      </c>
      <c r="D18" s="14">
        <v>1</v>
      </c>
      <c r="E18" s="30">
        <v>5.5100000000000003E-2</v>
      </c>
      <c r="F18" s="35">
        <f t="shared" si="0"/>
        <v>5.5100000000000003E-2</v>
      </c>
      <c r="G18" s="14"/>
      <c r="H18" s="14" t="s">
        <v>54</v>
      </c>
      <c r="I18" s="14"/>
    </row>
    <row r="19" spans="2:9" ht="30" customHeight="1" x14ac:dyDescent="0.3">
      <c r="B19" s="14" t="s">
        <v>63</v>
      </c>
      <c r="C19" s="14" t="s">
        <v>62</v>
      </c>
      <c r="D19" s="14">
        <v>2</v>
      </c>
      <c r="E19" s="30">
        <v>1.0359</v>
      </c>
      <c r="F19" s="35">
        <f t="shared" si="0"/>
        <v>2.0718000000000001</v>
      </c>
      <c r="G19" s="14"/>
      <c r="H19" s="14" t="s">
        <v>61</v>
      </c>
      <c r="I19" s="14"/>
    </row>
    <row r="20" spans="2:9" ht="30" customHeight="1" x14ac:dyDescent="0.3">
      <c r="B20" s="14" t="s">
        <v>80</v>
      </c>
      <c r="C20" s="14" t="s">
        <v>79</v>
      </c>
      <c r="D20" s="14">
        <v>2</v>
      </c>
      <c r="E20" s="30">
        <v>5.9999999999999995E-4</v>
      </c>
      <c r="F20" s="35">
        <f t="shared" si="0"/>
        <v>1.1999999999999999E-3</v>
      </c>
      <c r="G20" s="14"/>
      <c r="H20" s="14" t="s">
        <v>78</v>
      </c>
      <c r="I20" s="14"/>
    </row>
    <row r="21" spans="2:9" ht="30" customHeight="1" x14ac:dyDescent="0.3">
      <c r="B21" s="14" t="s">
        <v>82</v>
      </c>
      <c r="C21" s="14" t="s">
        <v>131</v>
      </c>
      <c r="D21" s="14">
        <v>1</v>
      </c>
      <c r="E21" s="30">
        <v>1E-3</v>
      </c>
      <c r="F21" s="35">
        <f t="shared" si="0"/>
        <v>1E-3</v>
      </c>
      <c r="G21" s="14"/>
      <c r="H21" s="14" t="s">
        <v>81</v>
      </c>
      <c r="I21" s="14"/>
    </row>
    <row r="22" spans="2:9" ht="30" customHeight="1" x14ac:dyDescent="0.3">
      <c r="B22" s="14" t="s">
        <v>87</v>
      </c>
      <c r="C22" s="14" t="s">
        <v>86</v>
      </c>
      <c r="D22" s="14">
        <v>1</v>
      </c>
      <c r="E22" s="30">
        <v>1.8E-3</v>
      </c>
      <c r="F22" s="35">
        <f t="shared" si="0"/>
        <v>1.8E-3</v>
      </c>
      <c r="G22" s="14"/>
      <c r="H22" s="14" t="s">
        <v>85</v>
      </c>
      <c r="I22" s="14"/>
    </row>
    <row r="23" spans="2:9" ht="30" customHeight="1" x14ac:dyDescent="0.3">
      <c r="B23" s="14" t="s">
        <v>72</v>
      </c>
      <c r="C23" s="14" t="s">
        <v>132</v>
      </c>
      <c r="D23" s="14">
        <v>2</v>
      </c>
      <c r="E23" s="30">
        <v>1E-3</v>
      </c>
      <c r="F23" s="35">
        <f t="shared" si="0"/>
        <v>2E-3</v>
      </c>
      <c r="G23" s="14"/>
      <c r="H23" s="14" t="s">
        <v>70</v>
      </c>
      <c r="I23" s="14"/>
    </row>
    <row r="24" spans="2:9" ht="30" customHeight="1" x14ac:dyDescent="0.3">
      <c r="B24" s="38" t="s">
        <v>77</v>
      </c>
      <c r="C24" s="38" t="s">
        <v>76</v>
      </c>
      <c r="D24" s="38">
        <v>1</v>
      </c>
      <c r="E24" s="39">
        <v>6.9999999999999999E-4</v>
      </c>
      <c r="F24" s="40">
        <f t="shared" si="0"/>
        <v>6.9999999999999999E-4</v>
      </c>
      <c r="G24" s="14"/>
      <c r="H24" s="14" t="s">
        <v>75</v>
      </c>
      <c r="I24" s="14"/>
    </row>
    <row r="25" spans="2:9" ht="15" customHeight="1" x14ac:dyDescent="0.3">
      <c r="B25" s="45" t="s">
        <v>153</v>
      </c>
      <c r="C25" s="45"/>
      <c r="D25" s="45"/>
      <c r="E25" s="45"/>
      <c r="F25" s="46">
        <f>SUM(F4:F24)</f>
        <v>7.2157</v>
      </c>
    </row>
  </sheetData>
  <mergeCells count="1">
    <mergeCell ref="B25:E25"/>
  </mergeCells>
  <dataValidations count="2">
    <dataValidation type="list" allowBlank="1" showInputMessage="1" showErrorMessage="1" sqref="I5:I10 I12:I24" xr:uid="{36B6CF2F-D3E8-4D4A-9A42-E8D6C74243E0}">
      <formula1>"YES,NO"</formula1>
    </dataValidation>
    <dataValidation type="list" allowBlank="1" showInputMessage="1" showErrorMessage="1" sqref="I4 I11" xr:uid="{E80C073B-B6DA-4E7B-9215-3D6501260DAE}">
      <formula1>"DNP"</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00B0-4735-49DC-9F3B-473766C058E2}">
  <dimension ref="B1:I14"/>
  <sheetViews>
    <sheetView workbookViewId="0">
      <selection activeCell="H3" sqref="H3"/>
    </sheetView>
  </sheetViews>
  <sheetFormatPr defaultRowHeight="14.4" x14ac:dyDescent="0.3"/>
  <cols>
    <col min="2" max="2" width="15.77734375" customWidth="1"/>
    <col min="3" max="6" width="12.33203125" customWidth="1"/>
    <col min="7" max="7" width="12.5546875" customWidth="1"/>
    <col min="8" max="8" width="13.88671875" customWidth="1"/>
  </cols>
  <sheetData>
    <row r="1" spans="2:9" ht="21" x14ac:dyDescent="0.4">
      <c r="C1" s="4" t="s">
        <v>134</v>
      </c>
      <c r="D1" s="4"/>
      <c r="E1" s="4"/>
      <c r="F1" s="4"/>
    </row>
    <row r="3" spans="2:9" x14ac:dyDescent="0.3">
      <c r="B3" s="10" t="s">
        <v>116</v>
      </c>
      <c r="C3" s="10" t="s">
        <v>117</v>
      </c>
      <c r="D3" s="10" t="s">
        <v>151</v>
      </c>
      <c r="E3" s="10" t="s">
        <v>152</v>
      </c>
      <c r="F3" s="10" t="s">
        <v>153</v>
      </c>
      <c r="G3" s="10" t="s">
        <v>118</v>
      </c>
      <c r="H3" s="22" t="s">
        <v>119</v>
      </c>
      <c r="I3" s="21" t="s">
        <v>145</v>
      </c>
    </row>
    <row r="4" spans="2:9" ht="30" customHeight="1" x14ac:dyDescent="0.3">
      <c r="B4" s="14" t="s">
        <v>26</v>
      </c>
      <c r="C4" s="14" t="s">
        <v>120</v>
      </c>
      <c r="D4" s="14">
        <v>2</v>
      </c>
      <c r="E4" s="30">
        <v>4.5999999999999999E-3</v>
      </c>
      <c r="F4" s="35">
        <f>E4*D4</f>
        <v>9.1999999999999998E-3</v>
      </c>
      <c r="G4" s="14"/>
      <c r="H4" s="20" t="s">
        <v>25</v>
      </c>
      <c r="I4" s="12"/>
    </row>
    <row r="5" spans="2:9" ht="30" customHeight="1" x14ac:dyDescent="0.3">
      <c r="B5" s="14" t="s">
        <v>24</v>
      </c>
      <c r="C5" s="14" t="s">
        <v>122</v>
      </c>
      <c r="D5" s="14">
        <v>1</v>
      </c>
      <c r="E5" s="30">
        <v>7.9000000000000008E-3</v>
      </c>
      <c r="F5" s="35">
        <f t="shared" ref="F5:F10" si="0">E5*D5</f>
        <v>7.9000000000000008E-3</v>
      </c>
      <c r="G5" s="14"/>
      <c r="H5" s="20" t="s">
        <v>23</v>
      </c>
      <c r="I5" s="12"/>
    </row>
    <row r="6" spans="2:9" ht="30" customHeight="1" x14ac:dyDescent="0.3">
      <c r="B6" s="34" t="s">
        <v>67</v>
      </c>
      <c r="C6" s="34" t="s">
        <v>66</v>
      </c>
      <c r="D6" s="34">
        <v>1</v>
      </c>
      <c r="E6" s="34">
        <v>0</v>
      </c>
      <c r="F6" s="36">
        <f t="shared" si="0"/>
        <v>0</v>
      </c>
      <c r="G6" s="34"/>
      <c r="H6" s="41" t="s">
        <v>65</v>
      </c>
      <c r="I6" s="23" t="s">
        <v>145</v>
      </c>
    </row>
    <row r="7" spans="2:9" ht="30" customHeight="1" x14ac:dyDescent="0.3">
      <c r="B7" s="14" t="s">
        <v>89</v>
      </c>
      <c r="C7" s="14" t="s">
        <v>125</v>
      </c>
      <c r="D7" s="14">
        <v>2</v>
      </c>
      <c r="E7" s="30">
        <v>1.6999999999999999E-3</v>
      </c>
      <c r="F7" s="35">
        <f t="shared" si="0"/>
        <v>3.3999999999999998E-3</v>
      </c>
      <c r="G7" s="14"/>
      <c r="H7" s="20" t="s">
        <v>88</v>
      </c>
      <c r="I7" s="12"/>
    </row>
    <row r="8" spans="2:9" ht="30" customHeight="1" x14ac:dyDescent="0.3">
      <c r="B8" s="14" t="s">
        <v>127</v>
      </c>
      <c r="C8" s="14" t="s">
        <v>128</v>
      </c>
      <c r="D8" s="14">
        <v>2</v>
      </c>
      <c r="E8" s="30">
        <v>1.8E-3</v>
      </c>
      <c r="F8" s="35">
        <f t="shared" si="0"/>
        <v>3.5999999999999999E-3</v>
      </c>
      <c r="G8" s="14"/>
      <c r="H8" s="20" t="s">
        <v>90</v>
      </c>
      <c r="I8" s="12"/>
    </row>
    <row r="9" spans="2:9" ht="30" customHeight="1" x14ac:dyDescent="0.3">
      <c r="B9" s="14" t="s">
        <v>109</v>
      </c>
      <c r="C9" s="14" t="s">
        <v>108</v>
      </c>
      <c r="D9" s="14">
        <v>1</v>
      </c>
      <c r="E9" s="30">
        <v>5.2954999999999997</v>
      </c>
      <c r="F9" s="35">
        <f t="shared" si="0"/>
        <v>5.2954999999999997</v>
      </c>
      <c r="G9" s="14"/>
      <c r="H9" s="20" t="s">
        <v>107</v>
      </c>
      <c r="I9" s="12"/>
    </row>
    <row r="10" spans="2:9" ht="30" customHeight="1" x14ac:dyDescent="0.3">
      <c r="B10" s="38" t="s">
        <v>114</v>
      </c>
      <c r="C10" s="38" t="s">
        <v>113</v>
      </c>
      <c r="D10" s="38">
        <v>1</v>
      </c>
      <c r="E10" s="30">
        <v>0.43099999999999999</v>
      </c>
      <c r="F10" s="35">
        <f t="shared" si="0"/>
        <v>0.43099999999999999</v>
      </c>
      <c r="G10" s="14"/>
      <c r="H10" s="20" t="s">
        <v>112</v>
      </c>
      <c r="I10" s="12"/>
    </row>
    <row r="11" spans="2:9" x14ac:dyDescent="0.3">
      <c r="B11" s="42" t="s">
        <v>153</v>
      </c>
      <c r="C11" s="43"/>
      <c r="D11" s="43"/>
      <c r="E11" s="44"/>
      <c r="F11" s="26">
        <f>SUM(F4:F10)</f>
        <v>5.7505999999999995</v>
      </c>
      <c r="G11" s="6"/>
      <c r="H11" s="6"/>
    </row>
    <row r="14" spans="2:9" x14ac:dyDescent="0.3">
      <c r="G14" s="37"/>
    </row>
  </sheetData>
  <mergeCells count="1">
    <mergeCell ref="B11:E11"/>
  </mergeCells>
  <dataValidations count="2">
    <dataValidation type="list" allowBlank="1" showInputMessage="1" showErrorMessage="1" sqref="I4:I5 I7:I10" xr:uid="{C0309B01-797E-4B1D-89B3-0018D3415AC5}">
      <formula1>"YES,NO"</formula1>
    </dataValidation>
    <dataValidation type="list" allowBlank="1" showInputMessage="1" showErrorMessage="1" sqref="I6" xr:uid="{090D669C-2C2E-4BBF-9722-A96459550BE5}">
      <formula1>"DNP"</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BE029-B456-49D9-A524-CC1D41BDF908}">
  <dimension ref="B1:I9"/>
  <sheetViews>
    <sheetView workbookViewId="0">
      <selection activeCell="G16" sqref="G16"/>
    </sheetView>
  </sheetViews>
  <sheetFormatPr defaultRowHeight="14.4" x14ac:dyDescent="0.3"/>
  <cols>
    <col min="2" max="2" width="19.88671875" customWidth="1"/>
    <col min="3" max="6" width="15.77734375" customWidth="1"/>
    <col min="7" max="7" width="17.88671875" customWidth="1"/>
    <col min="8" max="8" width="15.44140625" customWidth="1"/>
  </cols>
  <sheetData>
    <row r="1" spans="2:9" ht="18" x14ac:dyDescent="0.35">
      <c r="C1" s="5" t="s">
        <v>135</v>
      </c>
      <c r="D1" s="5"/>
      <c r="E1" s="5"/>
      <c r="F1" s="5"/>
    </row>
    <row r="3" spans="2:9" x14ac:dyDescent="0.3">
      <c r="B3" s="11" t="s">
        <v>116</v>
      </c>
      <c r="C3" s="11" t="s">
        <v>117</v>
      </c>
      <c r="D3" s="11" t="s">
        <v>151</v>
      </c>
      <c r="E3" s="11" t="s">
        <v>152</v>
      </c>
      <c r="F3" s="11" t="s">
        <v>153</v>
      </c>
      <c r="G3" s="11" t="s">
        <v>118</v>
      </c>
      <c r="H3" s="18" t="s">
        <v>119</v>
      </c>
      <c r="I3" s="21" t="s">
        <v>145</v>
      </c>
    </row>
    <row r="4" spans="2:9" ht="30" customHeight="1" x14ac:dyDescent="0.3">
      <c r="B4" s="15" t="s">
        <v>150</v>
      </c>
      <c r="C4" s="15" t="s">
        <v>154</v>
      </c>
      <c r="D4" s="12">
        <v>2</v>
      </c>
      <c r="E4" s="30">
        <v>6.93E-2</v>
      </c>
      <c r="F4" s="30">
        <f>E4*D4</f>
        <v>0.1386</v>
      </c>
      <c r="G4" s="12"/>
      <c r="H4" s="19" t="s">
        <v>51</v>
      </c>
      <c r="I4" s="12"/>
    </row>
    <row r="5" spans="2:9" ht="30" customHeight="1" x14ac:dyDescent="0.3">
      <c r="B5" s="12" t="s">
        <v>56</v>
      </c>
      <c r="C5" s="12" t="s">
        <v>55</v>
      </c>
      <c r="D5" s="12">
        <v>1</v>
      </c>
      <c r="E5" s="30">
        <v>5.5100000000000003E-2</v>
      </c>
      <c r="F5" s="30">
        <f t="shared" ref="F5:F7" si="0">E5*D5</f>
        <v>5.5100000000000003E-2</v>
      </c>
      <c r="G5" s="12"/>
      <c r="H5" s="19" t="s">
        <v>54</v>
      </c>
      <c r="I5" s="12"/>
    </row>
    <row r="6" spans="2:9" ht="30" customHeight="1" x14ac:dyDescent="0.3">
      <c r="B6" s="12" t="s">
        <v>59</v>
      </c>
      <c r="C6" s="12" t="s">
        <v>58</v>
      </c>
      <c r="D6" s="12">
        <v>1</v>
      </c>
      <c r="E6" s="30">
        <v>5.5100000000000003E-2</v>
      </c>
      <c r="F6" s="30">
        <f t="shared" si="0"/>
        <v>5.5100000000000003E-2</v>
      </c>
      <c r="G6" s="12"/>
      <c r="H6" s="19" t="s">
        <v>54</v>
      </c>
      <c r="I6" s="12"/>
    </row>
    <row r="7" spans="2:9" x14ac:dyDescent="0.3">
      <c r="B7" s="15" t="s">
        <v>82</v>
      </c>
      <c r="C7" s="16">
        <v>7</v>
      </c>
      <c r="D7" s="47">
        <v>1</v>
      </c>
      <c r="E7" s="30">
        <v>1E-3</v>
      </c>
      <c r="F7" s="30">
        <f t="shared" si="0"/>
        <v>1E-3</v>
      </c>
      <c r="G7" s="12"/>
      <c r="H7" s="20" t="s">
        <v>81</v>
      </c>
      <c r="I7" s="12"/>
    </row>
    <row r="8" spans="2:9" x14ac:dyDescent="0.3">
      <c r="B8" s="25" t="s">
        <v>143</v>
      </c>
      <c r="C8" s="50" t="s">
        <v>141</v>
      </c>
      <c r="D8" s="51">
        <v>1</v>
      </c>
      <c r="E8" s="52">
        <v>0</v>
      </c>
      <c r="F8" s="29">
        <f>E8*D8</f>
        <v>0</v>
      </c>
      <c r="G8" s="23"/>
      <c r="H8" s="41" t="s">
        <v>144</v>
      </c>
      <c r="I8" s="23" t="s">
        <v>145</v>
      </c>
    </row>
    <row r="9" spans="2:9" x14ac:dyDescent="0.3">
      <c r="B9" s="48" t="s">
        <v>153</v>
      </c>
      <c r="C9" s="45"/>
      <c r="D9" s="45"/>
      <c r="E9" s="45"/>
      <c r="F9" s="49">
        <f>SUM(F4:F8)</f>
        <v>0.24980000000000002</v>
      </c>
    </row>
  </sheetData>
  <mergeCells count="1">
    <mergeCell ref="B9:E9"/>
  </mergeCells>
  <phoneticPr fontId="9" type="noConversion"/>
  <dataValidations count="2">
    <dataValidation type="list" allowBlank="1" showInputMessage="1" showErrorMessage="1" sqref="I8" xr:uid="{C377A16A-E7B1-48EE-82FE-0583AF6CD5DB}">
      <formula1>"DNP"</formula1>
    </dataValidation>
    <dataValidation type="list" allowBlank="1" showInputMessage="1" showErrorMessage="1" sqref="I4:I7" xr:uid="{B1675E2D-EF6A-4B8C-801B-9BAEE8E2CC49}">
      <formula1>"DNP"</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SESNEHAT BOM</vt:lpstr>
      <vt:lpstr>POWER</vt:lpstr>
      <vt:lpstr>SENSORS</vt:lpstr>
      <vt:lpstr>MCU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User</cp:lastModifiedBy>
  <dcterms:created xsi:type="dcterms:W3CDTF">2023-03-04T10:54:14Z</dcterms:created>
  <dcterms:modified xsi:type="dcterms:W3CDTF">2023-03-05T17:02:31Z</dcterms:modified>
</cp:coreProperties>
</file>