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385155ce487a0b/Desktop/Data/Module-1/"/>
    </mc:Choice>
  </mc:AlternateContent>
  <xr:revisionPtr revIDLastSave="337" documentId="8_{7A5778DF-9B2E-491E-98E8-94D9FDD6D19E}" xr6:coauthVersionLast="47" xr6:coauthVersionMax="47" xr10:uidLastSave="{F7EA38EB-473D-45DE-82B6-8710C20DDB17}"/>
  <bookViews>
    <workbookView xWindow="11868" yWindow="-24" windowWidth="7500" windowHeight="6000" firstSheet="1" activeTab="2" xr2:uid="{00000000-000D-0000-FFFF-FFFF00000000}"/>
  </bookViews>
  <sheets>
    <sheet name="Theater Outcomes by Launch Date" sheetId="10" r:id="rId1"/>
    <sheet name="Kickstarter" sheetId="1" r:id="rId2"/>
    <sheet name="Outcomes Based on Goals" sheetId="11" r:id="rId3"/>
    <sheet name="Descriptive Statistics" sheetId="8" state="hidden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1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298" i="1" l="1"/>
  <c r="D2" i="11"/>
  <c r="D3" i="11"/>
  <c r="D4" i="11"/>
  <c r="D5" i="11"/>
  <c r="D6" i="11"/>
  <c r="D7" i="11"/>
  <c r="D8" i="11"/>
  <c r="D9" i="11"/>
  <c r="D10" i="11"/>
  <c r="D11" i="11"/>
  <c r="D12" i="11"/>
  <c r="D13" i="11"/>
  <c r="C2" i="11"/>
  <c r="C3" i="11"/>
  <c r="C4" i="11"/>
  <c r="C5" i="11"/>
  <c r="C6" i="11"/>
  <c r="C7" i="11"/>
  <c r="C8" i="11"/>
  <c r="C9" i="11"/>
  <c r="C10" i="11"/>
  <c r="C11" i="11"/>
  <c r="C12" i="11"/>
  <c r="C13" i="11"/>
  <c r="B13" i="11"/>
  <c r="B12" i="11"/>
  <c r="B11" i="11"/>
  <c r="B10" i="11"/>
  <c r="B9" i="11"/>
  <c r="B8" i="11"/>
  <c r="B7" i="11"/>
  <c r="B6" i="11"/>
  <c r="B5" i="11"/>
  <c r="B4" i="11"/>
  <c r="B3" i="11"/>
  <c r="B2" i="11"/>
  <c r="C13" i="8"/>
  <c r="C12" i="8"/>
  <c r="C11" i="8"/>
  <c r="C14" i="8"/>
  <c r="C6" i="8"/>
  <c r="C5" i="8"/>
  <c r="C7" i="8" s="1"/>
  <c r="C4" i="8"/>
  <c r="B13" i="8"/>
  <c r="B12" i="8"/>
  <c r="B14" i="8" s="1"/>
  <c r="B11" i="8"/>
  <c r="B6" i="8"/>
  <c r="B7" i="8" s="1"/>
  <c r="B5" i="8"/>
  <c r="B4" i="8"/>
  <c r="C10" i="8"/>
  <c r="C9" i="8"/>
  <c r="C3" i="8"/>
  <c r="C2" i="8"/>
  <c r="B10" i="8"/>
  <c r="B9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2245" i="1"/>
  <c r="O1255" i="1"/>
  <c r="O1014" i="1"/>
  <c r="O2016" i="1"/>
  <c r="O3842" i="1"/>
  <c r="O2613" i="1"/>
  <c r="O80" i="1"/>
  <c r="O2247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F7" i="11" l="1"/>
  <c r="G12" i="11"/>
  <c r="G11" i="11"/>
  <c r="G10" i="11"/>
  <c r="H11" i="11"/>
  <c r="H2" i="11"/>
  <c r="H12" i="11"/>
  <c r="H10" i="11"/>
  <c r="F6" i="11"/>
  <c r="E6" i="11"/>
  <c r="E7" i="11"/>
  <c r="E8" i="11"/>
  <c r="E10" i="11"/>
  <c r="F10" i="11" s="1"/>
  <c r="E12" i="11"/>
  <c r="F12" i="11" s="1"/>
  <c r="E11" i="11"/>
  <c r="F11" i="11" s="1"/>
  <c r="E2" i="11"/>
  <c r="F2" i="11" s="1"/>
  <c r="E13" i="11"/>
  <c r="F13" i="11" s="1"/>
  <c r="E5" i="11"/>
  <c r="E4" i="11"/>
  <c r="E9" i="11"/>
  <c r="F9" i="11" s="1"/>
  <c r="E3" i="11"/>
  <c r="G3" i="11" s="1"/>
  <c r="E6" i="5"/>
  <c r="E3" i="5"/>
  <c r="E2" i="5"/>
  <c r="E5" i="5"/>
  <c r="H4" i="11" l="1"/>
  <c r="F4" i="11"/>
  <c r="F5" i="11"/>
  <c r="H5" i="11"/>
  <c r="F3" i="11"/>
  <c r="G2" i="11"/>
  <c r="G8" i="11"/>
  <c r="H8" i="11"/>
  <c r="G6" i="11"/>
  <c r="H6" i="11"/>
  <c r="F8" i="11"/>
  <c r="G9" i="11"/>
  <c r="H9" i="11"/>
  <c r="H3" i="11"/>
  <c r="H7" i="11"/>
  <c r="G7" i="11"/>
  <c r="G5" i="11"/>
  <c r="G4" i="11"/>
  <c r="H13" i="11"/>
  <c r="G13" i="11"/>
</calcChain>
</file>

<file path=xl/sharedStrings.xml><?xml version="1.0" encoding="utf-8"?>
<sst xmlns="http://schemas.openxmlformats.org/spreadsheetml/2006/main" count="33053" uniqueCount="8420">
  <si>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</si>
  <si>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</si>
  <si>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</si>
  <si>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</si>
  <si>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</si>
  <si>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</si>
  <si>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</si>
  <si>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</si>
  <si>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</si>
  <si>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</si>
  <si>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</si>
  <si>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</si>
  <si>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</si>
  <si>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</si>
  <si>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</si>
  <si>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</si>
  <si>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</si>
  <si>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</si>
  <si>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</si>
  <si>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</si>
  <si>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</si>
  <si>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</si>
  <si>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</si>
  <si>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</si>
  <si>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</si>
  <si>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</si>
  <si>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</si>
  <si>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</si>
  <si>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</si>
  <si>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</si>
  <si>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</si>
  <si>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</si>
  <si>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</si>
  <si>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</si>
  <si>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</si>
  <si>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</si>
  <si>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</si>
  <si>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</si>
  <si>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</si>
  <si>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</si>
  <si>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</si>
  <si>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</si>
  <si>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</si>
  <si>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</si>
  <si>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</si>
  <si>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</si>
  <si>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</si>
  <si>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</si>
  <si>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</si>
  <si>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</si>
  <si>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</si>
  <si>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</si>
  <si>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</si>
  <si>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</si>
  <si>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</si>
  <si>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</si>
  <si>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</si>
  <si>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</si>
  <si>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</si>
  <si>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</si>
  <si>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</si>
  <si>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</si>
  <si>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</si>
  <si>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</si>
  <si>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</si>
  <si>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</si>
  <si>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</si>
  <si>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</si>
  <si>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</si>
  <si>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</si>
  <si>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</si>
  <si>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</si>
  <si>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</si>
  <si>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</si>
  <si>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</si>
  <si>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</si>
  <si>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</si>
  <si>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</si>
  <si>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</si>
  <si>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</si>
  <si>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</si>
  <si>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</si>
  <si>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</si>
  <si>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</si>
  <si>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</si>
  <si>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</si>
  <si>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</si>
  <si>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</si>
  <si>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</si>
  <si>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</si>
  <si>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</si>
  <si>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</si>
  <si>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</si>
  <si>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</si>
  <si>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</si>
  <si>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</si>
  <si>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</si>
  <si>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</si>
  <si>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</si>
  <si>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</si>
  <si>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</si>
  <si>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</si>
  <si>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</si>
  <si>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</si>
  <si>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</si>
  <si>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</si>
  <si>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</si>
  <si>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</si>
  <si>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</si>
  <si>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</si>
  <si>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</si>
  <si>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</si>
  <si>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</si>
  <si>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</si>
  <si>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</si>
  <si>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</si>
  <si>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</si>
  <si>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</si>
  <si>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</si>
  <si>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</si>
  <si>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</si>
  <si>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</si>
  <si>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</si>
  <si>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</si>
  <si>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</si>
  <si>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</si>
  <si>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</si>
  <si>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</si>
  <si>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</si>
  <si>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</si>
  <si>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</si>
  <si>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</si>
  <si>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</si>
  <si>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</si>
  <si>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</si>
  <si>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</si>
  <si>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</si>
  <si>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</si>
  <si>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</si>
  <si>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</si>
  <si>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</si>
  <si>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</si>
  <si>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</si>
  <si>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</si>
  <si>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</si>
  <si>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</si>
  <si>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</si>
  <si>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</si>
  <si>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</si>
  <si>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</si>
  <si>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</si>
  <si>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</si>
  <si>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</si>
  <si>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</si>
  <si>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</si>
  <si>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</si>
  <si>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</si>
  <si>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</si>
  <si>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</si>
  <si>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</si>
  <si>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</si>
  <si>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</si>
  <si>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</si>
  <si>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</si>
  <si>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</si>
  <si>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</si>
  <si>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</si>
  <si>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</si>
  <si>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</si>
  <si>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</si>
  <si>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</si>
  <si>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</si>
  <si>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</si>
  <si>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</si>
  <si>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</si>
  <si>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</si>
  <si>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</si>
  <si>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</si>
  <si>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</si>
  <si>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</si>
  <si>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</si>
  <si>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</si>
  <si>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</si>
  <si>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</si>
  <si>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</si>
  <si>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</si>
  <si>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</si>
  <si>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</si>
  <si>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</si>
  <si>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</si>
  <si>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</si>
  <si>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</si>
  <si>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</si>
  <si>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</si>
  <si>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</si>
  <si>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</si>
  <si>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</si>
  <si>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</si>
  <si>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</si>
  <si>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</si>
  <si>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</si>
  <si>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</si>
  <si>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</si>
  <si>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</si>
  <si>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</si>
  <si>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</si>
  <si>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</si>
  <si>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</si>
  <si>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</si>
  <si>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</si>
  <si>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</si>
  <si>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</si>
  <si>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</si>
  <si>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</si>
  <si>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</si>
  <si>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</si>
  <si>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</si>
  <si>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</si>
  <si>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</si>
  <si>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</si>
  <si>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</si>
  <si>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</si>
  <si>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</si>
  <si>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</si>
  <si>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</si>
  <si>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</si>
  <si>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</si>
  <si>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</si>
  <si>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</si>
  <si>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</si>
  <si>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</si>
  <si>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</si>
  <si>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</si>
  <si>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</si>
  <si>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</si>
  <si>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</si>
  <si>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</si>
  <si>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</si>
  <si>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</si>
  <si>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</si>
  <si>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</si>
  <si>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</si>
  <si>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</si>
  <si>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</si>
  <si>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</si>
  <si>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</si>
  <si>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</si>
  <si>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</si>
  <si>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</si>
  <si>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</si>
  <si>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</si>
  <si>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</si>
  <si>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</si>
  <si>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</si>
  <si>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</si>
  <si>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</si>
  <si>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</si>
  <si>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</si>
  <si>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</si>
  <si>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</si>
  <si>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</si>
  <si>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</si>
  <si>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</si>
  <si>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</si>
  <si>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</si>
  <si>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</si>
  <si>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</si>
  <si>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</si>
  <si>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</si>
  <si>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</si>
  <si>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</si>
  <si>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</si>
  <si>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</si>
  <si>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</si>
  <si>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</si>
  <si>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</si>
  <si>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</si>
  <si>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</si>
  <si>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</si>
  <si>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</si>
  <si>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</si>
  <si>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</si>
  <si>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</si>
  <si>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</si>
  <si>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</si>
  <si>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</si>
  <si>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</si>
  <si>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</si>
  <si>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</si>
  <si>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</si>
  <si>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</si>
  <si>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</si>
  <si>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</si>
  <si>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</si>
  <si>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</si>
  <si>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</si>
  <si>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</si>
  <si>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</si>
  <si>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</si>
  <si>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</si>
  <si>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</si>
  <si>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</si>
  <si>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</si>
  <si>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</si>
  <si>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</si>
  <si>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</si>
  <si>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</si>
  <si>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</si>
  <si>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</si>
  <si>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</si>
  <si>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</si>
  <si>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</si>
  <si>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</si>
  <si>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</si>
  <si>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</si>
  <si>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</si>
  <si>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</si>
  <si>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</si>
  <si>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</si>
  <si>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</si>
  <si>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</si>
  <si>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</si>
  <si>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</si>
  <si>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</si>
  <si>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</si>
  <si>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</si>
  <si>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</si>
  <si>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</si>
  <si>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</si>
  <si>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</si>
  <si>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</si>
  <si>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</si>
  <si>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</si>
  <si>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</si>
  <si>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</si>
  <si>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</si>
  <si>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</si>
  <si>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</si>
  <si>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</si>
  <si>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</si>
  <si>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</si>
  <si>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</si>
  <si>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</si>
  <si>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</si>
  <si>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</si>
  <si>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</si>
  <si>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</si>
  <si>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</si>
  <si>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</si>
  <si>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</si>
  <si>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</si>
  <si>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</si>
  <si>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</si>
  <si>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</si>
  <si>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</si>
  <si>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</si>
  <si>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</si>
  <si>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</si>
  <si>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</si>
  <si>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</si>
  <si>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</si>
  <si>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</si>
  <si>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</si>
  <si>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</si>
  <si>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</si>
  <si>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</si>
  <si>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</si>
  <si>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</si>
  <si>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</si>
  <si>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</si>
  <si>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</si>
  <si>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</si>
  <si>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</si>
  <si>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</si>
  <si>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</si>
  <si>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</si>
  <si>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</si>
  <si>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</si>
  <si>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</si>
  <si>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</si>
  <si>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</si>
  <si>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</si>
  <si>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</si>
  <si>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</si>
  <si>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</si>
  <si>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</si>
  <si>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</si>
  <si>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</si>
  <si>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</si>
  <si>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</si>
  <si>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</si>
  <si>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</si>
  <si>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</si>
  <si>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</si>
  <si>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</si>
  <si>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</si>
  <si>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</si>
  <si>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</si>
  <si>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</si>
  <si>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</si>
  <si>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</si>
  <si>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</si>
  <si>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</si>
  <si>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</si>
  <si>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</si>
  <si>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</si>
  <si>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</si>
  <si>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</si>
  <si>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</si>
  <si>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</si>
  <si>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</si>
  <si>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</si>
  <si>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</si>
  <si>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</si>
  <si>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</si>
  <si>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</si>
  <si>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</si>
  <si>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</si>
  <si>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</si>
  <si>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</si>
  <si>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</si>
  <si>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</si>
  <si>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</si>
  <si>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</si>
  <si>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</si>
  <si>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</si>
  <si>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</si>
  <si>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</si>
  <si>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</si>
  <si>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</si>
  <si>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</si>
  <si>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</si>
  <si>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</si>
  <si>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</si>
  <si>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</si>
  <si>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</si>
  <si>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</si>
  <si>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</si>
  <si>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</si>
  <si>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</si>
  <si>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</si>
  <si>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</si>
  <si>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</si>
  <si>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</si>
  <si>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</si>
  <si>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</si>
  <si>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</si>
  <si>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</si>
  <si>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</si>
  <si>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</si>
  <si>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</si>
  <si>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</si>
  <si>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</si>
  <si>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</si>
  <si>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</si>
  <si>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</si>
  <si>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</si>
  <si>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</si>
  <si>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</si>
  <si>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</si>
  <si>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</si>
  <si>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</si>
  <si>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</si>
  <si>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</si>
  <si>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</si>
  <si>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</si>
  <si>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</si>
  <si>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</si>
  <si>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</si>
  <si>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</si>
  <si>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</si>
  <si>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</si>
  <si>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</si>
  <si>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</si>
  <si>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</si>
  <si>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</si>
  <si>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</si>
  <si>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</si>
  <si>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</si>
  <si>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</si>
  <si>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</si>
  <si>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</si>
  <si>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</si>
  <si>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</si>
  <si>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</si>
  <si>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</si>
  <si>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</si>
  <si>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</si>
  <si>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</si>
  <si>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</si>
  <si>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</si>
  <si>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</si>
  <si>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</si>
  <si>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</si>
  <si>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</si>
  <si>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</si>
  <si>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</si>
  <si>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</si>
  <si>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</si>
  <si>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</si>
  <si>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</si>
  <si>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</si>
  <si>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</si>
  <si>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</si>
  <si>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</si>
  <si>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</si>
  <si>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</si>
  <si>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</si>
  <si>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</si>
  <si>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</si>
  <si>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</si>
  <si>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</si>
  <si>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</si>
  <si>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</si>
  <si>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</si>
  <si>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</si>
  <si>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</si>
  <si>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</si>
  <si>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</si>
  <si>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</si>
  <si>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</si>
  <si>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</si>
  <si>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</si>
  <si>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</si>
  <si>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</si>
  <si>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</si>
  <si>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</si>
  <si>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</si>
  <si>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</si>
  <si>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</si>
  <si>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</si>
  <si>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</si>
  <si>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</si>
  <si>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</si>
  <si>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</si>
  <si>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</si>
  <si>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</si>
  <si>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</si>
  <si>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</si>
  <si>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</si>
  <si>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</si>
  <si>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</si>
  <si>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</si>
  <si>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</si>
  <si>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</si>
  <si>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</si>
  <si>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</si>
  <si>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</si>
  <si>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</si>
  <si>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</si>
  <si>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</si>
  <si>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</si>
  <si>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</si>
  <si>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</si>
  <si>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</si>
  <si>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</si>
  <si>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</si>
  <si>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</si>
  <si>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</si>
  <si>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</si>
  <si>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</si>
  <si>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</si>
  <si>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</si>
  <si>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</si>
  <si>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</si>
  <si>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</si>
  <si>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</si>
  <si>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</si>
  <si>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</si>
  <si>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</si>
  <si>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</si>
  <si>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</si>
  <si>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</si>
  <si>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</si>
  <si>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</si>
  <si>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</si>
  <si>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</si>
  <si>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</si>
  <si>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</si>
  <si>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</si>
  <si>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</si>
  <si>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</si>
  <si>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</si>
  <si>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</si>
  <si>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</si>
  <si>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</si>
  <si>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</si>
  <si>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</si>
  <si>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</si>
  <si>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</si>
  <si>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</si>
  <si>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</si>
  <si>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</si>
  <si>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</si>
  <si>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</si>
  <si>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</si>
  <si>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</si>
  <si>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</si>
  <si>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</si>
  <si>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</si>
  <si>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</si>
  <si>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</si>
  <si>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</si>
  <si>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</si>
  <si>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</si>
  <si>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</si>
  <si>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</si>
  <si>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</si>
  <si>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</si>
  <si>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</si>
  <si>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</si>
  <si>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</si>
  <si>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</si>
  <si>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</si>
  <si>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</si>
  <si>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</si>
  <si>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</si>
  <si>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</si>
  <si>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</si>
  <si>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</si>
  <si>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</si>
  <si>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</si>
  <si>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</si>
  <si>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</si>
  <si>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</si>
  <si>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</si>
  <si>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</si>
  <si>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</si>
  <si>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</si>
  <si>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</si>
  <si>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</si>
  <si>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</si>
  <si>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</si>
  <si>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</si>
  <si>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</si>
  <si>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</si>
  <si>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</si>
  <si>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</si>
  <si>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</si>
  <si>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</si>
  <si>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</si>
  <si>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</si>
  <si>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</si>
  <si>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</si>
  <si>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</si>
  <si>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</si>
  <si>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</si>
  <si>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</si>
  <si>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</si>
  <si>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</si>
  <si>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</si>
  <si>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</si>
  <si>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</si>
  <si>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</si>
  <si>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</si>
  <si>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</si>
  <si>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</si>
  <si>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</si>
  <si>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</si>
  <si>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</si>
  <si>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</si>
  <si>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</si>
  <si>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</si>
  <si>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</si>
  <si>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</si>
  <si>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</si>
  <si>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</si>
  <si>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</si>
  <si>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</si>
  <si>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</si>
  <si>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</si>
  <si>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</si>
  <si>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</si>
  <si>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</si>
  <si>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</si>
  <si>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</si>
  <si>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</si>
  <si>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</si>
  <si>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</si>
  <si>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</si>
  <si>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</si>
  <si>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</si>
  <si>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</si>
  <si>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</si>
  <si>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</si>
  <si>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</si>
  <si>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</si>
  <si>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</si>
  <si>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</si>
  <si>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</si>
  <si>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</si>
  <si>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</si>
  <si>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</si>
  <si>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</si>
  <si>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</si>
  <si>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</si>
  <si>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</si>
  <si>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</si>
  <si>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</si>
  <si>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</si>
  <si>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</si>
  <si>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</si>
  <si>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</si>
  <si>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</si>
  <si>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</si>
  <si>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</si>
  <si>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</si>
  <si>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</si>
  <si>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</si>
  <si>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</si>
  <si>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</si>
  <si>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</si>
  <si>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</si>
  <si>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</si>
  <si>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</si>
  <si>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</si>
  <si>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</si>
  <si>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</si>
  <si>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</si>
  <si>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</si>
  <si>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</si>
  <si>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</si>
  <si>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</si>
  <si>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</si>
  <si>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</si>
  <si>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</si>
  <si>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</si>
  <si>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</si>
  <si>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</si>
  <si>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</si>
  <si>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</si>
  <si>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</si>
  <si>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</si>
  <si>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</si>
  <si>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</si>
  <si>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</si>
  <si>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</si>
  <si>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</si>
  <si>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</si>
  <si>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</si>
  <si>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</si>
  <si>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</si>
  <si>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</si>
  <si>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</si>
  <si>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</si>
  <si>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</si>
  <si>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</si>
  <si>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</si>
  <si>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</si>
  <si>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</si>
  <si>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</si>
  <si>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</si>
  <si>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</si>
  <si>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</si>
  <si>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</si>
  <si>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</si>
  <si>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</si>
  <si>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</si>
  <si>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</si>
  <si>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</si>
  <si>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</si>
  <si>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</si>
  <si>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</si>
  <si>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</si>
  <si>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</si>
  <si>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</si>
  <si>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</si>
  <si>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</si>
  <si>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</si>
  <si>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</si>
  <si>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</si>
  <si>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</si>
  <si>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</si>
  <si>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</si>
  <si>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</si>
  <si>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</si>
  <si>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</si>
  <si>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</si>
  <si>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</si>
  <si>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</si>
  <si>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</si>
  <si>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</si>
  <si>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</si>
  <si>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</si>
  <si>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</si>
  <si>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</si>
  <si>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</si>
  <si>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</si>
  <si>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</si>
  <si>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</si>
  <si>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</si>
  <si>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</si>
  <si>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</si>
  <si>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</si>
  <si>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</si>
  <si>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</si>
  <si>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</si>
  <si>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</si>
  <si>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</si>
  <si>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</si>
  <si>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</si>
  <si>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</si>
  <si>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</si>
  <si>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</si>
  <si>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</si>
  <si>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</si>
  <si>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</si>
  <si>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</si>
  <si>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</si>
  <si>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</si>
  <si>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</si>
  <si>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</si>
  <si>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</si>
  <si>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</si>
  <si>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</si>
  <si>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</si>
  <si>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</si>
  <si>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</si>
  <si>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</si>
  <si>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</si>
  <si>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</si>
  <si>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</si>
  <si>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</si>
  <si>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</si>
  <si>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</si>
  <si>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</si>
  <si>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</si>
  <si>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</si>
  <si>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</si>
  <si>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</si>
  <si>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</si>
  <si>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</si>
  <si>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</si>
  <si>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</si>
  <si>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</si>
  <si>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</si>
  <si>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</si>
  <si>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</si>
  <si>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</si>
  <si>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</si>
  <si>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</si>
  <si>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</si>
  <si>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</si>
  <si>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</si>
  <si>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</si>
  <si>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</si>
  <si>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</si>
  <si>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</si>
  <si>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</si>
  <si>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</si>
  <si>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</si>
  <si>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</si>
  <si>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</si>
  <si>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</si>
  <si>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</si>
  <si>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</si>
  <si>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</si>
  <si>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</si>
  <si>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</si>
  <si>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</si>
  <si>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</si>
  <si>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</si>
  <si>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</si>
  <si>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</si>
  <si>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</si>
  <si>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</si>
  <si>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</si>
  <si>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</si>
  <si>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</si>
  <si>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</si>
  <si>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</si>
  <si>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</si>
  <si>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</si>
  <si>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</si>
  <si>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</si>
  <si>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</si>
  <si>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</si>
  <si>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</si>
  <si>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</si>
  <si>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</si>
  <si>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</si>
  <si>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</si>
  <si>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</si>
  <si>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</si>
  <si>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</si>
  <si>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</si>
  <si>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</si>
  <si>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</si>
  <si>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</si>
  <si>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</si>
  <si>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</si>
  <si>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</si>
  <si>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</si>
  <si>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</si>
  <si>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</si>
  <si>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</si>
  <si>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</si>
  <si>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</si>
  <si>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</si>
  <si>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</si>
  <si>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</si>
  <si>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</si>
  <si>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</si>
  <si>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</si>
  <si>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</si>
  <si>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</si>
  <si>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</si>
  <si>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</si>
  <si>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</si>
  <si>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</si>
  <si>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</si>
  <si>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</si>
  <si>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</si>
  <si>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</si>
  <si>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</si>
  <si>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</si>
  <si>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</si>
  <si>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</si>
  <si>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</si>
  <si>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</si>
  <si>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</si>
  <si>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</si>
  <si>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</si>
  <si>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</si>
  <si>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</si>
  <si>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</si>
  <si>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</si>
  <si>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</si>
  <si>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</si>
  <si>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</si>
  <si>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</si>
  <si>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</si>
  <si>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</si>
  <si>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</si>
  <si>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</si>
  <si>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</si>
  <si>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</si>
  <si>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</si>
  <si>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</si>
  <si>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</si>
  <si>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</si>
  <si>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</si>
  <si>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</si>
  <si>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</si>
  <si>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</si>
  <si>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</si>
  <si>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</si>
  <si>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</si>
  <si>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</si>
  <si>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</si>
  <si>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</si>
  <si>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</si>
  <si>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</si>
  <si>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</si>
  <si>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</si>
  <si>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</si>
  <si>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</si>
  <si>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</si>
  <si>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</si>
  <si>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</si>
  <si>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</si>
  <si>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</si>
  <si>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</si>
  <si>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</si>
  <si>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</si>
  <si>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</si>
  <si>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</si>
  <si>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</si>
  <si>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</si>
  <si>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</si>
  <si>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</si>
  <si>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</si>
  <si>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</si>
  <si>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</si>
  <si>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</si>
  <si>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</si>
  <si>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</si>
  <si>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</si>
  <si>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</si>
  <si>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</si>
  <si>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</si>
  <si>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</si>
  <si>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</si>
  <si>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</si>
  <si>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</si>
  <si>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</si>
  <si>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</si>
  <si>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</si>
  <si>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</si>
  <si>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</si>
  <si>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</si>
  <si>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</si>
  <si>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</si>
  <si>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</si>
  <si>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</si>
  <si>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</si>
  <si>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</si>
  <si>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</si>
  <si>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</si>
  <si>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</si>
  <si>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</si>
  <si>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</si>
  <si>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</si>
  <si>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</si>
  <si>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</si>
  <si>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</si>
  <si>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</si>
  <si>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</si>
  <si>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</si>
  <si>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</si>
  <si>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</si>
  <si>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</si>
  <si>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</si>
  <si>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</si>
  <si>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</si>
  <si>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</si>
  <si>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</si>
  <si>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</si>
  <si>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</si>
  <si>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</si>
  <si>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</si>
  <si>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</si>
  <si>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</si>
  <si>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</si>
  <si>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</si>
  <si>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</si>
  <si>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</si>
  <si>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</si>
  <si>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</si>
  <si>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</si>
  <si>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</si>
  <si>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</si>
  <si>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</si>
  <si>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</si>
  <si>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</si>
  <si>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</si>
  <si>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</si>
  <si>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</si>
  <si>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</si>
  <si>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</si>
  <si>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</si>
  <si>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</si>
  <si>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</si>
  <si>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</si>
  <si>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</si>
  <si>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</si>
  <si>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</si>
  <si>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</si>
  <si>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</si>
  <si>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</si>
  <si>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</si>
  <si>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</si>
  <si>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</si>
  <si>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</si>
  <si>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</si>
  <si>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</si>
  <si>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</si>
  <si>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</si>
  <si>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</si>
  <si>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</si>
  <si>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</si>
  <si>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</si>
  <si>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</si>
  <si>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</si>
  <si>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</si>
  <si>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</si>
  <si>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</si>
  <si>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</si>
  <si>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</si>
  <si>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</si>
  <si>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</si>
  <si>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</si>
  <si>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</si>
  <si>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</si>
  <si>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</si>
  <si>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</si>
  <si>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</si>
  <si>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</si>
  <si>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</si>
  <si>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</si>
  <si>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</si>
  <si>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</si>
  <si>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</si>
  <si>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</si>
  <si>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</si>
  <si>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</si>
  <si>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</si>
  <si>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</si>
  <si>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</si>
  <si>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</si>
  <si>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</si>
  <si>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</si>
  <si>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</si>
  <si>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</si>
  <si>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</si>
  <si>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</si>
  <si>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</si>
  <si>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</si>
  <si>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</si>
  <si>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</si>
  <si>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</si>
  <si>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</si>
  <si>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</si>
  <si>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</si>
  <si>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</si>
  <si>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</si>
  <si>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</si>
  <si>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</si>
  <si>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</si>
  <si>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</si>
  <si>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</si>
  <si>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</si>
  <si>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</si>
  <si>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</si>
  <si>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</si>
  <si>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</si>
  <si>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</si>
  <si>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</si>
  <si>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</si>
  <si>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</si>
  <si>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</si>
  <si>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</si>
  <si>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</si>
  <si>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</si>
  <si>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</si>
  <si>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</si>
  <si>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</si>
  <si>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</si>
  <si>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</si>
  <si>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</si>
  <si>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</si>
  <si>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</si>
  <si>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</si>
  <si>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</si>
  <si>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</si>
  <si>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</si>
  <si>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</si>
  <si>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</si>
  <si>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</si>
  <si>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</si>
  <si>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</si>
  <si>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</si>
  <si>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</si>
  <si>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</si>
  <si>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</si>
  <si>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</si>
  <si>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</si>
  <si>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</si>
  <si>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</si>
  <si>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</si>
  <si>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</si>
  <si>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</si>
  <si>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</si>
  <si>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</si>
  <si>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</si>
  <si>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</si>
  <si>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</si>
  <si>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</si>
  <si>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</si>
  <si>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</si>
  <si>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</si>
  <si>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</si>
  <si>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</si>
  <si>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</si>
  <si>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</si>
  <si>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</si>
  <si>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</si>
  <si>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</si>
  <si>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</si>
  <si>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</si>
  <si>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</si>
  <si>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</si>
  <si>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</si>
  <si>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</si>
  <si>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</si>
  <si>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</si>
  <si>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</si>
  <si>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</si>
  <si>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</si>
  <si>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</si>
  <si>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</si>
  <si>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</si>
  <si>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</si>
  <si>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</si>
  <si>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</si>
  <si>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</si>
  <si>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</si>
  <si>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</si>
  <si>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</si>
  <si>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</si>
  <si>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</si>
  <si>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</si>
  <si>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</si>
  <si>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</si>
  <si>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</si>
  <si>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</si>
  <si>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</si>
  <si>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</si>
  <si>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</si>
  <si>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</si>
  <si>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</si>
  <si>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</si>
  <si>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</si>
  <si>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</si>
  <si>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</si>
  <si>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</si>
  <si>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</si>
  <si>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</si>
  <si>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</si>
  <si>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</si>
  <si>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</si>
  <si>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</si>
  <si>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</si>
  <si>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</si>
  <si>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</si>
  <si>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</si>
  <si>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</si>
  <si>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</si>
  <si>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</si>
  <si>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</si>
  <si>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</si>
  <si>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</si>
  <si>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</si>
  <si>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</si>
  <si>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</si>
  <si>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</si>
  <si>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</si>
  <si>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</si>
  <si>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</si>
  <si>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</si>
  <si>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</si>
  <si>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</si>
  <si>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</si>
  <si>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</si>
  <si>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</si>
  <si>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</si>
  <si>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</si>
  <si>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</si>
  <si>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</si>
  <si>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</si>
  <si>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</si>
  <si>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</si>
  <si>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</si>
  <si>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</si>
  <si>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</si>
  <si>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</si>
  <si>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</si>
  <si>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</si>
  <si>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</si>
  <si>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</si>
  <si>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</si>
  <si>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</si>
  <si>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</si>
  <si>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</si>
  <si>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</si>
  <si>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</si>
  <si>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</si>
  <si>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</si>
  <si>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</si>
  <si>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</si>
  <si>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</si>
  <si>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</si>
  <si>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</si>
  <si>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</si>
  <si>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</si>
  <si>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</si>
  <si>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</si>
  <si>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</si>
  <si>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</si>
  <si>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</si>
  <si>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</si>
  <si>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</si>
  <si>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</si>
  <si>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</si>
  <si>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</si>
  <si>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</si>
  <si>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</si>
  <si>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</si>
  <si>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</si>
  <si>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</si>
  <si>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</si>
  <si>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</si>
  <si>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</si>
  <si>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</si>
  <si>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</si>
  <si>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</si>
  <si>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</si>
  <si>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</si>
  <si>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</si>
  <si>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</si>
  <si>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</si>
  <si>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</si>
  <si>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</si>
  <si>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</si>
  <si>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</si>
  <si>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</si>
  <si>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</si>
  <si>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</si>
  <si>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</si>
  <si>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</si>
  <si>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</si>
  <si>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</si>
  <si>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</si>
  <si>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</si>
  <si>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</si>
  <si>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</si>
  <si>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</si>
  <si>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</si>
  <si>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</si>
  <si>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</si>
  <si>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</si>
  <si>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</si>
  <si>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</si>
  <si>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</si>
  <si>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</si>
  <si>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</si>
  <si>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</si>
  <si>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</si>
  <si>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</si>
  <si>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</si>
  <si>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</si>
  <si>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</si>
  <si>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</si>
  <si>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</si>
  <si>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</si>
  <si>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</si>
  <si>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</si>
  <si>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</si>
  <si>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</si>
  <si>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</si>
  <si>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</si>
  <si>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</si>
  <si>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</si>
  <si>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</si>
  <si>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</si>
  <si>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</si>
  <si>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</si>
  <si>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</si>
  <si>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</si>
  <si>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</si>
  <si>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</si>
  <si>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</si>
  <si>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</si>
  <si>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</si>
  <si>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</si>
  <si>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</si>
  <si>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</si>
  <si>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</si>
  <si>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</si>
  <si>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</si>
  <si>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</si>
  <si>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</si>
  <si>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</si>
  <si>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</si>
  <si>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</si>
  <si>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</si>
  <si>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</si>
  <si>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</si>
  <si>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</si>
  <si>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</si>
  <si>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</si>
  <si>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</si>
  <si>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</si>
  <si>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</si>
  <si>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</si>
  <si>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</si>
  <si>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</si>
  <si>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</si>
  <si>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</si>
  <si>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</si>
  <si>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</si>
  <si>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</si>
  <si>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</si>
  <si>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</si>
  <si>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</si>
  <si>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</si>
  <si>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</si>
  <si>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</si>
  <si>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</si>
  <si>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</si>
  <si>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</si>
  <si>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</si>
  <si>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</si>
  <si>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</si>
  <si>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</si>
  <si>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</si>
  <si>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</si>
  <si>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</si>
  <si>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</si>
  <si>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</si>
  <si>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</si>
  <si>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</si>
  <si>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</si>
  <si>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</si>
  <si>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</si>
  <si>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</si>
  <si>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</si>
  <si>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</si>
  <si>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</si>
  <si>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</si>
  <si>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</si>
  <si>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</si>
  <si>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</si>
  <si>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</si>
  <si>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</si>
  <si>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</si>
  <si>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</si>
  <si>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</si>
  <si>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</si>
  <si>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</si>
  <si>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</si>
  <si>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</si>
  <si>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</si>
  <si>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</si>
  <si>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</si>
  <si>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</si>
  <si>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</si>
  <si>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</si>
  <si>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</si>
  <si>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</si>
  <si>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</si>
  <si>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</si>
  <si>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</si>
  <si>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</si>
  <si>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</si>
  <si>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</si>
  <si>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</si>
  <si>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</si>
  <si>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</si>
  <si>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</si>
  <si>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</si>
  <si>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</si>
  <si>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</si>
  <si>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</si>
  <si>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</si>
  <si>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</si>
  <si>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</si>
  <si>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</si>
  <si>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</si>
  <si>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</si>
  <si>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</si>
  <si>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</si>
  <si>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</si>
  <si>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</si>
  <si>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</si>
  <si>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</si>
  <si>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</si>
  <si>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</si>
  <si>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</si>
  <si>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</si>
  <si>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</si>
  <si>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</si>
  <si>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</si>
  <si>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</si>
  <si>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</si>
  <si>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</si>
  <si>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</si>
  <si>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</si>
  <si>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</si>
  <si>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</si>
  <si>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</si>
  <si>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</si>
  <si>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</si>
  <si>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</si>
  <si>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</si>
  <si>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</si>
  <si>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</si>
  <si>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</si>
  <si>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</si>
  <si>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</si>
  <si>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</si>
  <si>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</si>
  <si>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</si>
  <si>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</si>
  <si>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</si>
  <si>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</si>
  <si>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</si>
  <si>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</si>
  <si>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</si>
  <si>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</si>
  <si>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</si>
  <si>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</si>
  <si>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</si>
  <si>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</si>
  <si>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</si>
  <si>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</si>
  <si>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</si>
  <si>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</si>
  <si>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</si>
  <si>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</si>
  <si>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</si>
  <si>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</si>
  <si>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</si>
  <si>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</si>
  <si>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</si>
  <si>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</si>
  <si>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</si>
  <si>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</si>
  <si>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</si>
  <si>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</si>
  <si>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</si>
  <si>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</si>
  <si>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</si>
  <si>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</si>
  <si>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</si>
  <si>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</si>
  <si>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</si>
  <si>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</si>
  <si>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</si>
  <si>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</si>
  <si>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</si>
  <si>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</si>
  <si>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</si>
  <si>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</si>
  <si>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</si>
  <si>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</si>
  <si>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</si>
  <si>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</si>
  <si>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</si>
  <si>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</si>
  <si>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</si>
  <si>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</si>
  <si>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</si>
  <si>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</si>
  <si>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</si>
  <si>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</si>
  <si>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</si>
  <si>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</si>
  <si>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</si>
  <si>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</si>
  <si>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</si>
  <si>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</si>
  <si>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</si>
  <si>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</si>
  <si>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</si>
  <si>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</si>
  <si>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</si>
  <si>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</si>
  <si>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</si>
  <si>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</si>
  <si>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</si>
  <si>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</si>
  <si>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</si>
  <si>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</si>
  <si>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</si>
  <si>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</si>
  <si>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</si>
  <si>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</si>
  <si>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</si>
  <si>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</si>
  <si>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</si>
  <si>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</si>
  <si>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</si>
  <si>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</si>
  <si>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</si>
  <si>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</si>
  <si>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</si>
  <si>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</si>
  <si>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</si>
  <si>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</si>
  <si>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</si>
  <si>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</si>
  <si>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</si>
  <si>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</si>
  <si>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</si>
  <si>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</si>
  <si>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</si>
  <si>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</si>
  <si>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</si>
  <si>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</si>
  <si>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</si>
  <si>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</si>
  <si>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</si>
  <si>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</si>
  <si>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</si>
  <si>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</si>
  <si>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</si>
  <si>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</si>
  <si>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</si>
  <si>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</si>
  <si>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</si>
  <si>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</si>
  <si>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</si>
  <si>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</si>
  <si>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</si>
  <si>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</si>
  <si>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</si>
  <si>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</si>
  <si>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</si>
  <si>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</si>
  <si>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</si>
  <si>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</si>
  <si>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</si>
  <si>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</si>
  <si>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</si>
  <si>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</si>
  <si>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</si>
  <si>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</si>
  <si>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</si>
  <si>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</si>
  <si>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</si>
  <si>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</si>
  <si>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</si>
  <si>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</si>
  <si>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</si>
  <si>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</si>
  <si>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</si>
  <si>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</si>
  <si>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</si>
  <si>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</si>
  <si>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</si>
  <si>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</si>
  <si>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</si>
  <si>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</si>
  <si>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</si>
  <si>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</si>
  <si>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</si>
  <si>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</si>
  <si>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</si>
  <si>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</si>
  <si>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</si>
  <si>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</si>
  <si>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</si>
  <si>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</si>
  <si>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</si>
  <si>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</si>
  <si>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</si>
  <si>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</si>
  <si>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</si>
  <si>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</si>
  <si>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</si>
  <si>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</si>
  <si>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</si>
  <si>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</si>
  <si>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</si>
  <si>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</si>
  <si>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</si>
  <si>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</si>
  <si>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</si>
  <si>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</si>
  <si>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</si>
  <si>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</si>
  <si>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</si>
  <si>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</si>
  <si>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</si>
  <si>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</si>
  <si>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</si>
  <si>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</si>
  <si>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</si>
  <si>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</si>
  <si>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</si>
  <si>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</si>
  <si>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</si>
  <si>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</si>
  <si>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</si>
  <si>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</si>
  <si>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</si>
  <si>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</si>
  <si>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</si>
  <si>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</si>
  <si>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</si>
  <si>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</si>
  <si>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</si>
  <si>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</si>
  <si>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</si>
  <si>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</si>
  <si>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</si>
  <si>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</si>
  <si>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</si>
  <si>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</si>
  <si>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</si>
  <si>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</si>
  <si>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</si>
  <si>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</si>
  <si>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</si>
  <si>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</si>
  <si>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</si>
  <si>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</si>
  <si>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</si>
  <si>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</si>
  <si>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</si>
  <si>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</si>
  <si>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</si>
  <si>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</si>
  <si>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</si>
  <si>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</si>
  <si>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</si>
  <si>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</si>
  <si>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</si>
  <si>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</si>
  <si>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</si>
  <si>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</si>
  <si>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</si>
  <si>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</si>
  <si>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</si>
  <si>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</si>
  <si>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</si>
  <si>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</si>
  <si>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</si>
  <si>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</si>
  <si>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</si>
  <si>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</si>
  <si>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</si>
  <si>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</si>
  <si>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</si>
  <si>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</si>
  <si>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</si>
  <si>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</si>
  <si>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</si>
  <si>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</si>
  <si>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</si>
  <si>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</si>
  <si>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</si>
  <si>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</si>
  <si>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</si>
  <si>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</si>
  <si>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</si>
  <si>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</si>
  <si>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</si>
  <si>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</si>
  <si>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</si>
  <si>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</si>
  <si>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</si>
  <si>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</si>
  <si>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</si>
  <si>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</si>
  <si>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</si>
  <si>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</si>
  <si>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</si>
  <si>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</si>
  <si>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</si>
  <si>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</si>
  <si>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</si>
  <si>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</si>
  <si>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</si>
  <si>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</si>
  <si>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</si>
  <si>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</si>
  <si>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</si>
  <si>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</si>
  <si>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</si>
  <si>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</si>
  <si>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</si>
  <si>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</si>
  <si>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</si>
  <si>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</si>
  <si>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</si>
  <si>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</si>
  <si>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</si>
  <si>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</si>
  <si>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</si>
  <si>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</si>
  <si>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</si>
  <si>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</si>
  <si>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</si>
  <si>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</si>
  <si>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</si>
  <si>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</si>
  <si>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</si>
  <si>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</si>
  <si>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</si>
  <si>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</si>
  <si>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</si>
  <si>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</si>
  <si>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</si>
  <si>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</si>
  <si>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</si>
  <si>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</si>
  <si>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</si>
  <si>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</si>
  <si>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</si>
  <si>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</si>
  <si>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</si>
  <si>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</si>
  <si>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</si>
  <si>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</si>
  <si>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</si>
  <si>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</si>
  <si>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</si>
  <si>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</si>
  <si>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</si>
  <si>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</si>
  <si>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</si>
  <si>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</si>
  <si>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</si>
  <si>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</si>
  <si>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</si>
  <si>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</si>
  <si>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</si>
  <si>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</si>
  <si>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</si>
  <si>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</si>
  <si>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</si>
  <si>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</si>
  <si>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</si>
  <si>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</si>
  <si>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</si>
  <si>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</si>
  <si>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</si>
  <si>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</si>
  <si>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</si>
  <si>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</si>
  <si>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</si>
  <si>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</si>
  <si>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</si>
  <si>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</si>
  <si>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</si>
  <si>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</si>
  <si>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</si>
  <si>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</si>
  <si>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</si>
  <si>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</si>
  <si>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</si>
  <si>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</si>
  <si>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</si>
  <si>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</si>
  <si>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</si>
  <si>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</si>
  <si>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</si>
  <si>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</si>
  <si>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</si>
  <si>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</si>
  <si>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</si>
  <si>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</si>
  <si>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</si>
  <si>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</si>
  <si>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</si>
  <si>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</si>
  <si>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</si>
  <si>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</si>
  <si>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</si>
  <si>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</si>
  <si>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</si>
  <si>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</si>
  <si>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</si>
  <si>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</si>
  <si>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</si>
  <si>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</si>
  <si>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</si>
  <si>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</si>
  <si>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</si>
  <si>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</si>
  <si>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</si>
  <si>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</si>
  <si>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</si>
  <si>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</si>
  <si>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</si>
  <si>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</si>
  <si>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</si>
  <si>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</si>
  <si>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</si>
  <si>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</si>
  <si>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</si>
  <si>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</si>
  <si>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</si>
  <si>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</si>
  <si>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</si>
  <si>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</si>
  <si>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</si>
  <si>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</si>
  <si>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</si>
  <si>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</si>
  <si>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</si>
  <si>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</si>
  <si>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</si>
  <si>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</si>
  <si>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</si>
  <si>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</si>
  <si>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</si>
  <si>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</si>
  <si>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</si>
  <si>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</si>
  <si>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</si>
  <si>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</si>
  <si>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</si>
  <si>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</si>
  <si>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</si>
  <si>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</si>
  <si>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</si>
  <si>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</si>
  <si>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</si>
  <si>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</si>
  <si>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</si>
  <si>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</si>
  <si>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</si>
  <si>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</si>
  <si>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</si>
  <si>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</si>
  <si>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</si>
  <si>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</si>
  <si>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</si>
  <si>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</si>
  <si>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</si>
  <si>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</si>
  <si>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</si>
  <si>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</si>
  <si>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</si>
  <si>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</si>
  <si>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</si>
  <si>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</si>
  <si>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</si>
  <si>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</si>
  <si>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</si>
  <si>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</si>
  <si>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</si>
  <si>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</si>
  <si>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</si>
  <si>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</si>
  <si>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</si>
  <si>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</si>
  <si>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</si>
  <si>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</si>
  <si>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</si>
  <si>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</si>
  <si>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</si>
  <si>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</si>
  <si>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</si>
  <si>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</si>
  <si>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</si>
  <si>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</si>
  <si>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</si>
  <si>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</si>
  <si>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</si>
  <si>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</si>
  <si>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</si>
  <si>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</si>
  <si>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</si>
  <si>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</si>
  <si>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</si>
  <si>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</si>
  <si>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</si>
  <si>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</si>
  <si>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</si>
  <si>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</si>
  <si>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</si>
  <si>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</si>
  <si>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</si>
  <si>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</si>
  <si>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</si>
  <si>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</si>
  <si>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</si>
  <si>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</si>
  <si>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</si>
  <si>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</si>
  <si>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</si>
  <si>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</si>
  <si>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</si>
  <si>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</si>
  <si>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</si>
  <si>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</si>
  <si>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</si>
  <si>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</si>
  <si>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</si>
  <si>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</si>
  <si>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</si>
  <si>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</si>
  <si>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</si>
  <si>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</si>
  <si>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</si>
  <si>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</si>
  <si>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</si>
  <si>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</si>
  <si>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</si>
  <si>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</si>
  <si>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</si>
  <si>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</si>
  <si>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</si>
  <si>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</si>
  <si>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</si>
  <si>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</si>
  <si>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</si>
  <si>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</si>
  <si>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</si>
  <si>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</si>
  <si>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</si>
  <si>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</si>
  <si>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</si>
  <si>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</si>
  <si>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</si>
  <si>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</si>
  <si>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</si>
  <si>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</si>
  <si>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</si>
  <si>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</si>
  <si>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</si>
  <si>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</si>
  <si>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</si>
  <si>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</si>
  <si>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</si>
  <si>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</si>
  <si>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</si>
  <si>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</si>
  <si>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</si>
  <si>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</si>
  <si>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</si>
  <si>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</si>
  <si>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</si>
  <si>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</si>
  <si>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</si>
  <si>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</si>
  <si>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</si>
  <si>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</si>
  <si>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</si>
  <si>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</si>
  <si>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</si>
  <si>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</si>
  <si>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</si>
  <si>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</si>
  <si>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</si>
  <si>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</si>
  <si>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</si>
  <si>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</si>
  <si>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</si>
  <si>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</si>
  <si>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</si>
  <si>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</si>
  <si>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</si>
  <si>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</si>
  <si>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</si>
  <si>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</si>
  <si>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</si>
  <si>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</si>
  <si>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</si>
  <si>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</si>
  <si>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</si>
  <si>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</si>
  <si>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</si>
  <si>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</si>
  <si>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</si>
  <si>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</si>
  <si>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</si>
  <si>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</si>
  <si>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</si>
  <si>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</si>
  <si>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</si>
  <si>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</si>
  <si>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</si>
  <si>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</si>
  <si>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</si>
  <si>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</si>
  <si>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</si>
  <si>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</si>
  <si>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</si>
  <si>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</si>
  <si>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</si>
  <si>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</si>
  <si>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</si>
  <si>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</si>
  <si>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</si>
  <si>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</si>
  <si>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</si>
  <si>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</si>
  <si>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</si>
  <si>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</si>
  <si>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</si>
  <si>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</si>
  <si>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</si>
  <si>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</si>
  <si>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</si>
  <si>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</si>
  <si>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</si>
  <si>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</si>
  <si>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</si>
  <si>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</si>
  <si>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</si>
  <si>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</si>
  <si>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</si>
  <si>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</si>
  <si>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</si>
  <si>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</si>
  <si>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</si>
  <si>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</si>
  <si>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</si>
  <si>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</si>
  <si>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</si>
  <si>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</si>
  <si>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</si>
  <si>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</si>
  <si>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</si>
  <si>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</si>
  <si>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</si>
  <si>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</si>
  <si>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</si>
  <si>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</si>
  <si>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</si>
  <si>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</si>
  <si>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</si>
  <si>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</si>
  <si>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</si>
  <si>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</si>
  <si>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</si>
  <si>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</si>
  <si>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</si>
  <si>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</si>
  <si>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</si>
  <si>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</si>
  <si>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</si>
  <si>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</si>
  <si>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</si>
  <si>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</si>
  <si>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</si>
  <si>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</si>
  <si>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</si>
  <si>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</si>
  <si>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</si>
  <si>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</si>
  <si>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</si>
  <si>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</si>
  <si>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</si>
  <si>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</si>
  <si>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</si>
  <si>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</si>
  <si>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</si>
  <si>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</si>
  <si>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</si>
  <si>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</si>
  <si>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</si>
  <si>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</si>
  <si>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</si>
  <si>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</si>
  <si>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</si>
  <si>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</si>
  <si>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</si>
  <si>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</si>
  <si>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</si>
  <si>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</si>
  <si>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</si>
  <si>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</si>
  <si>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</si>
  <si>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</si>
  <si>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</si>
  <si>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</si>
  <si>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</si>
  <si>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</si>
  <si>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</si>
  <si>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</si>
  <si>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</si>
  <si>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</si>
  <si>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</si>
  <si>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</si>
  <si>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</si>
  <si>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</si>
  <si>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</si>
  <si>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</si>
  <si>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</si>
  <si>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</si>
  <si>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</si>
  <si>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</si>
  <si>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</si>
  <si>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</si>
  <si>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</si>
  <si>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</si>
  <si>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</si>
  <si>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</si>
  <si>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</si>
  <si>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</si>
  <si>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</si>
  <si>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</si>
  <si>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</si>
  <si>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</si>
  <si>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</si>
  <si>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</si>
  <si>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</si>
  <si>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</si>
  <si>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</si>
  <si>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</si>
  <si>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</si>
  <si>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</si>
  <si>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</si>
  <si>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</si>
  <si>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</si>
  <si>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</si>
  <si>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</si>
  <si>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</si>
  <si>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</si>
  <si>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</si>
  <si>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</si>
  <si>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</si>
  <si>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</si>
  <si>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</si>
  <si>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</si>
  <si>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</si>
  <si>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</si>
  <si>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</si>
  <si>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</si>
  <si>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</si>
  <si>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</si>
  <si>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</si>
  <si>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</si>
  <si>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</si>
  <si>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</si>
  <si>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</si>
  <si>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</si>
  <si>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</si>
  <si>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</si>
  <si>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</si>
  <si>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</si>
  <si>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</si>
  <si>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</si>
  <si>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</si>
  <si>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</si>
  <si>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</si>
  <si>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</si>
  <si>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</si>
  <si>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</si>
  <si>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</si>
  <si>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</si>
  <si>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</si>
  <si>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</si>
  <si>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</si>
  <si>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</si>
  <si>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</si>
  <si>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</si>
  <si>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</si>
  <si>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</si>
  <si>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</si>
  <si>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</si>
  <si>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</si>
  <si>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</si>
  <si>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</si>
  <si>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</si>
  <si>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</si>
  <si>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</si>
  <si>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</si>
  <si>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</si>
  <si>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</si>
  <si>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</si>
  <si>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</si>
  <si>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</si>
  <si>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</si>
  <si>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</si>
  <si>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</si>
  <si>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</si>
  <si>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</si>
  <si>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</si>
  <si>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</si>
  <si>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</si>
  <si>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</si>
  <si>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</si>
  <si>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</si>
  <si>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</si>
  <si>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</si>
  <si>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</si>
  <si>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</si>
  <si>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</si>
  <si>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</si>
  <si>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</si>
  <si>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</si>
  <si>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</si>
  <si>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</si>
  <si>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</si>
  <si>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</si>
  <si>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</si>
  <si>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</si>
  <si>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</si>
  <si>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</si>
  <si>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</si>
  <si>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</si>
  <si>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</si>
  <si>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</si>
  <si>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</si>
  <si>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</si>
  <si>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</si>
  <si>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</si>
  <si>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</si>
  <si>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</si>
  <si>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</si>
  <si>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</si>
  <si>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</si>
  <si>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</si>
  <si>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</si>
  <si>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</si>
  <si>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</si>
  <si>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</si>
  <si>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</si>
  <si>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</si>
  <si>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</si>
  <si>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</si>
  <si>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</si>
  <si>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</si>
  <si>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</si>
  <si>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</si>
  <si>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</si>
  <si>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</si>
  <si>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</si>
  <si>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</si>
  <si>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</si>
  <si>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</si>
  <si>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</si>
  <si>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</si>
  <si>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</si>
  <si>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</si>
  <si>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</si>
  <si>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</si>
  <si>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</si>
  <si>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</si>
  <si>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</si>
  <si>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</si>
  <si>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</si>
  <si>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</si>
  <si>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</si>
  <si>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</si>
  <si>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</si>
  <si>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</si>
  <si>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</si>
  <si>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</si>
  <si>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</si>
  <si>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</si>
  <si>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</si>
  <si>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</si>
  <si>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</si>
  <si>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</si>
  <si>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</si>
  <si>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</si>
  <si>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</si>
  <si>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</si>
  <si>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</si>
  <si>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</si>
  <si>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</si>
  <si>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</si>
  <si>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</si>
  <si>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</si>
  <si>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</si>
  <si>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</si>
  <si>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</si>
  <si>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</si>
  <si>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</si>
  <si>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</si>
  <si>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</si>
  <si>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</si>
  <si>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</si>
  <si>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</si>
  <si>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</si>
  <si>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</si>
  <si>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</si>
  <si>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</si>
  <si>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</si>
  <si>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</si>
  <si>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</si>
  <si>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</si>
  <si>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</si>
  <si>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</si>
  <si>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</si>
  <si>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</si>
  <si>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</si>
  <si>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</si>
  <si>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</si>
  <si>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</si>
  <si>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</si>
  <si>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</si>
  <si>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</si>
  <si>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</si>
  <si>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</si>
  <si>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</si>
  <si>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</si>
  <si>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</si>
  <si>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</si>
  <si>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</si>
  <si>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</si>
  <si>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</si>
  <si>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</si>
  <si>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</si>
  <si>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</si>
  <si>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</si>
  <si>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</si>
  <si>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</si>
  <si>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</si>
  <si>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</si>
  <si>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</si>
  <si>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</si>
  <si>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</si>
  <si>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</si>
  <si>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</si>
  <si>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</si>
  <si>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</si>
  <si>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</si>
  <si>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</si>
  <si>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</si>
  <si>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</si>
  <si>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</si>
  <si>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</si>
  <si>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</si>
  <si>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</si>
  <si>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</si>
  <si>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</si>
  <si>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</si>
  <si>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</si>
  <si>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</si>
  <si>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</si>
  <si>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</si>
  <si>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</si>
  <si>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</si>
  <si>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</si>
  <si>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</si>
  <si>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</si>
  <si>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</si>
  <si>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</si>
  <si>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</si>
  <si>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</si>
  <si>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</si>
  <si>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</si>
  <si>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</si>
  <si>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</si>
  <si>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</si>
  <si>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</si>
  <si>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</si>
  <si>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</si>
  <si>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</si>
  <si>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</si>
  <si>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</si>
  <si>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</si>
  <si>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</si>
  <si>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</si>
  <si>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</si>
  <si>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</si>
  <si>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</si>
  <si>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</si>
  <si>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</si>
  <si>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</si>
  <si>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</si>
  <si>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</si>
  <si>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</si>
  <si>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</si>
  <si>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</si>
  <si>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</si>
  <si>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</si>
  <si>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</si>
  <si>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</si>
  <si>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</si>
  <si>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</si>
  <si>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</si>
  <si>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</si>
  <si>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</si>
  <si>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</si>
  <si>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</si>
  <si>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</si>
  <si>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</si>
  <si>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</si>
  <si>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</si>
  <si>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</si>
  <si>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</si>
  <si>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</si>
  <si>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</si>
  <si>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</si>
  <si>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</si>
  <si>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</si>
  <si>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</si>
  <si>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</si>
  <si>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</si>
  <si>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</si>
  <si>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</si>
  <si>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</si>
  <si>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</si>
  <si>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</si>
  <si>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</si>
  <si>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</si>
  <si>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</si>
  <si>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</si>
  <si>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</si>
  <si>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</si>
  <si>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</si>
  <si>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</si>
  <si>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</si>
  <si>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</si>
  <si>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</si>
  <si>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</si>
  <si>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</si>
  <si>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</si>
  <si>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</si>
  <si>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</si>
  <si>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</si>
  <si>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</si>
  <si>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</si>
  <si>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</si>
  <si>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</si>
  <si>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</si>
  <si>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</si>
  <si>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</si>
  <si>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</si>
  <si>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</si>
  <si>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</si>
  <si>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</si>
  <si>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</si>
  <si>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</si>
  <si>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</si>
  <si>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</si>
  <si>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</si>
  <si>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</si>
  <si>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</si>
  <si>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</si>
  <si>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</si>
  <si>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</si>
  <si>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</si>
  <si>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</si>
  <si>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</si>
  <si>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</si>
  <si>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</si>
  <si>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</si>
  <si>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</si>
  <si>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</si>
  <si>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</si>
  <si>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</si>
  <si>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</si>
  <si>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</si>
  <si>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</si>
  <si>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</si>
  <si>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</si>
  <si>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</si>
  <si>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</si>
  <si>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</si>
  <si>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</si>
  <si>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</si>
  <si>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</si>
  <si>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</si>
  <si>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</si>
  <si>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</si>
  <si>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</si>
  <si>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</si>
  <si>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</si>
  <si>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</si>
  <si>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</si>
  <si>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</si>
  <si>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</si>
  <si>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</si>
  <si>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</si>
  <si>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</si>
  <si>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</si>
  <si>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</si>
  <si>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</si>
  <si>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</si>
  <si>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</si>
  <si>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</si>
  <si>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</si>
  <si>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</si>
  <si>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</si>
  <si>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</si>
  <si>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</si>
  <si>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</si>
  <si>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</si>
  <si>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</si>
  <si>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</si>
  <si>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</si>
  <si>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</si>
  <si>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</si>
  <si>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</si>
  <si>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</si>
  <si>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</si>
  <si>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</si>
  <si>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</si>
  <si>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</si>
  <si>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</si>
  <si>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</si>
  <si>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</si>
  <si>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</si>
  <si>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</si>
  <si>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</si>
  <si>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</si>
  <si>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</si>
  <si>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</si>
  <si>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</si>
  <si>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</si>
  <si>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</si>
  <si>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</si>
  <si>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</si>
  <si>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</si>
  <si>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</si>
  <si>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</si>
  <si>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</si>
  <si>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</si>
  <si>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</si>
  <si>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</si>
  <si>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</si>
  <si>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</si>
  <si>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</si>
  <si>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</si>
  <si>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</si>
  <si>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</si>
  <si>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</si>
  <si>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</si>
  <si>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</si>
  <si>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</si>
  <si>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</si>
  <si>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</si>
  <si>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</si>
  <si>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</si>
  <si>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</si>
  <si>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</si>
  <si>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</si>
  <si>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</si>
  <si>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</si>
  <si>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</si>
  <si>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</si>
  <si>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</si>
  <si>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</si>
  <si>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</si>
  <si>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</si>
  <si>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</si>
  <si>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</si>
  <si>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</si>
  <si>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</si>
  <si>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</si>
  <si>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</si>
  <si>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</si>
  <si>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</si>
  <si>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</si>
  <si>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</si>
  <si>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</si>
  <si>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</si>
  <si>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</si>
  <si>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</si>
  <si>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</si>
  <si>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</si>
  <si>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</si>
  <si>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</si>
  <si>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</si>
  <si>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</si>
  <si>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</si>
  <si>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</si>
  <si>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</si>
  <si>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</si>
  <si>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</si>
  <si>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</si>
  <si>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</si>
  <si>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</si>
  <si>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</si>
  <si>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</si>
  <si>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</si>
  <si>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</si>
  <si>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</si>
  <si>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</si>
  <si>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</si>
  <si>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</si>
  <si>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</si>
  <si>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</si>
  <si>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</si>
  <si>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</si>
  <si>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</si>
  <si>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</si>
  <si>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</si>
  <si>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</si>
  <si>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</si>
  <si>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</si>
  <si>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</si>
  <si>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</si>
  <si>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</si>
  <si>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</si>
  <si>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</si>
  <si>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</si>
  <si>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</si>
  <si>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</si>
  <si>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</si>
  <si>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</si>
  <si>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</si>
  <si>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</si>
  <si>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</si>
  <si>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</si>
  <si>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</si>
  <si>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</si>
  <si>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</si>
  <si>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</si>
  <si>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</si>
  <si>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</si>
  <si>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</si>
  <si>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</si>
  <si>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</si>
  <si>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</si>
  <si>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</si>
  <si>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</si>
  <si>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</si>
  <si>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</si>
  <si>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</si>
  <si>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</si>
  <si>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</si>
  <si>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</si>
  <si>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</si>
  <si>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</si>
  <si>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</si>
  <si>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</si>
  <si>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</si>
  <si>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</si>
  <si>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</si>
  <si>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</si>
  <si>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</si>
  <si>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</si>
  <si>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</si>
  <si>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</si>
  <si>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</si>
  <si>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</si>
  <si>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</si>
  <si>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</si>
  <si>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</si>
  <si>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</si>
  <si>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</si>
  <si>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</si>
  <si>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</si>
  <si>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</si>
  <si>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</si>
  <si>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</si>
  <si>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</si>
  <si>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</si>
  <si>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</si>
  <si>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</si>
  <si>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</si>
  <si>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</si>
  <si>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</si>
  <si>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</si>
  <si>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</si>
  <si>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</si>
  <si>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</si>
  <si>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</si>
  <si>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</si>
  <si>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</si>
  <si>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</si>
  <si>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</si>
  <si>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</si>
  <si>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</si>
  <si>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</si>
  <si>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</si>
  <si>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</si>
  <si>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</si>
  <si>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</si>
  <si>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</si>
  <si>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</si>
  <si>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</si>
  <si>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</si>
  <si>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</si>
  <si>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</si>
  <si>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</si>
  <si>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</si>
  <si>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</si>
  <si>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</si>
  <si>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</si>
  <si>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</si>
  <si>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</si>
  <si>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</si>
  <si>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</si>
  <si>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</si>
  <si>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</si>
  <si>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</si>
  <si>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</si>
  <si>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</si>
  <si>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</si>
  <si>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</si>
  <si>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</si>
  <si>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</si>
  <si>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</si>
  <si>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</si>
  <si>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</si>
  <si>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</si>
  <si>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</si>
  <si>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</si>
  <si>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</si>
  <si>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</si>
  <si>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</si>
  <si>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</si>
  <si>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</si>
  <si>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</si>
  <si>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</si>
  <si>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</si>
  <si>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</si>
  <si>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</si>
  <si>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</si>
  <si>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</si>
  <si>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</si>
  <si>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</si>
  <si>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</si>
  <si>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</si>
  <si>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</si>
  <si>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</si>
  <si>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</si>
  <si>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</si>
  <si>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</si>
  <si>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</si>
  <si>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</si>
  <si>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</si>
  <si>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</si>
  <si>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</si>
  <si>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</si>
  <si>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</si>
  <si>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</si>
  <si>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</si>
  <si>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</si>
  <si>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</si>
  <si>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</si>
  <si>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</si>
  <si>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</si>
  <si>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</si>
  <si>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</si>
  <si>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</si>
  <si>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</si>
  <si>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</si>
  <si>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</si>
  <si>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</si>
  <si>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</si>
  <si>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</si>
  <si>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</si>
  <si>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</si>
  <si>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</si>
  <si>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</si>
  <si>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</si>
  <si>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</si>
  <si>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</si>
  <si>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</si>
  <si>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</si>
  <si>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</si>
  <si>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</si>
  <si>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</si>
  <si>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</si>
  <si>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</si>
  <si>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</si>
  <si>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</si>
  <si>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</si>
  <si>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</si>
  <si>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</si>
  <si>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</si>
  <si>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</si>
  <si>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</si>
  <si>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</si>
  <si>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</si>
  <si>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</si>
  <si>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</si>
  <si>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</si>
  <si>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</si>
  <si>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</si>
  <si>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</si>
  <si>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</si>
  <si>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</si>
  <si>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</si>
  <si>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</si>
  <si>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</si>
  <si>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</si>
  <si>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</si>
  <si>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</si>
  <si>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</si>
  <si>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</si>
  <si>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</si>
  <si>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</si>
  <si>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</si>
  <si>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</si>
  <si>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</si>
  <si>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</si>
  <si>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</si>
  <si>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</si>
  <si>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</si>
  <si>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</si>
  <si>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</si>
  <si>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</si>
  <si>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</si>
  <si>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</si>
  <si>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</si>
  <si>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</si>
  <si>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</si>
  <si>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</si>
  <si>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</si>
  <si>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</si>
  <si>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</si>
  <si>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</si>
  <si>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</si>
  <si>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</si>
  <si>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</si>
  <si>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</si>
  <si>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</si>
  <si>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</si>
  <si>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</si>
  <si>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</si>
  <si>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</si>
  <si>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</si>
  <si>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</si>
  <si>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</si>
  <si>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</si>
  <si>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</si>
  <si>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</si>
  <si>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</si>
  <si>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</si>
  <si>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</si>
  <si>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</si>
  <si>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</si>
  <si>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</si>
  <si>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</si>
  <si>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</si>
  <si>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</si>
  <si>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</si>
  <si>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</si>
  <si>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</si>
  <si>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</si>
  <si>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</si>
  <si>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</si>
  <si>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</si>
  <si>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</si>
  <si>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</si>
  <si>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</si>
  <si>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</si>
  <si>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</si>
  <si>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</si>
  <si>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</si>
  <si>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</si>
  <si>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</si>
  <si>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</si>
  <si>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</si>
  <si>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</si>
  <si>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</si>
  <si>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</si>
  <si>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</si>
  <si>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</si>
  <si>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</si>
  <si>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</si>
  <si>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</si>
  <si>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</si>
  <si>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</si>
  <si>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</si>
  <si>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</si>
  <si>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</si>
  <si>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</si>
  <si>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</si>
  <si>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</si>
  <si>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</si>
  <si>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</si>
  <si>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</si>
  <si>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</si>
  <si>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</si>
  <si>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</si>
  <si>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</si>
  <si>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</si>
  <si>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</si>
  <si>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</si>
  <si>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</si>
  <si>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</si>
  <si>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</si>
  <si>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</si>
  <si>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</si>
  <si>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</si>
  <si>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</si>
  <si>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</si>
  <si>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</si>
  <si>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</si>
  <si>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</si>
  <si>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</si>
  <si>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</si>
  <si>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</si>
  <si>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</si>
  <si>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</si>
  <si>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</si>
  <si>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</si>
  <si>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</si>
  <si>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</si>
  <si>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</si>
  <si>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</si>
  <si>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</si>
  <si>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</si>
  <si>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</si>
  <si>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</si>
  <si>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</si>
  <si>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</si>
  <si>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</si>
  <si>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</si>
  <si>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</si>
  <si>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</si>
  <si>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</si>
  <si>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</si>
  <si>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</si>
  <si>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</si>
  <si>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</si>
  <si>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</si>
  <si>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</si>
  <si>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</si>
  <si>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</si>
  <si>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</si>
  <si>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</si>
  <si>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</si>
  <si>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</si>
  <si>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</si>
  <si>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</si>
  <si>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</si>
  <si>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</si>
  <si>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</si>
  <si>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</si>
  <si>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</si>
  <si>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</si>
  <si>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</si>
  <si>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</si>
  <si>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</si>
  <si>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</si>
  <si>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</si>
  <si>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</si>
  <si>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</si>
  <si>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</si>
  <si>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</si>
  <si>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</si>
  <si>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</si>
  <si>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</si>
  <si>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</si>
  <si>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</si>
  <si>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</si>
  <si>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</si>
  <si>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</si>
  <si>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</si>
  <si>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</si>
  <si>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</si>
  <si>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</si>
  <si>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</si>
  <si>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</si>
  <si>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</si>
  <si>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</si>
  <si>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</si>
  <si>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</si>
  <si>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</si>
  <si>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</si>
  <si>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</si>
  <si>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</si>
  <si>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</si>
  <si>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</si>
  <si>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</si>
  <si>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</si>
  <si>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</si>
  <si>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</si>
  <si>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</si>
  <si>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</si>
  <si>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</si>
  <si>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</si>
  <si>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</si>
  <si>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</si>
  <si>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</si>
  <si>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</si>
  <si>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</si>
  <si>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</si>
  <si>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</si>
  <si>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</si>
  <si>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</si>
  <si>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</si>
  <si>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</si>
  <si>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</si>
  <si>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</si>
  <si>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</si>
  <si>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</si>
  <si>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</si>
  <si>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</si>
  <si>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</si>
  <si>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</si>
  <si>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</si>
  <si>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</si>
  <si>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</si>
  <si>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</si>
  <si>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</si>
  <si>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</si>
  <si>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</si>
  <si>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</si>
  <si>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</si>
  <si>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</si>
  <si>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</si>
  <si>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</si>
  <si>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</si>
  <si>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</si>
  <si>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</si>
  <si>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</si>
  <si>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</si>
  <si>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</si>
  <si>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</si>
  <si>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</si>
  <si>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</si>
  <si>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</si>
  <si>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</si>
  <si>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</si>
  <si>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</si>
  <si>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</si>
  <si>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</si>
  <si>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</si>
  <si>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</si>
  <si>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</si>
  <si>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</si>
  <si>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</si>
  <si>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</si>
  <si>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</si>
  <si>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</si>
  <si>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</si>
  <si>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</si>
  <si>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</si>
  <si>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</si>
  <si>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</si>
  <si>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</si>
  <si>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</si>
  <si>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</si>
  <si>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</si>
  <si>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</si>
  <si>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</si>
  <si>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</si>
  <si>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</si>
  <si>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</si>
  <si>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</si>
  <si>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</si>
  <si>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</si>
  <si>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</si>
  <si>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</si>
  <si>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</si>
  <si>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</si>
  <si>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</si>
  <si>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</si>
  <si>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</si>
  <si>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</si>
  <si>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</si>
  <si>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</si>
  <si>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</si>
  <si>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</si>
  <si>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</si>
  <si>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</si>
  <si>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</si>
  <si>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</si>
  <si>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</si>
  <si>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</si>
  <si>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</si>
  <si>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</si>
  <si>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</si>
  <si>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</si>
  <si>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</si>
  <si>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</si>
  <si>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</si>
  <si>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</si>
  <si>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</si>
  <si>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</si>
  <si>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</si>
  <si>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</si>
  <si>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</si>
  <si>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</si>
  <si>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</si>
  <si>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</si>
  <si>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</si>
  <si>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</si>
  <si>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</si>
  <si>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</si>
  <si>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</si>
  <si>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</si>
  <si>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</si>
  <si>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</si>
  <si>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</si>
  <si>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</si>
  <si>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</si>
  <si>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</si>
  <si>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</si>
  <si>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</si>
  <si>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</si>
  <si>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</si>
  <si>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</si>
  <si>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</si>
  <si>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</si>
  <si>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</si>
  <si>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</si>
  <si>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</si>
  <si>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</si>
  <si>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</si>
  <si>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</si>
  <si>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</si>
  <si>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</si>
  <si>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</si>
  <si>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</si>
  <si>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</si>
  <si>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</si>
  <si>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</si>
  <si>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</si>
  <si>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</si>
  <si>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</si>
  <si>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</si>
  <si>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</si>
  <si>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</si>
  <si>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</si>
  <si>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</si>
  <si>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</si>
  <si>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</si>
  <si>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</si>
  <si>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</si>
  <si>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</si>
  <si>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</si>
  <si>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</si>
  <si>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</si>
  <si>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</si>
  <si>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</si>
  <si>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</si>
  <si>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</si>
  <si>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</si>
  <si>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</si>
  <si>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</si>
  <si>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</si>
  <si>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</si>
  <si>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</si>
  <si>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</si>
  <si>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</si>
  <si>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</si>
  <si>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</si>
  <si>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</si>
  <si>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</si>
  <si>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</si>
  <si>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</si>
  <si>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</si>
  <si>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</si>
  <si>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</si>
  <si>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</si>
  <si>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</si>
  <si>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</si>
  <si>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</si>
  <si>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</si>
  <si>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</si>
  <si>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</si>
  <si>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</si>
  <si>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</si>
  <si>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</si>
  <si>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</si>
  <si>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</si>
  <si>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</si>
  <si>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</si>
  <si>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</si>
  <si>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</si>
  <si>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</si>
  <si>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</si>
  <si>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</si>
  <si>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</si>
  <si>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</si>
  <si>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</si>
  <si>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</si>
  <si>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</si>
  <si>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</si>
  <si>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</si>
  <si>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</si>
  <si>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</si>
  <si>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</si>
  <si>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</si>
  <si>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</si>
  <si>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</si>
  <si>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</si>
  <si>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</si>
  <si>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</si>
  <si>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</si>
  <si>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</si>
  <si>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</si>
  <si>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</si>
  <si>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</si>
  <si>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</si>
  <si>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</si>
  <si>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</si>
  <si>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</si>
  <si>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</si>
  <si>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</si>
  <si>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</si>
  <si>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</si>
  <si>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</si>
  <si>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</si>
  <si>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</si>
  <si>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</si>
  <si>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</si>
  <si>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</si>
  <si>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</si>
  <si>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</si>
  <si>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</si>
  <si>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</si>
  <si>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</si>
  <si>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</si>
  <si>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</si>
  <si>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</si>
  <si>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</si>
  <si>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</si>
  <si>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</si>
  <si>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</si>
  <si>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</si>
  <si>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</si>
  <si>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</si>
  <si>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</si>
  <si>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</si>
  <si>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</si>
  <si>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</si>
  <si>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</si>
  <si>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</si>
  <si>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</si>
  <si>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</si>
  <si>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</si>
  <si>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</si>
  <si>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</si>
  <si>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</si>
  <si>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</si>
  <si>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</si>
  <si>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</si>
  <si>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</si>
  <si>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</si>
  <si>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</si>
  <si>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</si>
  <si>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</si>
  <si>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</si>
  <si>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</si>
  <si>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</si>
  <si>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</si>
  <si>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</si>
  <si>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</si>
  <si>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</si>
  <si>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</si>
  <si>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</si>
  <si>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</si>
  <si>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</si>
  <si>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</si>
  <si>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</si>
  <si>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</si>
  <si>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</si>
  <si>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</si>
  <si>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</si>
  <si>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</si>
  <si>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</si>
  <si>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</si>
  <si>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</si>
  <si>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</si>
  <si>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</si>
  <si>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</si>
  <si>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</si>
  <si>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</si>
  <si>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</si>
  <si>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</si>
  <si>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</si>
  <si>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</si>
  <si>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</si>
  <si>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</si>
  <si>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</si>
  <si>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</si>
  <si>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</si>
  <si>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</si>
  <si>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</si>
  <si>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</si>
  <si>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</si>
  <si>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</si>
  <si>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</si>
  <si>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</si>
  <si>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</si>
  <si>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</si>
  <si>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</si>
  <si>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</si>
  <si>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</si>
  <si>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</si>
  <si>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</si>
  <si>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</si>
  <si>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</si>
  <si>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</si>
  <si>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</si>
  <si>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</si>
  <si>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</si>
  <si>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</si>
  <si>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</si>
  <si>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</si>
  <si>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</si>
  <si>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</si>
  <si>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</si>
  <si>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</si>
  <si>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</si>
  <si>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</si>
  <si>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</si>
  <si>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</si>
  <si>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</si>
  <si>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</si>
  <si>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</si>
  <si>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</si>
  <si>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</si>
  <si>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</si>
  <si>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</si>
  <si>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</si>
  <si>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</si>
  <si>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</si>
  <si>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</si>
  <si>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</si>
  <si>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</si>
  <si>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</si>
  <si>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</si>
  <si>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</si>
  <si>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</si>
  <si>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</si>
  <si>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</si>
  <si>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</si>
  <si>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</si>
  <si>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</si>
  <si>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</si>
  <si>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</si>
  <si>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</si>
  <si>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</si>
  <si>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</si>
  <si>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</si>
  <si>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</si>
  <si>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</si>
  <si>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</si>
  <si>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</si>
  <si>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</si>
  <si>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</si>
  <si>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</si>
  <si>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</si>
  <si>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</si>
  <si>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</si>
  <si>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</si>
  <si>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</si>
  <si>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</si>
  <si>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</si>
  <si>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</si>
  <si>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</si>
  <si>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</si>
  <si>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</si>
  <si>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</si>
  <si>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</si>
  <si>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</si>
  <si>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</si>
  <si>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</si>
  <si>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</si>
  <si>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</si>
  <si>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</si>
  <si>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</si>
  <si>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</si>
  <si>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</si>
  <si>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</si>
  <si>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</si>
  <si>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</si>
  <si>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</si>
  <si>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</si>
  <si>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</si>
  <si>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</si>
  <si>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</si>
  <si>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</si>
  <si>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</si>
  <si>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</si>
  <si>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</si>
  <si>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</si>
  <si>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</si>
  <si>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</si>
  <si>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</si>
  <si>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</si>
  <si>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</si>
  <si>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</si>
  <si>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</si>
  <si>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</si>
  <si>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</si>
  <si>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</si>
  <si>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</si>
  <si>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</si>
  <si>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</si>
  <si>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</si>
  <si>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</si>
  <si>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</si>
  <si>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</si>
  <si>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</si>
  <si>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</si>
  <si>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</si>
  <si>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</si>
  <si>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</si>
  <si>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</si>
  <si>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</si>
  <si>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</si>
  <si>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</si>
  <si>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</si>
  <si>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</si>
  <si>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</si>
  <si>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</si>
  <si>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</si>
  <si>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</si>
  <si>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</si>
  <si>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</si>
  <si>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</si>
  <si>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</si>
  <si>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</si>
  <si>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</si>
  <si>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</si>
  <si>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</si>
  <si>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</si>
  <si>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</si>
  <si>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</si>
  <si>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</si>
  <si>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</si>
  <si>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</si>
  <si>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</si>
  <si>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</si>
  <si>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</si>
  <si>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</si>
  <si>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</si>
  <si>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</si>
  <si>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</si>
  <si>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</si>
  <si>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</si>
  <si>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</si>
  <si>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</si>
  <si>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</si>
  <si>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</si>
  <si>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</si>
  <si>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</si>
  <si>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</si>
  <si>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</si>
  <si>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</si>
  <si>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</si>
  <si>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</si>
  <si>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</si>
  <si>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</si>
  <si>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</si>
  <si>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</si>
  <si>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</si>
  <si>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</si>
  <si>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</si>
  <si>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</si>
  <si>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</si>
  <si>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</si>
  <si>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</si>
  <si>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</si>
  <si>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</si>
  <si>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</si>
  <si>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</si>
  <si>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</si>
  <si>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</si>
  <si>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</si>
  <si>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</si>
  <si>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</si>
  <si>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</si>
  <si>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</si>
  <si>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</si>
  <si>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</si>
  <si>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</si>
  <si>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</si>
  <si>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</si>
  <si>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</si>
  <si>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</si>
  <si>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</si>
  <si>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</si>
  <si>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</si>
  <si>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</si>
  <si>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</si>
  <si>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</si>
  <si>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</si>
  <si>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</si>
  <si>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</si>
  <si>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</si>
  <si>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</si>
  <si>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</si>
  <si>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</si>
  <si>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</si>
  <si>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</si>
  <si>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</si>
  <si>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</si>
  <si>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</si>
  <si>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</si>
  <si>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</si>
  <si>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</si>
  <si>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</si>
  <si>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</si>
  <si>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</si>
  <si>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</si>
  <si>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</si>
  <si>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</si>
  <si>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</si>
  <si>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</si>
  <si>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</si>
  <si>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</si>
  <si>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</si>
  <si>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</si>
  <si>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</si>
  <si>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</si>
  <si>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</si>
  <si>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</si>
  <si>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</si>
  <si>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</si>
  <si>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</si>
  <si>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</si>
  <si>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</si>
  <si>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</si>
  <si>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</si>
  <si>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</si>
  <si>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</si>
  <si>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</si>
  <si>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</si>
  <si>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</si>
  <si>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</si>
  <si>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</si>
  <si>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</si>
  <si>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</si>
  <si>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</si>
  <si>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</si>
  <si>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</si>
  <si>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</si>
  <si>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</si>
  <si>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</si>
  <si>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</si>
  <si>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</si>
  <si>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</si>
  <si>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</si>
  <si>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</si>
  <si>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</si>
  <si>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</si>
  <si>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</si>
  <si>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</si>
  <si>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</si>
  <si>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</si>
  <si>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</si>
  <si>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</si>
  <si>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</si>
  <si>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</si>
  <si>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</si>
  <si>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</si>
  <si>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</si>
  <si>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</si>
  <si>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</si>
  <si>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</si>
  <si>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</si>
  <si>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</si>
  <si>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</si>
  <si>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</si>
  <si>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</si>
  <si>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</si>
  <si>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</si>
  <si>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</si>
  <si>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</si>
  <si>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</si>
  <si>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</si>
  <si>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</si>
  <si>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</si>
  <si>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</si>
  <si>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</si>
  <si>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</si>
  <si>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</si>
  <si>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</si>
  <si>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</si>
  <si>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</si>
  <si>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</si>
  <si>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</si>
  <si>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</si>
  <si>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</si>
  <si>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</si>
  <si>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</si>
  <si>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</si>
  <si>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</si>
  <si>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</si>
  <si>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</si>
  <si>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</si>
  <si>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</si>
  <si>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</si>
  <si>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</si>
  <si>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</si>
  <si>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</si>
  <si>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</si>
  <si>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</si>
  <si>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</si>
  <si>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</si>
  <si>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</si>
  <si>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</si>
  <si>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</si>
  <si>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</si>
  <si>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</si>
  <si>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</si>
  <si>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</si>
  <si>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</si>
  <si>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</si>
  <si>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</si>
  <si>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</si>
  <si>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</si>
  <si>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</si>
  <si>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</si>
  <si>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</si>
  <si>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</si>
  <si>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</si>
  <si>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</si>
  <si>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</si>
  <si>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</si>
  <si>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</si>
  <si>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</si>
  <si>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</si>
  <si>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</si>
  <si>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</si>
  <si>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</si>
  <si>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</si>
  <si>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</si>
  <si>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</si>
  <si>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</si>
  <si>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</si>
  <si>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</si>
  <si>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</si>
  <si>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</si>
  <si>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</si>
  <si>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</si>
  <si>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</si>
  <si>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</si>
  <si>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</si>
  <si>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</si>
  <si>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</si>
  <si>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</si>
  <si>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</si>
  <si>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</si>
  <si>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</si>
  <si>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</si>
  <si>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</si>
  <si>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</si>
  <si>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</si>
  <si>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</si>
  <si>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</si>
  <si>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</si>
  <si>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</si>
  <si>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</si>
  <si>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</si>
  <si>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</si>
  <si>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</si>
  <si>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</si>
  <si>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</si>
  <si>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</si>
  <si>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</si>
  <si>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</si>
  <si>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</si>
  <si>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</si>
  <si>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</si>
  <si>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</si>
  <si>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</si>
  <si>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</si>
  <si>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</si>
  <si>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</si>
  <si>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</si>
  <si>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</si>
  <si>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</si>
  <si>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</si>
  <si>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</si>
  <si>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</si>
  <si>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</si>
  <si>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</si>
  <si>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</si>
  <si>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</si>
  <si>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</si>
  <si>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</si>
  <si>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</si>
  <si>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</si>
  <si>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</si>
  <si>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</si>
  <si>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</si>
  <si>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</si>
  <si>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</si>
  <si>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</si>
  <si>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</si>
  <si>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</si>
  <si>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</si>
  <si>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</si>
  <si>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</si>
  <si>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</si>
  <si>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</si>
  <si>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</si>
  <si>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</si>
  <si>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</si>
  <si>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</si>
  <si>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</si>
  <si>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</si>
  <si>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</si>
  <si>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</si>
  <si>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</si>
  <si>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</si>
  <si>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</si>
  <si>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</si>
  <si>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</si>
  <si>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</si>
  <si>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</si>
  <si>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</si>
  <si>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</si>
  <si>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</si>
  <si>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</si>
  <si>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</si>
  <si>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</si>
  <si>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</si>
  <si>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</si>
  <si>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</si>
  <si>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</si>
  <si>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</si>
  <si>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</si>
  <si>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</si>
  <si>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</si>
  <si>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</si>
  <si>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</si>
  <si>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</si>
  <si>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</si>
  <si>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</si>
  <si>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</si>
  <si>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</si>
  <si>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</si>
  <si>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</si>
  <si>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</si>
  <si>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</si>
  <si>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</si>
  <si>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</si>
  <si>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</si>
  <si>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</si>
  <si>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</si>
  <si>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</si>
  <si>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</si>
  <si>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</si>
  <si>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</si>
  <si>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</si>
  <si>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</si>
  <si>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</si>
  <si>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</si>
  <si>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</si>
  <si>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</si>
  <si>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</si>
  <si>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</si>
  <si>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</si>
  <si>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</si>
  <si>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</si>
  <si>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</si>
  <si>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</si>
  <si>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</si>
  <si>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</si>
  <si>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</si>
  <si>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</si>
  <si>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</si>
  <si>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</si>
  <si>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</si>
  <si>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</si>
  <si>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</si>
  <si>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</si>
  <si>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</si>
  <si>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</si>
  <si>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</si>
  <si>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</si>
  <si>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</si>
  <si>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</si>
  <si>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</si>
  <si>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</si>
  <si>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</si>
  <si>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</si>
  <si>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</si>
  <si>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</si>
  <si>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</si>
  <si>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</si>
  <si>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</si>
  <si>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</si>
  <si>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</si>
  <si>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</si>
  <si>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</si>
  <si>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</si>
  <si>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</si>
  <si>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</si>
  <si>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</si>
  <si>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</si>
  <si>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</si>
  <si>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</si>
  <si>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</si>
  <si>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</si>
  <si>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</si>
  <si>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</si>
  <si>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</si>
  <si>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</si>
  <si>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</si>
  <si>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</si>
  <si>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</si>
  <si>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</si>
  <si>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</si>
  <si>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</si>
  <si>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</si>
  <si>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</si>
  <si>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</si>
  <si>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</si>
  <si>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</si>
  <si>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</si>
  <si>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</si>
  <si>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</si>
  <si>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</si>
  <si>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</si>
  <si>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</si>
  <si>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</si>
  <si>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</si>
  <si>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</si>
  <si>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</si>
  <si>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</si>
  <si>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</si>
  <si>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</si>
  <si>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</si>
  <si>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</si>
  <si>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</si>
  <si>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</si>
  <si>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</si>
  <si>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</si>
  <si>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</si>
  <si>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</si>
  <si>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</si>
  <si>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</si>
  <si>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</si>
  <si>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</si>
  <si>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</si>
  <si>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</si>
  <si>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</si>
  <si>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</si>
  <si>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</si>
  <si>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</si>
  <si>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</si>
  <si>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</si>
  <si>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</si>
  <si>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</si>
  <si>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</si>
  <si>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</si>
  <si>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</si>
  <si>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</si>
  <si>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</si>
  <si>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</si>
  <si>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</si>
  <si>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</si>
  <si>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</si>
  <si>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</si>
  <si>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</si>
  <si>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</si>
  <si>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</si>
  <si>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</si>
  <si>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</si>
  <si>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</si>
  <si>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</si>
  <si>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</si>
  <si>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</si>
  <si>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</si>
  <si>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</si>
  <si>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</si>
  <si>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</si>
  <si>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</si>
  <si>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</si>
  <si>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</si>
  <si>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</si>
  <si>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</si>
  <si>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</si>
  <si>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</si>
  <si>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</si>
  <si>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</si>
  <si>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</si>
  <si>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</si>
  <si>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</si>
  <si>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</si>
  <si>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</si>
  <si>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</si>
  <si>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</si>
  <si>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</si>
  <si>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</si>
  <si>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</si>
  <si>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</si>
  <si>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</si>
  <si>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</si>
  <si>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</si>
  <si>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</si>
  <si>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</si>
  <si>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</si>
  <si>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</si>
  <si>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</si>
  <si>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</si>
  <si>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</si>
  <si>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</si>
  <si>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</si>
  <si>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</si>
  <si>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</si>
  <si>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</si>
  <si>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</si>
  <si>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</si>
  <si>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</si>
  <si>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</si>
  <si>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</si>
  <si>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</si>
  <si>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</si>
  <si>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</si>
  <si>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</si>
  <si>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</si>
  <si>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</si>
  <si>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</si>
  <si>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</si>
  <si>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</si>
  <si>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</si>
  <si>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</si>
  <si>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</si>
  <si>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</si>
  <si>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</si>
  <si>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</si>
  <si>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</si>
  <si>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</si>
  <si>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</si>
  <si>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</si>
  <si>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</si>
  <si>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</si>
  <si>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</si>
  <si>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</si>
  <si>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</si>
  <si>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</si>
  <si>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</si>
  <si>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</si>
  <si>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</si>
  <si>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</si>
  <si>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</si>
  <si>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</si>
  <si>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</si>
  <si>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</si>
  <si>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</si>
  <si>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</si>
  <si>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</si>
  <si>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</si>
  <si>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</si>
  <si>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</si>
  <si>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</si>
  <si>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</si>
  <si>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</si>
  <si>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</si>
  <si>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</si>
  <si>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</si>
  <si>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</si>
  <si>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</si>
  <si>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</si>
  <si>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</si>
  <si>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</si>
  <si>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</si>
  <si>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</si>
  <si>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</si>
  <si>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</si>
  <si>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</si>
  <si>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</si>
  <si>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</si>
  <si>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</si>
  <si>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</si>
  <si>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</si>
  <si>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</si>
  <si>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</si>
  <si>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</si>
  <si>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</si>
  <si>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</si>
  <si>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</si>
  <si>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</si>
  <si>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</si>
  <si>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</si>
  <si>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</si>
  <si>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</si>
  <si>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</si>
  <si>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</si>
  <si>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</si>
  <si>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</si>
  <si>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</si>
  <si>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</si>
  <si>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</si>
  <si>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</si>
  <si>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</si>
  <si>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</si>
  <si>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</si>
  <si>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</si>
  <si>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</si>
  <si>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</si>
  <si>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</si>
  <si>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</si>
  <si>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</si>
  <si>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</si>
  <si>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</si>
  <si>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</si>
  <si>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</si>
  <si>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</si>
  <si>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</si>
  <si>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</si>
  <si>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</si>
  <si>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</si>
  <si>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</si>
  <si>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</si>
  <si>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</si>
  <si>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</si>
  <si>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</si>
  <si>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</si>
  <si>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</si>
  <si>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</si>
  <si>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</si>
  <si>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</si>
  <si>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</si>
  <si>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</si>
  <si>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</si>
  <si>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</si>
  <si>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</si>
  <si>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</si>
  <si>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</si>
  <si>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</si>
  <si>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</si>
  <si>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</si>
  <si>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</si>
  <si>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</si>
  <si>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</si>
  <si>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</si>
  <si>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</si>
  <si>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</si>
  <si>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</si>
  <si>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</si>
  <si>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</si>
  <si>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</si>
  <si>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</si>
  <si>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</si>
  <si>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</si>
  <si>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</si>
  <si>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</si>
  <si>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</si>
  <si>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</si>
  <si>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</si>
  <si>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</si>
  <si>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</si>
  <si>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</si>
  <si>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</si>
  <si>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</si>
  <si>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</si>
  <si>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</si>
  <si>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</si>
  <si>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</si>
  <si>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</si>
  <si>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</si>
  <si>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</si>
  <si>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</si>
  <si>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</si>
  <si>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</si>
  <si>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</si>
  <si>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</si>
  <si>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</si>
  <si>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</si>
  <si>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</si>
  <si>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</si>
  <si>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</si>
  <si>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</si>
  <si>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</si>
  <si>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</si>
  <si>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</si>
  <si>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</si>
  <si>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</si>
  <si>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</si>
  <si>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</si>
  <si>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</si>
  <si>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</si>
  <si>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</si>
  <si>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</si>
  <si>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</si>
  <si>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</si>
  <si>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</si>
  <si>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</si>
  <si>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</si>
  <si>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</si>
  <si>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</si>
  <si>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</si>
  <si>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</si>
  <si>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</si>
  <si>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</si>
  <si>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</si>
  <si>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</si>
  <si>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</si>
  <si>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</si>
  <si>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</si>
  <si>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</si>
  <si>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</si>
  <si>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</si>
  <si>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</si>
  <si>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</si>
  <si>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</si>
  <si>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</si>
  <si>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</si>
  <si>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</si>
  <si>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</si>
  <si>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</si>
  <si>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</si>
  <si>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</si>
  <si>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</si>
  <si>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</si>
  <si>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</si>
  <si>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</si>
  <si>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</si>
  <si>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</si>
  <si>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</si>
  <si>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</si>
  <si>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</si>
  <si>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</si>
  <si>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</si>
  <si>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</si>
  <si>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</si>
  <si>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</si>
  <si>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</si>
  <si>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</si>
  <si>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</si>
  <si>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</si>
  <si>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</si>
  <si>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</si>
  <si>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</si>
  <si>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</si>
  <si>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</si>
  <si>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</si>
  <si>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</si>
  <si>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</si>
  <si>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</si>
  <si>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</si>
  <si>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</si>
  <si>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</si>
  <si>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</si>
  <si>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</si>
  <si>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</si>
  <si>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</si>
  <si>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</si>
  <si>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</si>
  <si>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</si>
  <si>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</si>
  <si>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</si>
  <si>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</si>
  <si>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</si>
  <si>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</si>
  <si>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</si>
  <si>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</si>
  <si>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</si>
  <si>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</si>
  <si>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</si>
  <si>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</si>
  <si>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</si>
  <si>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</si>
  <si>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</si>
  <si>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</si>
  <si>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</si>
  <si>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</si>
  <si>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</si>
  <si>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</si>
  <si>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</si>
  <si>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</si>
  <si>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</si>
  <si>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</si>
  <si>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</si>
  <si>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</si>
  <si>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</si>
  <si>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</si>
  <si>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</si>
  <si>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</si>
  <si>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</si>
  <si>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</si>
  <si>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</si>
  <si>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</si>
  <si>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</si>
  <si>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</si>
  <si>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</si>
  <si>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</si>
  <si>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</si>
  <si>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</si>
  <si>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</si>
  <si>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</si>
  <si>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</si>
  <si>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</si>
  <si>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</si>
  <si>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</si>
  <si>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</si>
  <si>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</si>
  <si>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</si>
  <si>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</si>
  <si>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</si>
  <si>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</si>
  <si>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</si>
  <si>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</si>
  <si>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</si>
  <si>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</si>
  <si>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</si>
  <si>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</si>
  <si>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</si>
  <si>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</si>
  <si>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</si>
  <si>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</si>
  <si>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</si>
  <si>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</si>
  <si>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</si>
  <si>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</si>
  <si>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</si>
  <si>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</si>
  <si>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</si>
  <si>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</si>
  <si>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</si>
  <si>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</si>
  <si>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</si>
  <si>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</si>
  <si>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</si>
  <si>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</si>
  <si>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</si>
  <si>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</si>
  <si>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</si>
  <si>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</si>
  <si>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</si>
  <si>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</si>
  <si>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</si>
  <si>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</si>
  <si>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</si>
  <si>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</si>
  <si>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</si>
  <si>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</si>
  <si>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</si>
  <si>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</si>
  <si>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</si>
  <si>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</si>
  <si>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</si>
  <si>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</si>
  <si>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</si>
  <si>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</si>
  <si>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</si>
  <si>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</si>
  <si>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</si>
  <si>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</si>
  <si>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</si>
  <si>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</si>
  <si>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</si>
  <si>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</si>
  <si>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</si>
  <si>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</si>
  <si>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</si>
  <si>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</si>
  <si>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</si>
  <si>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</si>
  <si>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</si>
  <si>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</si>
  <si>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</si>
  <si>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</si>
  <si>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</si>
  <si>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</si>
  <si>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</si>
  <si>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</si>
  <si>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</si>
  <si>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</si>
  <si>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</si>
  <si>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</si>
  <si>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</si>
  <si>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</si>
  <si>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</si>
  <si>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</si>
  <si>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</si>
  <si>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</si>
  <si>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</si>
  <si>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</si>
  <si>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</si>
  <si>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</si>
  <si>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</si>
  <si>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</si>
  <si>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</si>
  <si>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</si>
  <si>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</si>
  <si>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</si>
  <si>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</si>
  <si>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</si>
  <si>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</si>
  <si>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</si>
  <si>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</si>
  <si>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</si>
  <si>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</si>
  <si>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</si>
  <si>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</si>
  <si>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</si>
  <si>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</si>
  <si>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</si>
  <si>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</si>
  <si>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</si>
  <si>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</si>
  <si>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</si>
  <si>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</si>
  <si>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</si>
  <si>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</si>
  <si>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</si>
  <si>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</si>
  <si>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</si>
  <si>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</si>
  <si>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</si>
  <si>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</si>
  <si>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</si>
  <si>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</si>
  <si>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</si>
  <si>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</si>
  <si>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</si>
  <si>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</si>
  <si>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</si>
  <si>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</si>
  <si>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</si>
  <si>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</si>
  <si>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</si>
  <si>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</si>
  <si>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</si>
  <si>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</si>
  <si>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</si>
  <si>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</si>
  <si>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</si>
  <si>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</si>
  <si>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</si>
  <si>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</si>
  <si>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</si>
  <si>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</si>
  <si>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</si>
  <si>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</si>
  <si>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</si>
  <si>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</si>
  <si>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</si>
  <si>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</si>
  <si>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</si>
  <si>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</si>
  <si>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</si>
  <si>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</si>
  <si>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</si>
  <si>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</si>
  <si>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</si>
  <si>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</si>
  <si>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</si>
  <si>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</si>
  <si>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</si>
  <si>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</si>
  <si>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</si>
  <si>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</si>
  <si>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</si>
  <si>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</si>
  <si>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</si>
  <si>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</si>
  <si>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</si>
  <si>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</si>
  <si>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</si>
  <si>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</si>
  <si>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</si>
  <si>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</si>
  <si>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</si>
  <si>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</si>
  <si>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</si>
  <si>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</si>
  <si>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</si>
  <si>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</si>
  <si>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</si>
  <si>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</si>
  <si>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</si>
  <si>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</si>
  <si>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</si>
  <si>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</si>
  <si>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</si>
  <si>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</si>
  <si>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</si>
  <si>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</si>
  <si>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</si>
  <si>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</si>
  <si>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</si>
  <si>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</si>
  <si>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</si>
  <si>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</si>
  <si>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</si>
  <si>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</si>
  <si>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</si>
  <si>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</si>
  <si>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</si>
  <si>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</si>
  <si>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</si>
  <si>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</si>
  <si>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</si>
  <si>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</si>
  <si>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</si>
  <si>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</si>
  <si>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</si>
  <si>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</si>
  <si>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</si>
  <si>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</si>
  <si>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</si>
  <si>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</si>
  <si>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</si>
  <si>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</si>
  <si>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</si>
  <si>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</si>
  <si>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</si>
  <si>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</si>
  <si>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</si>
  <si>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</si>
  <si>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</si>
  <si>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</si>
  <si>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</si>
  <si>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</si>
  <si>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</si>
  <si>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</si>
  <si>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</si>
  <si>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</si>
  <si>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</si>
  <si>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</si>
  <si>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</si>
  <si>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</si>
  <si>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</si>
  <si>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</si>
  <si>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</si>
  <si>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</si>
  <si>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</si>
  <si>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</si>
  <si>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</si>
  <si>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</si>
  <si>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</si>
  <si>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</si>
  <si>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</si>
  <si>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</si>
  <si>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</si>
  <si>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</si>
  <si>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</si>
  <si>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</si>
  <si>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</si>
  <si>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</si>
  <si>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</si>
  <si>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</si>
  <si>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</si>
  <si>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</si>
  <si>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</si>
  <si>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</si>
  <si>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</si>
  <si>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</si>
  <si>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</si>
  <si>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</si>
  <si>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</si>
  <si>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</si>
  <si>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</si>
  <si>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</si>
  <si>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</si>
  <si>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</si>
  <si>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</si>
  <si>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</si>
  <si>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</si>
  <si>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</si>
  <si>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</si>
  <si>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</si>
  <si>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</si>
  <si>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</si>
  <si>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</si>
  <si>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</si>
  <si>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</si>
  <si>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</si>
  <si>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</si>
  <si>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</si>
  <si>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</si>
  <si>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</si>
  <si>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</si>
  <si>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</si>
  <si>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</si>
  <si>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</si>
  <si>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</si>
  <si>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</si>
  <si>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</si>
  <si>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</si>
  <si>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</si>
  <si>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</si>
  <si>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</si>
  <si>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</si>
  <si>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</si>
  <si>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</si>
  <si>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</si>
  <si>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</si>
  <si>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</si>
  <si>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</si>
  <si>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</si>
  <si>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</si>
  <si>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</si>
  <si>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</si>
  <si>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</si>
  <si>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</si>
  <si>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</si>
  <si>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</si>
  <si>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</si>
  <si>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</si>
  <si>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</si>
  <si>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</si>
  <si>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</si>
  <si>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</si>
  <si>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</si>
  <si>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</si>
  <si>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</si>
  <si>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</si>
  <si>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</si>
  <si>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</si>
  <si>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</si>
  <si>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</si>
  <si>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</si>
  <si>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</si>
  <si>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</si>
  <si>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</si>
  <si>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</si>
  <si>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</si>
  <si>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</si>
  <si>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</si>
  <si>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</si>
  <si>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</si>
  <si>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</si>
  <si>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</si>
  <si>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</si>
  <si>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</si>
  <si>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</si>
  <si>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</si>
  <si>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</si>
  <si>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</si>
  <si>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</si>
  <si>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</si>
  <si>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</si>
  <si>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</si>
  <si>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</si>
  <si>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</si>
  <si>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</si>
  <si>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</si>
  <si>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</si>
  <si>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</si>
  <si>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</si>
  <si>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</si>
  <si>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</si>
  <si>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</si>
  <si>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</si>
  <si>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</si>
  <si>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</si>
  <si>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</si>
  <si>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</si>
  <si>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</si>
  <si>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</si>
  <si>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</si>
  <si>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</si>
  <si>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</si>
  <si>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</si>
  <si>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</si>
  <si>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</si>
  <si>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</si>
  <si>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</si>
  <si>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</si>
  <si>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</si>
  <si>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</si>
  <si>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</si>
  <si>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</si>
  <si>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</si>
  <si>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</si>
  <si>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</si>
  <si>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</si>
  <si>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</si>
  <si>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</si>
  <si>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</si>
  <si>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</si>
  <si>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</si>
  <si>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</si>
  <si>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</si>
  <si>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</si>
  <si>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</si>
  <si>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</si>
  <si>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</si>
  <si>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</si>
  <si>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</si>
  <si>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</si>
  <si>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</si>
  <si>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</si>
  <si>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</si>
  <si>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</si>
  <si>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</si>
  <si>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</si>
  <si>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</si>
  <si>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</si>
  <si>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</si>
  <si>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</si>
  <si>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</si>
  <si>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</si>
  <si>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</si>
  <si>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</si>
  <si>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</si>
  <si>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</si>
  <si>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</si>
  <si>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</si>
  <si>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</si>
  <si>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</si>
  <si>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</si>
  <si>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</si>
  <si>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</si>
  <si>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</si>
  <si>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</si>
  <si>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</si>
  <si>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</si>
  <si>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</si>
  <si>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</si>
  <si>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</si>
  <si>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</si>
  <si>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</si>
  <si>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</si>
  <si>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</si>
  <si>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</si>
  <si>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</si>
  <si>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</si>
  <si>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</si>
  <si>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</si>
  <si>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</si>
  <si>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</si>
  <si>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</si>
  <si>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</si>
  <si>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</si>
  <si>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</si>
  <si>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</si>
  <si>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</si>
  <si>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</si>
  <si>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</si>
  <si>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</si>
  <si>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</si>
  <si>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</si>
  <si>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</si>
  <si>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</si>
  <si>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</si>
  <si>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</si>
  <si>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</si>
  <si>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</si>
  <si>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</si>
  <si>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</si>
  <si>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</si>
  <si>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</si>
  <si>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</si>
  <si>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</si>
  <si>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</si>
  <si>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</si>
  <si>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</si>
  <si>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</si>
  <si>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</si>
  <si>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</si>
  <si>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</si>
  <si>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</si>
  <si>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</si>
  <si>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</si>
  <si>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</si>
  <si>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</si>
  <si>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</si>
  <si>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</si>
  <si>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</si>
  <si>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</si>
  <si>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</si>
  <si>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</si>
  <si>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</si>
  <si>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</si>
  <si>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</si>
  <si>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</si>
  <si>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</si>
  <si>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</si>
  <si>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</si>
  <si>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</si>
  <si>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</si>
  <si>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</si>
  <si>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</si>
  <si>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</si>
  <si>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</si>
  <si>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</si>
  <si>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</si>
  <si>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</si>
  <si>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</si>
  <si>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</si>
  <si>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</si>
  <si>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</si>
  <si>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</si>
  <si>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</si>
  <si>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</si>
  <si>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</si>
  <si>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</si>
  <si>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</si>
  <si>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</si>
  <si>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</si>
  <si>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</si>
  <si>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</si>
  <si>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</si>
  <si>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</si>
  <si>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</si>
  <si>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</si>
  <si>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</si>
  <si>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</si>
  <si>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</si>
  <si>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</si>
  <si>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</si>
  <si>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</si>
  <si>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</si>
  <si>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</si>
  <si>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</si>
  <si>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</si>
  <si>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</si>
  <si>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</si>
  <si>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</si>
  <si>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</si>
  <si>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</si>
  <si>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</si>
  <si>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</si>
  <si>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</si>
  <si>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</si>
  <si>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</si>
  <si>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</si>
  <si>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</si>
  <si>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</si>
  <si>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</si>
  <si>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</si>
  <si>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</si>
  <si>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</si>
  <si>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</si>
  <si>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</si>
  <si>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</si>
  <si>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</si>
  <si>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</si>
  <si>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</si>
  <si>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</si>
  <si>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</si>
  <si>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</si>
  <si>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</si>
  <si>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</si>
  <si>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</si>
  <si>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</si>
  <si>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</si>
  <si>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</si>
  <si>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</si>
  <si>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</si>
  <si>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</si>
  <si>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</si>
  <si>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</si>
  <si>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</si>
  <si>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</si>
  <si>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</si>
  <si>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</si>
  <si>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</si>
  <si>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</si>
  <si>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</si>
  <si>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</si>
  <si>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</si>
  <si>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</si>
  <si>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</si>
  <si>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</si>
  <si>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</si>
  <si>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</si>
  <si>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</si>
  <si>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</si>
  <si>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</si>
  <si>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</si>
  <si>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</si>
  <si>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</si>
  <si>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</si>
  <si>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</si>
  <si>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</si>
  <si>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</si>
  <si>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</si>
  <si>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</si>
  <si>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</si>
  <si>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</si>
  <si>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</si>
  <si>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</si>
  <si>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</si>
  <si>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</si>
  <si>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</si>
  <si>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</si>
  <si>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</si>
  <si>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</si>
  <si>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</si>
  <si>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</si>
  <si>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</si>
  <si>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</si>
  <si>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</si>
  <si>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</si>
  <si>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</si>
  <si>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</si>
  <si>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</si>
  <si>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</si>
  <si>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</si>
  <si>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</si>
  <si>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</si>
  <si>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</si>
  <si>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</si>
  <si>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</si>
  <si>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</si>
  <si>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</si>
  <si>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</si>
  <si>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</si>
  <si>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</si>
  <si>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</si>
  <si>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</si>
  <si>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</si>
  <si>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</si>
  <si>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</si>
  <si>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</si>
  <si>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</si>
  <si>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</si>
  <si>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</si>
  <si>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</si>
  <si>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</si>
  <si>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</si>
  <si>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</si>
  <si>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</si>
  <si>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</si>
  <si>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</si>
  <si>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</si>
  <si>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</si>
  <si>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</si>
  <si>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</si>
  <si>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</si>
  <si>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</si>
  <si>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</si>
  <si>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</si>
  <si>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</si>
  <si>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</si>
  <si>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</si>
  <si>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</si>
  <si>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</si>
  <si>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</si>
  <si>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</si>
  <si>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</si>
  <si>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</si>
  <si>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</si>
  <si>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</si>
  <si>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</si>
  <si>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</si>
  <si>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</si>
  <si>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</si>
  <si>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</si>
  <si>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</si>
  <si>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</si>
  <si>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</si>
  <si>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</si>
  <si>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</si>
  <si>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</si>
  <si>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</si>
  <si>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</si>
  <si>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</si>
  <si>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</si>
  <si>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</si>
  <si>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</si>
  <si>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</si>
  <si>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</si>
  <si>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</si>
  <si>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</si>
  <si>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</si>
  <si>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</si>
  <si>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</si>
  <si>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</si>
  <si>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</si>
  <si>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</si>
  <si>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</si>
  <si>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</si>
  <si>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</si>
  <si>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</si>
  <si>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</si>
  <si>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</si>
  <si>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</si>
  <si>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</si>
  <si>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</si>
  <si>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</si>
  <si>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</si>
  <si>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</si>
  <si>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</si>
  <si>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</si>
  <si>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</si>
  <si>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</si>
  <si>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</si>
  <si>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</si>
  <si>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</si>
  <si>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</si>
  <si>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</si>
  <si>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</si>
  <si>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</si>
  <si>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</si>
  <si>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</si>
  <si>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</si>
  <si>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</si>
  <si>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</si>
  <si>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</si>
  <si>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</si>
  <si>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</si>
  <si>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</si>
  <si>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</si>
  <si>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</si>
  <si>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</si>
  <si>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</si>
  <si>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</si>
  <si>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</si>
  <si>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</si>
  <si>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</si>
  <si>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</si>
  <si>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</si>
  <si>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</si>
  <si>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</si>
  <si>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</si>
  <si>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</si>
  <si>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</si>
  <si>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</si>
  <si>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</si>
  <si>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</si>
  <si>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</si>
  <si>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</si>
  <si>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</si>
  <si>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</si>
  <si>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</si>
  <si>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</si>
  <si>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</si>
  <si>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</si>
  <si>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</si>
  <si>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</si>
  <si>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</si>
  <si>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</si>
  <si>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</si>
  <si>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</si>
  <si>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</si>
  <si>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</si>
  <si>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</si>
  <si>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</si>
  <si>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</si>
  <si>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</si>
  <si>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</si>
  <si>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</si>
  <si>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</si>
  <si>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</si>
  <si>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</si>
  <si>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</si>
  <si>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</si>
  <si>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</si>
  <si>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</si>
  <si>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</si>
  <si>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</si>
  <si>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</si>
  <si>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</si>
  <si>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</si>
  <si>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</si>
  <si>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</si>
  <si>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</si>
  <si>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</si>
  <si>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</si>
  <si>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</si>
  <si>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</si>
  <si>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</si>
  <si>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</si>
  <si>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</si>
  <si>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</si>
  <si>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</si>
  <si>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</si>
  <si>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</si>
  <si>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</si>
  <si>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</si>
  <si>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</si>
  <si>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</si>
  <si>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</si>
  <si>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</si>
  <si>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</si>
  <si>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</si>
  <si>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</si>
  <si>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</si>
  <si>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</si>
  <si>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</si>
  <si>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</si>
  <si>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</si>
  <si>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</si>
  <si>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</si>
  <si>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</si>
  <si>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</si>
  <si>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</si>
  <si>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</si>
  <si>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</si>
  <si>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</si>
  <si>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</si>
  <si>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</si>
  <si>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</si>
  <si>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</si>
  <si>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</si>
  <si>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</si>
  <si>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</si>
  <si>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</si>
  <si>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</si>
  <si>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</si>
  <si>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</si>
  <si>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</si>
  <si>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</si>
  <si>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</si>
  <si>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</si>
  <si>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</si>
  <si>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</si>
  <si>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</si>
  <si>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</si>
  <si>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</si>
  <si>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</si>
  <si>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</si>
  <si>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</si>
  <si>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</si>
  <si>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</si>
  <si>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</si>
  <si>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</si>
  <si>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</si>
  <si>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</si>
  <si>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</si>
  <si>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</si>
  <si>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</si>
  <si>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</si>
  <si>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</si>
  <si>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</si>
  <si>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</si>
  <si>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</si>
  <si>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</si>
  <si>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</si>
  <si>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</si>
  <si>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</si>
  <si>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</si>
  <si>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</si>
  <si>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</si>
  <si>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</si>
  <si>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</si>
  <si>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</si>
  <si>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</si>
  <si>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</si>
  <si>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</si>
  <si>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</si>
  <si>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</si>
  <si>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</si>
  <si>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</si>
  <si>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</si>
  <si>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</si>
  <si>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</si>
  <si>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</si>
  <si>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</si>
  <si>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</si>
  <si>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</si>
  <si>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</si>
  <si>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</si>
  <si>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</si>
  <si>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</si>
  <si>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</si>
  <si>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</si>
  <si>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</si>
  <si>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</si>
  <si>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</si>
  <si>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</si>
  <si>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</si>
  <si>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</si>
  <si>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</si>
  <si>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</si>
  <si>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</si>
  <si>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</si>
  <si>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</si>
  <si>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</si>
  <si>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</si>
  <si>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</si>
  <si>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</si>
  <si>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</si>
  <si>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</si>
  <si>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</si>
  <si>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</si>
  <si>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</si>
  <si>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</si>
  <si>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</si>
  <si>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</si>
  <si>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</si>
  <si>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</si>
  <si>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</si>
  <si>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</si>
  <si>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</si>
  <si>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</si>
  <si>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</si>
  <si>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</si>
  <si>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</si>
  <si>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</si>
  <si>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</si>
  <si>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</si>
  <si>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</si>
  <si>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</si>
  <si>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</si>
  <si>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</si>
  <si>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</si>
  <si>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</si>
  <si>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</si>
  <si>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</si>
  <si>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</si>
  <si>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</si>
  <si>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</si>
  <si>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</si>
  <si>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</si>
  <si>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</si>
  <si>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</si>
  <si>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</si>
  <si>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</si>
  <si>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</si>
  <si>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</si>
  <si>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</si>
  <si>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</si>
  <si>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</si>
  <si>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</si>
  <si>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</si>
  <si>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</si>
  <si>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</si>
  <si>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</si>
  <si>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</si>
  <si>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</si>
  <si>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</si>
  <si>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</si>
  <si>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</si>
  <si>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</si>
  <si>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</si>
  <si>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</si>
  <si>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</si>
  <si>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</si>
  <si>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</si>
  <si>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</si>
  <si>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</si>
  <si>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</si>
  <si>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</si>
  <si>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</si>
  <si>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</si>
  <si>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</si>
  <si>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</si>
  <si>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</si>
  <si>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</si>
  <si>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</si>
  <si>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</si>
  <si>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</si>
  <si>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</si>
  <si>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</si>
  <si>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</si>
  <si>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</si>
  <si>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</si>
  <si>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</si>
  <si>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</si>
  <si>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</si>
  <si>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</si>
  <si>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</si>
  <si>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</si>
  <si>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</si>
  <si>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</si>
  <si>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</si>
  <si>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</si>
  <si>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</si>
  <si>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</si>
  <si>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</si>
  <si>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</si>
  <si>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</si>
  <si>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</si>
  <si>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</si>
  <si>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</si>
  <si>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</si>
  <si>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</si>
  <si>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</si>
  <si>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</si>
  <si>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</si>
  <si>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</si>
  <si>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</si>
  <si>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</si>
  <si>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</si>
  <si>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</si>
  <si>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</si>
  <si>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</si>
  <si>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</si>
  <si>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</si>
  <si>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</si>
  <si>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</si>
  <si>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</si>
  <si>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</si>
  <si>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</si>
  <si>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</si>
  <si>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</si>
  <si>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</si>
  <si>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</si>
  <si>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</si>
  <si>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</si>
  <si>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</si>
  <si>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</si>
  <si>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</si>
  <si>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</si>
  <si>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</si>
  <si>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</si>
  <si>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</si>
  <si>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</si>
  <si>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</si>
  <si>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</si>
  <si>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</si>
  <si>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</si>
  <si>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</si>
  <si>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</si>
  <si>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</si>
  <si>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</si>
  <si>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</si>
  <si>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</si>
  <si>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</si>
  <si>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</si>
  <si>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</si>
  <si>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</si>
  <si>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</si>
  <si>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</si>
  <si>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</si>
  <si>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</si>
  <si>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</si>
  <si>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</si>
  <si>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</si>
  <si>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</si>
  <si>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</si>
  <si>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</si>
  <si>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</si>
  <si>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</si>
  <si>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</si>
  <si>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</si>
  <si>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</si>
  <si>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</si>
  <si>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</si>
  <si>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</si>
  <si>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</si>
  <si>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</si>
  <si>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</si>
  <si>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</si>
  <si>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</si>
  <si>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</si>
  <si>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</si>
  <si>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</si>
  <si>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</si>
  <si>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</si>
  <si>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</si>
  <si>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</si>
  <si>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</si>
  <si>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</si>
  <si>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</si>
  <si>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</si>
  <si>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</si>
  <si>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</si>
  <si>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</si>
  <si>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</si>
  <si>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</si>
  <si>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</si>
  <si>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</si>
  <si>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</si>
  <si>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</si>
  <si>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</si>
  <si>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</si>
  <si>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</si>
  <si>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</si>
  <si>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</si>
  <si>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</si>
  <si>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</si>
  <si>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</si>
  <si>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</si>
  <si>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</si>
  <si>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</si>
  <si>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</si>
  <si>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</si>
  <si>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</si>
  <si>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</si>
  <si>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</si>
  <si>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</si>
  <si>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</si>
  <si>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</si>
  <si>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</si>
  <si>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</si>
  <si>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</si>
  <si>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</si>
  <si>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</si>
  <si>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</si>
  <si>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</si>
  <si>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</si>
  <si>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</si>
  <si>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</si>
  <si>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</si>
  <si>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</si>
  <si>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</si>
  <si>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</si>
  <si>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</si>
  <si>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</si>
  <si>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</si>
  <si>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</si>
  <si>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</si>
  <si>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</si>
  <si>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</si>
  <si>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</si>
  <si>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</si>
  <si>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</si>
  <si>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</si>
  <si>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</si>
  <si>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</si>
  <si>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</si>
  <si>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</si>
  <si>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</si>
  <si>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</si>
  <si>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</si>
  <si>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</si>
  <si>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</si>
  <si>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</si>
  <si>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</si>
  <si>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</si>
  <si>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</si>
  <si>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</si>
  <si>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</si>
  <si>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</si>
  <si>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</si>
  <si>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</si>
  <si>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</si>
  <si>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</si>
  <si>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</si>
  <si>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</si>
  <si>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</si>
  <si>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</si>
  <si>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</si>
  <si>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</si>
  <si>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</si>
  <si>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</si>
  <si>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</si>
  <si>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</si>
  <si>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</si>
  <si>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</si>
  <si>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</si>
  <si>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</si>
  <si>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</si>
  <si>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</si>
  <si>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</si>
  <si>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</si>
  <si>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</si>
  <si>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</si>
  <si>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</si>
  <si>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</si>
  <si>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</si>
  <si>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</si>
  <si>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</si>
  <si>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</si>
  <si>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</si>
  <si>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</si>
  <si>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</si>
  <si>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</si>
  <si>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</si>
  <si>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</si>
  <si>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</si>
  <si>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</si>
  <si>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</si>
  <si>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</si>
  <si>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</si>
  <si>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</si>
  <si>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</si>
  <si>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</si>
  <si>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</si>
  <si>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</si>
  <si>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</si>
  <si>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</si>
  <si>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</si>
  <si>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</si>
  <si>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</si>
  <si>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</si>
  <si>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</si>
  <si>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</si>
  <si>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</si>
  <si>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</si>
  <si>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</si>
  <si>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</si>
  <si>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</si>
  <si>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</si>
  <si>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</si>
  <si>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</si>
  <si>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</si>
  <si>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</si>
  <si>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</si>
  <si>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</si>
  <si>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</si>
  <si>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</si>
  <si>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</si>
  <si>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</si>
  <si>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</si>
  <si>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</si>
  <si>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</si>
  <si>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</si>
  <si>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</si>
  <si>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</si>
  <si>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</si>
  <si>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</si>
  <si>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</si>
  <si>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</si>
  <si>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</si>
  <si>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</si>
  <si>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</si>
  <si>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</si>
  <si>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</si>
  <si>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</si>
  <si>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</si>
  <si>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</si>
  <si>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</si>
  <si>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</si>
  <si>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</si>
  <si>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</si>
  <si>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</si>
  <si>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</si>
  <si>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</si>
  <si>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</si>
  <si>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</si>
  <si>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</si>
  <si>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</si>
  <si>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</si>
  <si>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</si>
  <si>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</si>
  <si>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</si>
  <si>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</si>
  <si>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</si>
  <si>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</si>
  <si>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</si>
  <si>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</si>
  <si>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</si>
  <si>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</si>
  <si>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</si>
  <si>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</si>
  <si>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</si>
  <si>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</si>
  <si>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</si>
  <si>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</si>
  <si>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</si>
  <si>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</si>
  <si>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</si>
  <si>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</si>
  <si>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</si>
  <si>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</si>
  <si>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</si>
  <si>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</si>
  <si>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</si>
  <si>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</si>
  <si>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</si>
  <si>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</si>
  <si>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</si>
  <si>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</si>
  <si>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</si>
  <si>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</si>
  <si>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</si>
  <si>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</si>
  <si>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</si>
  <si>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</si>
  <si>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</si>
  <si>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</si>
  <si>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</si>
  <si>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</si>
  <si>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</si>
  <si>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</si>
  <si>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</si>
  <si>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</si>
  <si>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</si>
  <si>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</si>
  <si>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</si>
  <si>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</si>
  <si>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</si>
  <si>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</si>
  <si>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</si>
  <si>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</si>
  <si>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</si>
  <si>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</si>
  <si>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</si>
  <si>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</si>
  <si>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</si>
  <si>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</si>
  <si>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</si>
  <si>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</si>
  <si>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</si>
  <si>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</si>
  <si>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</si>
  <si>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</si>
  <si>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</si>
  <si>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</si>
  <si>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</si>
  <si>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</si>
  <si>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</si>
  <si>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</si>
  <si>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</si>
  <si>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</si>
  <si>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</si>
  <si>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</si>
  <si>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</si>
  <si>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</si>
  <si>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</si>
  <si>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</si>
  <si>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</si>
  <si>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</si>
  <si>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</si>
  <si>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</si>
  <si>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</si>
  <si>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</si>
  <si>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</si>
  <si>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</si>
  <si>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</si>
  <si>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</si>
  <si>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</si>
  <si>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</si>
  <si>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</si>
  <si>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</si>
  <si>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</si>
  <si>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</si>
  <si>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</si>
  <si>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</si>
  <si>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</si>
  <si>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</si>
  <si>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</si>
  <si>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</si>
  <si>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</si>
  <si>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</si>
  <si>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</si>
  <si>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</si>
  <si>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</si>
  <si>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</si>
  <si>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</si>
  <si>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</si>
  <si>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</si>
  <si>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</si>
  <si>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</si>
  <si>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</si>
  <si>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</si>
  <si>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</si>
  <si>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</si>
  <si>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</si>
  <si>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</si>
  <si>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</si>
  <si>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</si>
  <si>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</si>
  <si>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</si>
  <si>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</si>
  <si>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</si>
  <si>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</si>
  <si>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</si>
  <si>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</si>
  <si>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</si>
  <si>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</si>
  <si>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</si>
  <si>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</si>
  <si>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</si>
  <si>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</si>
  <si>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</si>
  <si>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</si>
  <si>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</si>
  <si>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</si>
  <si>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</si>
  <si>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</si>
  <si>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</si>
  <si>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</si>
  <si>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</si>
  <si>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</si>
  <si>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</si>
  <si>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</si>
  <si>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</si>
  <si>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</si>
  <si>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</si>
  <si>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</si>
  <si>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</si>
  <si>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</si>
  <si>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</si>
  <si>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</si>
  <si>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</si>
  <si>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</si>
  <si>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</si>
  <si>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</si>
  <si>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</si>
  <si>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</si>
  <si>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</si>
  <si>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</si>
  <si>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</si>
  <si>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</si>
  <si>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</si>
  <si>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</si>
  <si>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</si>
  <si>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</si>
  <si>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</si>
  <si>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</si>
  <si>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</si>
  <si>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</si>
  <si>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</si>
  <si>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</si>
  <si>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</si>
  <si>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</si>
  <si>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</si>
  <si>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</si>
  <si>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</si>
  <si>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</si>
  <si>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</si>
  <si>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</si>
  <si>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</si>
  <si>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</si>
  <si>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</si>
  <si>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</si>
  <si>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</si>
  <si>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</si>
  <si>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</si>
  <si>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</si>
  <si>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</si>
  <si>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</si>
  <si>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</si>
  <si>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</si>
  <si>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</si>
  <si>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</si>
  <si>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</si>
  <si>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</si>
  <si>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</si>
  <si>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</si>
  <si>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</si>
  <si>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</si>
  <si>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</si>
  <si>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</si>
  <si>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</si>
  <si>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</si>
  <si>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</si>
  <si>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</si>
  <si>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</si>
  <si>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</si>
  <si>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</si>
  <si>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</si>
  <si>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</si>
  <si>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</si>
  <si>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</si>
  <si>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</si>
  <si>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</si>
  <si>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</si>
  <si>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</si>
  <si>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</si>
  <si>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</si>
  <si>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</si>
  <si>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</si>
  <si>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</si>
  <si>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</si>
  <si>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</si>
  <si>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</si>
  <si>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</si>
  <si>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</si>
  <si>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</si>
  <si>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</si>
  <si>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</si>
  <si>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</si>
  <si>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</si>
  <si>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</si>
  <si>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</si>
  <si>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</si>
  <si>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</si>
  <si>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</si>
  <si>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</si>
  <si>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</si>
  <si>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</si>
  <si>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</si>
  <si>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</si>
  <si>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</si>
  <si>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</si>
  <si>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</si>
  <si>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</si>
  <si>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</si>
  <si>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</si>
  <si>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</si>
  <si>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</si>
  <si>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</si>
  <si>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</si>
  <si>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</si>
  <si>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</si>
  <si>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</si>
  <si>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</si>
  <si>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</si>
  <si>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</si>
  <si>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</si>
  <si>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</si>
  <si>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</si>
  <si>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</si>
  <si>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</si>
  <si>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</si>
  <si>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</si>
  <si>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</si>
  <si>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</si>
  <si>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</si>
  <si>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</si>
  <si>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</si>
  <si>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</si>
  <si>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</si>
  <si>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</si>
  <si>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</si>
  <si>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</si>
  <si>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</si>
  <si>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</si>
  <si>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</si>
  <si>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</si>
  <si>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</si>
  <si>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</si>
  <si>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</si>
  <si>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</si>
  <si>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</si>
  <si>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</si>
  <si>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</si>
  <si>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</si>
  <si>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</si>
  <si>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</si>
  <si>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</si>
  <si>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</si>
  <si>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</si>
  <si>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</si>
  <si>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</si>
  <si>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</si>
  <si>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</si>
  <si>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</si>
  <si>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</si>
  <si>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</si>
  <si>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</si>
  <si>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</si>
  <si>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</si>
  <si>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</si>
  <si>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</si>
  <si>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</si>
  <si>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</si>
  <si>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</si>
  <si>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</si>
  <si>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</si>
  <si>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</si>
  <si>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</si>
  <si>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</si>
  <si>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</si>
  <si>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</si>
  <si>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</si>
  <si>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</si>
  <si>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</si>
  <si>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</si>
  <si>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</si>
  <si>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</si>
  <si>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</si>
  <si>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</si>
  <si>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</si>
  <si>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</si>
  <si>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</si>
  <si>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</si>
  <si>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</si>
  <si>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</si>
  <si>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</si>
  <si>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</si>
  <si>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</si>
  <si>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</si>
  <si>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</si>
  <si>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</si>
  <si>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</si>
  <si>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</si>
  <si>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</si>
  <si>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</si>
  <si>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</si>
  <si>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</si>
  <si>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</si>
  <si>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</si>
  <si>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</si>
  <si>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</si>
  <si>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</si>
  <si>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</si>
  <si>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</si>
  <si>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</si>
  <si>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</si>
  <si>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</si>
  <si>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</si>
  <si>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</si>
  <si>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</si>
  <si>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</si>
  <si>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</si>
  <si>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</si>
  <si>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</si>
  <si>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</si>
  <si>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</si>
  <si>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</si>
  <si>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</si>
  <si>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</si>
  <si>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</si>
  <si>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</si>
  <si>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</si>
  <si>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</si>
  <si>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</si>
  <si>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</si>
  <si>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</si>
  <si>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</si>
  <si>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</si>
  <si>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</si>
  <si>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</si>
  <si>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</si>
  <si>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</si>
  <si>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</si>
  <si>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</si>
  <si>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</si>
  <si>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</si>
  <si>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</si>
  <si>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</si>
  <si>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</si>
  <si>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</si>
  <si>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</si>
  <si>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</si>
  <si>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</si>
  <si>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</si>
  <si>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</si>
  <si>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</si>
  <si>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</si>
  <si>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</si>
  <si>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</si>
  <si>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</si>
  <si>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</si>
  <si>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</si>
  <si>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</si>
  <si>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</si>
  <si>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</si>
  <si>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</si>
  <si>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</si>
  <si>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</si>
  <si>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</si>
  <si>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</si>
  <si>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</si>
  <si>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</si>
  <si>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</si>
  <si>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</si>
  <si>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</si>
  <si>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</si>
  <si>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</si>
  <si>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</si>
  <si>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</si>
  <si>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</si>
  <si>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</si>
  <si>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</si>
  <si>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</si>
  <si>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</si>
  <si>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</si>
  <si>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</si>
  <si>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</si>
  <si>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</si>
  <si>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</si>
  <si>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</si>
  <si>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</si>
  <si>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</si>
  <si>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</si>
  <si>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</si>
  <si>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</si>
  <si>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</si>
  <si>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</si>
  <si>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</si>
  <si>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</si>
  <si>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</si>
  <si>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</si>
  <si>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</si>
  <si>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</si>
  <si>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</si>
  <si>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</si>
  <si>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</si>
  <si>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</si>
  <si>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</si>
  <si>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</si>
  <si>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</si>
  <si>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</si>
  <si>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</si>
  <si>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</si>
  <si>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</si>
  <si>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</si>
  <si>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</si>
  <si>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</si>
  <si>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</si>
  <si>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</si>
  <si>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</si>
  <si>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</si>
  <si>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</si>
  <si>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</si>
  <si>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</si>
  <si>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</si>
  <si>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</si>
  <si>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</si>
  <si>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</si>
  <si>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</si>
  <si>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</si>
  <si>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</si>
  <si>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</si>
  <si>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</si>
  <si>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</si>
  <si>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</si>
  <si>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</si>
  <si>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</si>
  <si>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</si>
  <si>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</si>
  <si>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</si>
  <si>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</si>
  <si>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</si>
  <si>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</si>
  <si>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</si>
  <si>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</si>
  <si>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</si>
  <si>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</si>
  <si>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</si>
  <si>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</si>
  <si>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</si>
  <si>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</si>
  <si>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</si>
  <si>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</si>
  <si>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</si>
  <si>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</si>
  <si>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</si>
  <si>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</si>
  <si>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</si>
  <si>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</si>
  <si>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</si>
  <si>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</si>
  <si>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</si>
  <si>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</si>
  <si>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</si>
  <si>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</si>
  <si>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</si>
  <si>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</si>
  <si>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</si>
  <si>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</si>
  <si>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</si>
  <si>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</si>
  <si>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</si>
  <si>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</si>
  <si>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</si>
  <si>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</si>
  <si>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</si>
  <si>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</si>
  <si>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</si>
  <si>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</si>
  <si>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</si>
  <si>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</si>
  <si>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</si>
  <si>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</si>
  <si>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</si>
  <si>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</si>
  <si>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</si>
  <si>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</si>
  <si>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</si>
  <si>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</si>
  <si>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</si>
  <si>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</si>
  <si>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</si>
  <si>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</si>
  <si>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</si>
  <si>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</si>
  <si>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</si>
  <si>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</si>
  <si>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</si>
  <si>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</si>
  <si>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</si>
  <si>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</si>
  <si>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</si>
  <si>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</si>
  <si>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</si>
  <si>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</si>
  <si>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</si>
  <si>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</si>
  <si>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</si>
  <si>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</si>
  <si>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</si>
  <si>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</si>
  <si>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</si>
  <si>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</si>
  <si>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</si>
  <si>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</si>
  <si>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</si>
  <si>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</si>
  <si>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</si>
  <si>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</si>
  <si>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</si>
  <si>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</si>
  <si>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</si>
  <si>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</si>
  <si>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</si>
  <si>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</si>
  <si>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</si>
  <si>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</si>
  <si>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</si>
  <si>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</si>
  <si>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</si>
  <si>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</si>
  <si>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</si>
  <si>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</si>
  <si>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</si>
  <si>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</si>
  <si>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</si>
  <si>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</si>
  <si>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</si>
  <si>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</si>
  <si>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</si>
  <si>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</si>
  <si>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</si>
  <si>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</si>
  <si>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</si>
  <si>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</si>
  <si>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</si>
  <si>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</si>
  <si>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</si>
  <si>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</si>
  <si>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</si>
  <si>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</si>
  <si>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</si>
  <si>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</si>
  <si>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</si>
  <si>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</si>
  <si>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</si>
  <si>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</si>
  <si>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</si>
  <si>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</si>
  <si>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</si>
  <si>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</si>
  <si>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</si>
  <si>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</si>
  <si>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</si>
  <si>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</si>
  <si>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</si>
  <si>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</si>
  <si>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</si>
  <si>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</si>
  <si>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</si>
  <si>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</si>
  <si>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</si>
  <si>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</si>
  <si>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</si>
  <si>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</si>
  <si>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</si>
  <si>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</si>
  <si>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</si>
  <si>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</si>
  <si>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</si>
  <si>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</si>
  <si>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</si>
  <si>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</si>
  <si>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</si>
  <si>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</si>
  <si>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</si>
  <si>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</si>
  <si>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</si>
  <si>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</si>
  <si>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</si>
  <si>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</si>
  <si>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</si>
  <si>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</si>
  <si>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</si>
  <si>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</si>
  <si>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</si>
  <si>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</si>
  <si>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</si>
  <si>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</si>
  <si>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</si>
  <si>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</si>
  <si>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</si>
  <si>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</si>
  <si>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</si>
  <si>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</si>
  <si>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</si>
  <si>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</si>
  <si>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</si>
  <si>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</si>
  <si>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</si>
  <si>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</si>
  <si>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</si>
  <si>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</si>
  <si>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</si>
  <si>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</si>
  <si>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</si>
  <si>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</si>
  <si>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</si>
  <si>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</si>
  <si>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</si>
  <si>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</si>
  <si>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</si>
  <si>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</si>
  <si>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</si>
  <si>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</si>
  <si>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</si>
  <si>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</si>
  <si>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</si>
  <si>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</si>
  <si>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</si>
  <si>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</si>
  <si>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</si>
  <si>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</si>
  <si>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</si>
  <si>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</si>
  <si>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</si>
  <si>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</si>
  <si>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</si>
  <si>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</si>
  <si>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</si>
  <si>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</si>
  <si>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</si>
  <si>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</si>
  <si>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</si>
  <si>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</si>
  <si>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</si>
  <si>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</si>
  <si>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</si>
  <si>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</si>
  <si>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</si>
  <si>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</si>
  <si>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</si>
  <si>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</si>
  <si>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</si>
  <si>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</si>
  <si>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</si>
  <si>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</si>
  <si>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</si>
  <si>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</si>
  <si>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</si>
  <si>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</si>
  <si>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</si>
  <si>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</si>
  <si>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</si>
  <si>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</si>
  <si>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</si>
  <si>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</si>
  <si>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</si>
  <si>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</si>
  <si>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</si>
  <si>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</si>
  <si>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</si>
  <si>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</si>
  <si>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</si>
  <si>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</si>
  <si>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</si>
  <si>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</si>
  <si>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</si>
  <si>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</si>
  <si>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</si>
  <si>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</si>
  <si>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</si>
  <si>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</si>
  <si>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</si>
  <si>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</si>
  <si>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</si>
  <si>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</si>
  <si>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</si>
  <si>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</si>
  <si>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</si>
  <si>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</si>
  <si>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</si>
  <si>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</si>
  <si>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</si>
  <si>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</si>
  <si>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</si>
  <si>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</si>
  <si>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</si>
  <si>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</si>
  <si>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</si>
  <si>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</si>
  <si>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</si>
  <si>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</si>
  <si>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</si>
  <si>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</si>
  <si>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</si>
  <si>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</si>
  <si>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</si>
  <si>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</si>
  <si>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</si>
  <si>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</si>
  <si>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</si>
  <si>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</si>
  <si>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</si>
  <si>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</si>
  <si>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</si>
  <si>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</si>
  <si>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</si>
  <si>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</si>
  <si>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</si>
  <si>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</si>
  <si>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</si>
  <si>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</si>
  <si>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</si>
  <si>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</si>
  <si>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</si>
  <si>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</si>
  <si>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</si>
  <si>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</si>
  <si>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</si>
  <si>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</si>
  <si>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</si>
  <si>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</si>
  <si>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</si>
  <si>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</si>
  <si>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</si>
  <si>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</si>
  <si>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</si>
  <si>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</si>
  <si>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</si>
  <si>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</si>
  <si>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</si>
  <si>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</si>
  <si>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</si>
  <si>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</si>
  <si>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</si>
  <si>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</si>
  <si>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</si>
  <si>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</si>
  <si>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</si>
  <si>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</si>
  <si>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</si>
  <si>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</si>
  <si>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</si>
  <si>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</si>
  <si>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</si>
  <si>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</si>
  <si>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</si>
  <si>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</si>
  <si>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</si>
  <si>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</si>
  <si>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</si>
  <si>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</si>
  <si>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</si>
  <si>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</si>
  <si>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</si>
  <si>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</si>
  <si>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</si>
  <si>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</si>
  <si>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</si>
  <si>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</si>
  <si>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</si>
  <si>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</si>
  <si>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</si>
  <si>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</si>
  <si>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</si>
  <si>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</si>
  <si>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</si>
  <si>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</si>
  <si>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</si>
  <si>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</si>
  <si>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</si>
  <si>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</si>
  <si>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</si>
  <si>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</si>
  <si>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</si>
  <si>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</si>
  <si>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</si>
  <si>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</si>
  <si>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</si>
  <si>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</si>
  <si>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</si>
  <si>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</si>
  <si>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</si>
  <si>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</si>
  <si>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</si>
  <si>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</si>
  <si>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</si>
  <si>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</si>
  <si>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</si>
  <si>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</si>
  <si>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</si>
  <si>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</si>
  <si>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</si>
  <si>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</si>
  <si>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</si>
  <si>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</si>
  <si>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</si>
  <si>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</si>
  <si>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</si>
  <si>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</si>
  <si>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</si>
  <si>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</si>
  <si>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</si>
  <si>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</si>
  <si>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</si>
  <si>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</si>
  <si>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</si>
  <si>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</si>
  <si>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</si>
  <si>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</si>
  <si>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</si>
  <si>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</si>
  <si>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</si>
  <si>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</si>
  <si>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</si>
  <si>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</si>
  <si>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</si>
  <si>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</si>
  <si>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</si>
  <si>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</si>
  <si>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</si>
  <si>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</si>
  <si>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</si>
  <si>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</si>
  <si>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</si>
  <si>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</si>
  <si>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</si>
  <si>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</si>
  <si>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</si>
  <si>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</si>
  <si>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</si>
  <si>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</si>
  <si>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</si>
  <si>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</si>
  <si>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</si>
  <si>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</si>
  <si>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</si>
  <si>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</si>
  <si>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</si>
  <si>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</si>
  <si>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</si>
  <si>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</si>
  <si>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</si>
  <si>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</si>
  <si>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</si>
  <si>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</si>
  <si>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</si>
  <si>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</si>
  <si>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</si>
  <si>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</si>
  <si>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</si>
  <si>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</si>
  <si>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</si>
  <si>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</si>
  <si>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</si>
  <si>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</si>
  <si>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</si>
  <si>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</si>
  <si>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</si>
  <si>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</si>
  <si>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</si>
  <si>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</si>
  <si>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</si>
  <si>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</si>
  <si>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</si>
  <si>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</si>
  <si>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</si>
  <si>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</si>
  <si>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</si>
  <si>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</si>
  <si>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</si>
  <si>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</si>
  <si>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</si>
  <si>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</si>
  <si>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</si>
  <si>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</si>
  <si>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</si>
  <si>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</si>
  <si>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</si>
  <si>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</si>
  <si>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</si>
  <si>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</si>
  <si>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</si>
  <si>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</si>
  <si>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</si>
  <si>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</si>
  <si>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</si>
  <si>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</si>
  <si>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</si>
  <si>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</si>
  <si>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</si>
  <si>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</si>
  <si>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</si>
  <si>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</si>
  <si>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</si>
  <si>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</si>
  <si>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</si>
  <si>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</si>
  <si>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</si>
  <si>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</si>
  <si>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</si>
  <si>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</si>
  <si>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</si>
  <si>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</si>
  <si>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</si>
  <si>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</si>
  <si>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</si>
  <si>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</si>
  <si>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</si>
  <si>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</si>
  <si>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</si>
  <si>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</si>
  <si>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</si>
  <si>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</si>
  <si>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</si>
  <si>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</si>
  <si>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</si>
  <si>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</si>
  <si>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</si>
  <si>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</si>
  <si>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</si>
  <si>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</si>
  <si>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</si>
  <si>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</si>
  <si>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</si>
  <si>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</si>
  <si>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</si>
  <si>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</si>
  <si>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</si>
  <si>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</si>
  <si>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</si>
  <si>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</si>
  <si>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</si>
  <si>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</si>
  <si>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</si>
  <si>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</si>
  <si>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</si>
  <si>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</si>
  <si>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</si>
  <si>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</si>
  <si>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</si>
  <si>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</si>
  <si>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</si>
  <si>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</si>
  <si>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</si>
  <si>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</si>
  <si>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</si>
  <si>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</si>
  <si>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</si>
  <si>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</si>
  <si>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</si>
  <si>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</si>
  <si>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</si>
  <si>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</si>
  <si>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</si>
  <si>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</si>
  <si>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</si>
  <si>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</si>
  <si>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</si>
  <si>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</si>
  <si>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</si>
  <si>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</si>
  <si>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</si>
  <si>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</si>
  <si>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</si>
  <si>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</si>
  <si>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</si>
  <si>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</si>
  <si>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</si>
  <si>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</si>
  <si>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</si>
  <si>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</si>
  <si>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</si>
  <si>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</si>
  <si>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</si>
  <si>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</si>
  <si>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</si>
  <si>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</si>
  <si>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</si>
  <si>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</si>
  <si>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</si>
  <si>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</si>
  <si>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</si>
  <si>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</si>
  <si>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</si>
  <si>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</si>
  <si>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</si>
  <si>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</si>
  <si>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</si>
  <si>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</si>
  <si>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</si>
  <si>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</si>
  <si>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</si>
  <si>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</si>
  <si>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</si>
  <si>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</si>
  <si>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</si>
  <si>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</si>
  <si>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</si>
  <si>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</si>
  <si>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</si>
  <si>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</si>
  <si>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</si>
  <si>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</si>
  <si>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</si>
  <si>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</si>
  <si>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</si>
  <si>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</si>
  <si>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</si>
  <si>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</si>
  <si>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</si>
  <si>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</si>
  <si>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</si>
  <si>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</si>
  <si>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</si>
  <si>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</si>
  <si>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</si>
  <si>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</si>
  <si>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</si>
  <si>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</si>
  <si>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</si>
  <si>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</si>
  <si>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</si>
  <si>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</si>
  <si>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</si>
  <si>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</si>
  <si>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</si>
  <si>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</si>
  <si>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</si>
  <si>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</si>
  <si>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</si>
  <si>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</si>
  <si>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</si>
  <si>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</si>
  <si>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</si>
  <si>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</si>
  <si>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</si>
  <si>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</si>
  <si>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</si>
  <si>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</si>
  <si>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</si>
  <si>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</si>
  <si>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</si>
  <si>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</si>
  <si>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</si>
  <si>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</si>
  <si>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</si>
  <si>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</si>
  <si>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</si>
  <si>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</si>
  <si>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</si>
  <si>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</si>
  <si>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</si>
  <si>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</si>
  <si>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</si>
  <si>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</si>
  <si>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</si>
  <si>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</si>
  <si>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</si>
  <si>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</si>
  <si>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</si>
  <si>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</si>
  <si>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</si>
  <si>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</si>
  <si>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</si>
  <si>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</si>
  <si>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</si>
  <si>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</si>
  <si>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</si>
  <si>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</si>
  <si>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</si>
  <si>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</si>
  <si>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</si>
  <si>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</si>
  <si>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</si>
  <si>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</si>
  <si>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</si>
  <si>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</si>
  <si>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</si>
  <si>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</si>
  <si>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</si>
  <si>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</si>
  <si>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</si>
  <si>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</si>
  <si>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</si>
  <si>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</si>
  <si>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</si>
  <si>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</si>
  <si>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</si>
  <si>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</si>
  <si>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</si>
  <si>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</si>
  <si>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</si>
  <si>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</si>
  <si>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</si>
  <si>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</si>
  <si>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</si>
  <si>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</si>
  <si>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</si>
  <si>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</si>
  <si>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</si>
  <si>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</si>
  <si>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</si>
  <si>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</si>
  <si>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</si>
  <si>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</si>
  <si>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</si>
  <si>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</si>
  <si>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</si>
  <si>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</si>
  <si>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</si>
  <si>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</si>
  <si>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</si>
  <si>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</si>
  <si>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</si>
  <si>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</si>
  <si>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</si>
  <si>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</si>
  <si>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</si>
  <si>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</si>
  <si>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</si>
  <si>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</si>
  <si>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</si>
  <si>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</si>
  <si>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</si>
  <si>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</si>
  <si>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</si>
  <si>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</si>
  <si>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</si>
  <si>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</si>
  <si>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</si>
  <si>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</si>
  <si>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</si>
  <si>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</si>
  <si>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</si>
  <si>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</si>
  <si>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</si>
  <si>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</si>
  <si>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</si>
  <si>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</si>
  <si>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</si>
  <si>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</si>
  <si>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</si>
  <si>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</si>
  <si>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</si>
  <si>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</si>
  <si>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</si>
  <si>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</si>
  <si>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</si>
  <si>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</si>
  <si>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</si>
  <si>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</si>
  <si>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</si>
  <si>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</si>
  <si>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</si>
  <si>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</si>
  <si>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</si>
  <si>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</si>
  <si>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</si>
  <si>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</si>
  <si>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</si>
  <si>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</si>
  <si>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</si>
  <si>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</si>
  <si>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</si>
  <si>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</si>
  <si>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</si>
  <si>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</si>
  <si>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</si>
  <si>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</si>
  <si>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</si>
  <si>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</si>
  <si>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</si>
  <si>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</si>
  <si>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</si>
  <si>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</si>
  <si>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</si>
  <si>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</si>
  <si>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</si>
  <si>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</si>
  <si>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</si>
  <si>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</si>
  <si>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</si>
  <si>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</si>
  <si>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</si>
  <si>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</si>
  <si>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</si>
  <si>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</si>
  <si>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</si>
  <si>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</si>
  <si>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</si>
  <si>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</si>
  <si>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</si>
  <si>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</si>
  <si>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</si>
  <si>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</si>
  <si>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</si>
  <si>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</si>
  <si>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</si>
  <si>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</si>
  <si>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</si>
  <si>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</si>
  <si>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</si>
  <si>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</si>
  <si>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</si>
  <si>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</si>
  <si>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</si>
  <si>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</si>
  <si>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</si>
  <si>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</si>
  <si>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</si>
  <si>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</si>
  <si>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</si>
  <si>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</si>
  <si>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</si>
  <si>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</si>
  <si>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</si>
  <si>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</si>
  <si>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</si>
  <si>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</si>
  <si>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</si>
  <si>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</si>
  <si>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</si>
  <si>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</si>
  <si>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</si>
  <si>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</si>
  <si>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</si>
  <si>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</si>
  <si>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</si>
  <si>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</si>
  <si>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</si>
  <si>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</si>
  <si>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</si>
  <si>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</si>
  <si>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</si>
  <si>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</si>
  <si>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</si>
  <si>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</si>
  <si>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</si>
  <si>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</si>
  <si>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</si>
  <si>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</si>
  <si>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</si>
  <si>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</si>
  <si>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</si>
  <si>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</si>
  <si>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</si>
  <si>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</si>
  <si>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</si>
  <si>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</si>
  <si>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</si>
  <si>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</si>
  <si>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</si>
  <si>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</si>
  <si>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</si>
  <si>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</si>
  <si>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</si>
  <si>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</si>
  <si>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</si>
  <si>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</si>
  <si>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</si>
  <si>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</si>
  <si>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</si>
  <si>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</si>
  <si>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</si>
  <si>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</si>
  <si>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</si>
  <si>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</si>
  <si>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</si>
  <si>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</si>
  <si>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</si>
  <si>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</si>
  <si>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</si>
  <si>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</si>
  <si>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</si>
  <si>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</si>
  <si>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</si>
  <si>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</si>
  <si>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</si>
  <si>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</si>
  <si>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</si>
  <si>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</si>
  <si>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</si>
  <si>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</si>
  <si>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</si>
  <si>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</si>
  <si>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</si>
  <si>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</si>
  <si>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</si>
  <si>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</si>
  <si>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</si>
  <si>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</si>
  <si>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</si>
  <si>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</si>
  <si>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</si>
  <si>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</si>
  <si>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</si>
  <si>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</si>
  <si>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</si>
  <si>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</si>
  <si>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</si>
  <si>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</si>
  <si>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</si>
  <si>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</si>
  <si>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</si>
  <si>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</si>
  <si>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</si>
  <si>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</si>
  <si>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</si>
  <si>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</si>
  <si>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</si>
  <si>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</si>
  <si>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</si>
  <si>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</si>
  <si>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</si>
  <si>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</si>
  <si>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</si>
  <si>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</si>
  <si>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</si>
  <si>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</si>
  <si>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</si>
  <si>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</si>
  <si>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</si>
  <si>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</si>
  <si>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</si>
  <si>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</si>
  <si>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</si>
  <si>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</si>
  <si>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</si>
  <si>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</si>
  <si>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</si>
  <si>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</si>
  <si>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</si>
  <si>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</si>
  <si>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</si>
  <si>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</si>
  <si>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</si>
  <si>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</si>
  <si>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</si>
  <si>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</si>
  <si>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</si>
  <si>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</si>
  <si>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</si>
  <si>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</si>
  <si>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</si>
  <si>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</si>
  <si>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</si>
  <si>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</si>
  <si>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</si>
  <si>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</si>
  <si>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</si>
  <si>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</si>
  <si>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</si>
  <si>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</si>
  <si>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</si>
  <si>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</si>
  <si>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</si>
  <si>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</si>
  <si>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</si>
  <si>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</si>
  <si>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</si>
  <si>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</si>
  <si>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</si>
  <si>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</si>
  <si>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</si>
  <si>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</si>
  <si>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</si>
  <si>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</si>
  <si>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</si>
  <si>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</si>
  <si>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</si>
  <si>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</si>
  <si>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</si>
  <si>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</si>
  <si>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</si>
  <si>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</si>
  <si>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</si>
  <si>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</si>
  <si>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</si>
  <si>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</si>
  <si>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</si>
  <si>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</si>
  <si>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</si>
  <si>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</si>
  <si>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</si>
  <si>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</si>
  <si>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</si>
  <si>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</si>
  <si>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</si>
  <si>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</si>
  <si>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</si>
  <si>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</si>
  <si>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</si>
  <si>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</si>
  <si>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</si>
  <si>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</si>
  <si>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</si>
  <si>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</si>
  <si>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</si>
  <si>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</si>
  <si>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</si>
  <si>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</si>
  <si>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</si>
  <si>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</si>
  <si>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</si>
  <si>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</si>
  <si>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</si>
  <si>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</si>
  <si>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</si>
  <si>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</si>
  <si>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</si>
  <si>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</si>
  <si>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</si>
  <si>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</si>
  <si>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</si>
  <si>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</si>
  <si>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</si>
  <si>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</si>
  <si>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</si>
  <si>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</si>
  <si>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</si>
  <si>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</si>
  <si>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</si>
  <si>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</si>
  <si>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</si>
  <si>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</si>
  <si>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</si>
  <si>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</si>
  <si>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</si>
  <si>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</si>
  <si>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</si>
  <si>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</si>
  <si>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</si>
  <si>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</si>
  <si>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</si>
  <si>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</si>
  <si>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</si>
  <si>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</si>
  <si>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</si>
  <si>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</si>
  <si>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</si>
  <si>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</si>
  <si>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</si>
  <si>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</si>
  <si>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</si>
  <si>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</si>
  <si>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</si>
  <si>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</si>
  <si>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</si>
  <si>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</si>
  <si>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</si>
  <si>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</si>
  <si>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</si>
  <si>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</si>
  <si>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</si>
  <si>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</si>
  <si>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</si>
  <si>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</si>
  <si>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</si>
  <si>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</si>
  <si>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</si>
  <si>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</si>
  <si>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</si>
  <si>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</si>
  <si>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</si>
  <si>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</si>
  <si>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</si>
  <si>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</si>
  <si>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</si>
  <si>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</si>
  <si>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</si>
  <si>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</si>
  <si>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</si>
  <si>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</si>
  <si>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</si>
  <si>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</si>
  <si>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</si>
  <si>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</si>
  <si>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</si>
  <si>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</si>
  <si>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</si>
  <si>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</si>
  <si>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</si>
  <si>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</si>
  <si>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</si>
  <si>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</si>
  <si>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</si>
  <si>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</si>
  <si>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</si>
  <si>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</si>
  <si>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</si>
  <si>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</si>
  <si>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</si>
  <si>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</si>
  <si>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</si>
  <si>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</si>
  <si>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</si>
  <si>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</si>
  <si>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</si>
  <si>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</si>
  <si>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</si>
  <si>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</si>
  <si>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</si>
  <si>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</si>
  <si>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</si>
  <si>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</si>
  <si>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</si>
  <si>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</si>
  <si>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</si>
  <si>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</si>
  <si>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</si>
  <si>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</si>
  <si>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</si>
  <si>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</si>
  <si>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</si>
  <si>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</si>
  <si>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</si>
  <si>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</si>
  <si>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</si>
  <si>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</si>
  <si>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</si>
  <si>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</si>
  <si>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</si>
  <si>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</si>
  <si>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</si>
  <si>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</si>
  <si>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</si>
  <si>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</si>
  <si>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</si>
  <si>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</si>
  <si>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</si>
  <si>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</si>
  <si>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</si>
  <si>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</si>
  <si>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</si>
  <si>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</si>
  <si>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</si>
  <si>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</si>
  <si>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</si>
  <si>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</si>
  <si>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</si>
  <si>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</si>
  <si>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</si>
  <si>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</si>
  <si>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</si>
  <si>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</si>
  <si>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</si>
  <si>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</si>
  <si>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</si>
  <si>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</si>
  <si>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</si>
  <si>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</si>
  <si>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</si>
  <si>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</si>
  <si>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</si>
  <si>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</si>
  <si>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</si>
  <si>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</si>
  <si>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</si>
  <si>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</si>
  <si>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</si>
  <si>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</si>
  <si>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</si>
  <si>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</si>
  <si>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</si>
  <si>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</si>
  <si>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</si>
  <si>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</si>
  <si>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</si>
  <si>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</si>
  <si>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</si>
  <si>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</si>
  <si>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</si>
  <si>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</si>
  <si>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</si>
  <si>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</si>
  <si>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</si>
  <si>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</si>
  <si>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</si>
  <si>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</si>
  <si>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</si>
  <si>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</si>
  <si>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</si>
  <si>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</si>
  <si>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</si>
  <si>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</si>
  <si>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</si>
  <si>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</si>
  <si>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</si>
  <si>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</si>
  <si>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</si>
  <si>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</si>
  <si>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</si>
  <si>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</si>
  <si>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</si>
  <si>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</si>
  <si>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</si>
  <si>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</si>
  <si>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</si>
  <si>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</si>
  <si>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</si>
  <si>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</si>
  <si>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</si>
  <si>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</si>
  <si>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</si>
  <si>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</si>
  <si>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</si>
  <si>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</si>
  <si>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</si>
  <si>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</si>
  <si>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</si>
  <si>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</si>
  <si>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</si>
  <si>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</si>
  <si>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</si>
  <si>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</si>
  <si>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</si>
  <si>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</si>
  <si>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</si>
  <si>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</si>
  <si>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</si>
  <si>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</si>
  <si>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</si>
  <si>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</si>
  <si>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</si>
  <si>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</si>
  <si>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</si>
  <si>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</si>
  <si>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</si>
  <si>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</si>
  <si>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</si>
  <si>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</si>
  <si>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</si>
  <si>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</si>
  <si>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</si>
  <si>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</si>
  <si>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</si>
  <si>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</si>
  <si>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</si>
  <si>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</si>
  <si>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</si>
  <si>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</si>
  <si>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</si>
  <si>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</si>
  <si>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</si>
  <si>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</si>
  <si>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</si>
  <si>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</si>
  <si>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</si>
  <si>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</si>
  <si>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</si>
  <si>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</si>
  <si>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</si>
  <si>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</si>
  <si>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</si>
  <si>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</si>
  <si>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</si>
  <si>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</si>
  <si>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</si>
  <si>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</si>
  <si>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</si>
  <si>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</si>
  <si>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</si>
  <si>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</si>
  <si>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</si>
  <si>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</si>
  <si>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</si>
  <si>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</si>
  <si>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</si>
  <si>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</si>
  <si>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</si>
  <si>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</si>
  <si>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</si>
  <si>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</si>
  <si>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</si>
  <si>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</si>
  <si>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</si>
  <si>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</si>
  <si>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</si>
  <si>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</si>
  <si>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</si>
  <si>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</si>
  <si>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</si>
  <si>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</si>
  <si>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</si>
  <si>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</si>
  <si>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</si>
  <si>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</si>
  <si>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</si>
  <si>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</si>
  <si>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</si>
  <si>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</si>
  <si>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</si>
  <si>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</si>
  <si>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</si>
  <si>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</si>
  <si>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</si>
  <si>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</si>
  <si>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</si>
  <si>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</si>
  <si>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</si>
  <si>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</si>
  <si>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</si>
  <si>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</si>
  <si>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</si>
  <si>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</si>
  <si>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</si>
  <si>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</si>
  <si>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</si>
  <si>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</si>
  <si>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</si>
  <si>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</si>
  <si>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</si>
  <si>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</si>
  <si>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</si>
  <si>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</si>
  <si>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</si>
  <si>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</si>
  <si>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</si>
  <si>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</si>
  <si>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</si>
  <si>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</si>
  <si>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</si>
  <si>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</si>
  <si>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</si>
  <si>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</si>
  <si>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</si>
  <si>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</si>
  <si>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</si>
  <si>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</si>
  <si>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</si>
  <si>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</si>
  <si>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</si>
  <si>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</si>
  <si>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</si>
  <si>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</si>
  <si>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</si>
  <si>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</si>
  <si>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</si>
  <si>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</si>
  <si>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</si>
  <si>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</si>
  <si>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</si>
  <si>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</si>
  <si>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</si>
  <si>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</si>
  <si>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</si>
  <si>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</si>
  <si>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</si>
  <si>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</si>
  <si>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</si>
  <si>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</si>
  <si>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</si>
  <si>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</si>
  <si>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</si>
  <si>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</si>
  <si>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</si>
  <si>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</si>
  <si>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</si>
  <si>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</si>
  <si>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</si>
  <si>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</si>
  <si>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</si>
  <si>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</si>
  <si>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</si>
  <si>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</si>
  <si>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</si>
  <si>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</si>
  <si>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</si>
  <si>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</si>
  <si>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</si>
  <si>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</si>
  <si>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</si>
  <si>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</si>
  <si>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</si>
  <si>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</si>
  <si>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</si>
  <si>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</si>
  <si>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</si>
  <si>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</si>
  <si>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</si>
  <si>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</si>
  <si>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</si>
  <si>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</si>
  <si>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</si>
  <si>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</si>
  <si>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</si>
  <si>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</si>
  <si>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</si>
  <si>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</si>
  <si>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</si>
  <si>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</si>
  <si>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</si>
  <si>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</si>
  <si>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</si>
  <si>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</si>
  <si>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</si>
  <si>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</si>
  <si>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</si>
  <si>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</si>
  <si>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</si>
  <si>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</si>
  <si>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</si>
  <si>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</si>
  <si>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</si>
  <si>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</si>
  <si>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</si>
  <si>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</si>
  <si>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</si>
  <si>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</si>
  <si>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</si>
  <si>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</si>
  <si>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</si>
  <si>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</si>
  <si>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</si>
  <si>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</si>
  <si>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</si>
  <si>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</si>
  <si>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</si>
  <si>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</si>
  <si>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</si>
  <si>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</si>
  <si>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</si>
  <si>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</si>
  <si>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</si>
  <si>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</si>
  <si>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</si>
  <si>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</si>
  <si>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</si>
  <si>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</si>
  <si>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</si>
  <si>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</si>
  <si>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</si>
  <si>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</si>
  <si>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</si>
  <si>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</si>
  <si>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</si>
  <si>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</si>
  <si>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</si>
  <si>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</si>
  <si>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</si>
  <si>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</si>
  <si>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</si>
  <si>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</si>
  <si>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</si>
  <si>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</si>
  <si>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</si>
  <si>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</si>
  <si>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</si>
  <si>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</si>
  <si>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</si>
  <si>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</si>
  <si>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</si>
  <si>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</si>
  <si>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</si>
  <si>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</si>
  <si>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</si>
  <si>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</si>
  <si>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</si>
  <si>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</si>
  <si>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</si>
  <si>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</si>
  <si>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</si>
  <si>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</si>
  <si>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</si>
  <si>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</si>
  <si>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</si>
  <si>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</si>
  <si>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</si>
  <si>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</si>
  <si>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</si>
  <si>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</si>
  <si>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</si>
  <si>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</si>
  <si>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</si>
  <si>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</si>
  <si>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</si>
  <si>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</si>
  <si>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</si>
  <si>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</si>
  <si>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</si>
  <si>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</si>
  <si>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</si>
  <si>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</si>
  <si>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</si>
  <si>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</si>
  <si>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</si>
  <si>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</si>
  <si>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</si>
  <si>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</si>
  <si>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</si>
  <si>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</si>
  <si>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</si>
  <si>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</si>
  <si>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</si>
  <si>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</si>
  <si>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</si>
  <si>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</si>
  <si>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</si>
  <si>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</si>
  <si>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</si>
  <si>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</si>
  <si>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</si>
  <si>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</si>
  <si>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</si>
  <si>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</si>
  <si>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</si>
  <si>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</si>
  <si>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</si>
  <si>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</si>
  <si>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</si>
  <si>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</si>
  <si>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</si>
  <si>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</si>
  <si>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</si>
  <si>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</si>
  <si>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</si>
  <si>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</si>
  <si>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</si>
  <si>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</si>
  <si>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</si>
  <si>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</si>
  <si>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</si>
  <si>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</si>
  <si>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</si>
  <si>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</si>
  <si>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</si>
  <si>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</si>
  <si>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</si>
  <si>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</si>
  <si>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</si>
  <si>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</si>
  <si>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</si>
  <si>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</si>
  <si>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</si>
  <si>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</si>
  <si>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</si>
  <si>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</si>
  <si>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</si>
  <si>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</si>
  <si>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</si>
  <si>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</si>
  <si>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</si>
  <si>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</si>
  <si>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</si>
  <si>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</si>
  <si>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</si>
  <si>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</si>
  <si>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</si>
  <si>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</si>
  <si>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</si>
  <si>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</si>
  <si>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</si>
  <si>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</si>
  <si>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</si>
  <si>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</si>
  <si>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</si>
  <si>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</si>
  <si>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</si>
  <si>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</si>
  <si>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</si>
  <si>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</si>
  <si>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</si>
  <si>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</si>
  <si>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</si>
  <si>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</si>
  <si>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</si>
  <si>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</si>
  <si>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</si>
  <si>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</si>
  <si>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</si>
  <si>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</si>
  <si>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</si>
  <si>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</si>
  <si>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</si>
  <si>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</si>
  <si>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</si>
  <si>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</si>
  <si>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</si>
  <si>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</si>
  <si>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</si>
  <si>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</si>
  <si>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</si>
  <si>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</si>
  <si>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</si>
  <si>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</si>
  <si>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</si>
  <si>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</si>
  <si>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</si>
  <si>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</si>
  <si>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</si>
  <si>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</si>
  <si>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</si>
  <si>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</si>
  <si>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</si>
  <si>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</si>
  <si>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</si>
  <si>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</si>
  <si>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</si>
  <si>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</si>
  <si>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</si>
  <si>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</si>
  <si>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</si>
  <si>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</si>
  <si>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</si>
  <si>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</si>
  <si>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</si>
  <si>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</si>
  <si>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</si>
  <si>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</si>
  <si>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</si>
  <si>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</si>
  <si>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</si>
  <si>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</si>
  <si>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</si>
  <si>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</si>
  <si>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</si>
  <si>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</si>
  <si>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</si>
  <si>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</si>
  <si>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</si>
  <si>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</si>
  <si>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</si>
  <si>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</si>
  <si>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</si>
  <si>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</si>
  <si>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</si>
  <si>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</si>
  <si>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</si>
  <si>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</si>
  <si>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</si>
  <si>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</si>
  <si>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</si>
  <si>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</si>
  <si>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</si>
  <si>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</si>
  <si>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</si>
  <si>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</si>
  <si>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</si>
  <si>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</si>
  <si>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</si>
  <si>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</si>
  <si>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</si>
  <si>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</si>
  <si>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</si>
  <si>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</si>
  <si>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</si>
  <si>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</si>
  <si>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</si>
  <si>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</si>
  <si>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</si>
  <si>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</si>
  <si>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</si>
  <si>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</si>
  <si>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</si>
  <si>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</si>
  <si>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</si>
  <si>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</si>
  <si>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</si>
  <si>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</si>
  <si>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</si>
  <si>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</si>
  <si>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</si>
  <si>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</si>
  <si>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</si>
  <si>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</si>
  <si>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</si>
  <si>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</si>
  <si>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</si>
  <si>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</si>
  <si>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</si>
  <si>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</si>
  <si>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</si>
  <si>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</si>
  <si>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</si>
  <si>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</si>
  <si>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</si>
  <si>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</si>
  <si>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</si>
  <si>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</si>
  <si>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</si>
  <si>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</si>
  <si>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</si>
  <si>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</si>
  <si>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</si>
  <si>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</si>
  <si>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</si>
  <si>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</si>
  <si>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</si>
  <si>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</si>
  <si>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</si>
  <si>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</si>
  <si>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</si>
  <si>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</si>
  <si>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</si>
  <si>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</si>
  <si>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</si>
  <si>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</si>
  <si>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</si>
  <si>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</si>
  <si>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</si>
  <si>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</si>
  <si>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</si>
  <si>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</si>
  <si>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</si>
  <si>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</si>
  <si>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</si>
  <si>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</si>
  <si>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</si>
  <si>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</si>
  <si>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</si>
  <si>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</si>
  <si>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</si>
  <si>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</si>
  <si>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</si>
  <si>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</si>
  <si>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</si>
  <si>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</si>
  <si>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</si>
  <si>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</si>
  <si>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</si>
  <si>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</si>
  <si>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</si>
  <si>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</si>
  <si>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</si>
  <si>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</si>
  <si>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</si>
  <si>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</si>
  <si>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</si>
  <si>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</si>
  <si>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</si>
  <si>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</si>
  <si>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</si>
  <si>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</si>
  <si>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</si>
  <si>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</si>
  <si>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</si>
  <si>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</si>
  <si>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</si>
  <si>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</si>
  <si>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</si>
  <si>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</si>
  <si>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</si>
  <si>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</si>
  <si>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</si>
  <si>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</si>
  <si>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</si>
  <si>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</si>
  <si>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</si>
  <si>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</si>
  <si>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</si>
  <si>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</si>
  <si>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</si>
  <si>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</si>
  <si>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</si>
  <si>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</si>
  <si>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</si>
  <si>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</si>
  <si>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</si>
  <si>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</si>
  <si>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</si>
  <si>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</si>
  <si>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</si>
  <si>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</si>
  <si>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</si>
  <si>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</si>
  <si>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</si>
  <si>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</si>
  <si>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</si>
  <si>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</si>
  <si>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</si>
  <si>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</si>
  <si>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</si>
  <si>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</si>
  <si>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</si>
  <si>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</si>
  <si>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</si>
  <si>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</si>
  <si>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</si>
  <si>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</si>
  <si>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</si>
  <si>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</si>
  <si>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</si>
  <si>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</si>
  <si>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</si>
  <si>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</si>
  <si>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</si>
  <si>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</si>
  <si>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</si>
  <si>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</si>
  <si>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</si>
  <si>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</si>
  <si>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</si>
  <si>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</si>
  <si>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</si>
  <si>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</si>
  <si>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</si>
  <si>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</si>
  <si>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</si>
  <si>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</si>
  <si>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</si>
  <si>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</si>
  <si>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</si>
  <si>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</si>
  <si>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</si>
  <si>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</si>
  <si>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</si>
  <si>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</si>
  <si>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</si>
  <si>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</si>
  <si>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</si>
  <si>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</si>
  <si>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</si>
  <si>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</si>
  <si>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</si>
  <si>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</si>
  <si>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</si>
  <si>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</si>
  <si>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</si>
  <si>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</si>
  <si>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</si>
  <si>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</si>
  <si>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</si>
  <si>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</si>
  <si>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</si>
  <si>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</si>
  <si>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</si>
  <si>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</si>
  <si>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</si>
  <si>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</si>
  <si>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</si>
  <si>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</si>
  <si>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</si>
  <si>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</si>
  <si>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</si>
  <si>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</si>
  <si>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</si>
  <si>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</si>
  <si>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</si>
  <si>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</si>
  <si>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</si>
  <si>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</si>
  <si>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</si>
  <si>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</si>
  <si>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</si>
  <si>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</si>
  <si>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</si>
  <si>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</si>
  <si>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</si>
  <si>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</si>
  <si>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</si>
  <si>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</si>
  <si>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</si>
  <si>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</si>
  <si>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</si>
  <si>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</si>
  <si>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</si>
  <si>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</si>
  <si>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</si>
  <si>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</si>
  <si>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</si>
  <si>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</si>
  <si>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</si>
  <si>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</si>
  <si>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</si>
  <si>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</si>
  <si>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</si>
  <si>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</si>
  <si>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</si>
  <si>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</si>
  <si>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</si>
  <si>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</si>
  <si>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</si>
  <si>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</si>
  <si>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</si>
  <si>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</si>
  <si>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</si>
  <si>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</si>
  <si>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</si>
  <si>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</si>
  <si>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</si>
  <si>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</si>
  <si>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</si>
  <si>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</si>
  <si>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</si>
  <si>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</si>
  <si>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</si>
  <si>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</si>
  <si>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</si>
  <si>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</si>
  <si>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</si>
  <si>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</si>
  <si>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</si>
  <si>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</si>
  <si>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</si>
  <si>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</si>
  <si>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</si>
  <si>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</si>
  <si>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</si>
  <si>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</si>
  <si>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</si>
  <si>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</si>
  <si>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</si>
  <si>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</si>
  <si>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</si>
  <si>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</si>
  <si>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</si>
  <si>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</si>
  <si>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</si>
  <si>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</si>
  <si>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</si>
  <si>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</si>
  <si>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</si>
  <si>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</si>
  <si>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</si>
  <si>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</si>
  <si>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</si>
  <si>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</si>
  <si>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</si>
  <si>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</si>
  <si>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</si>
  <si>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</si>
  <si>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</si>
  <si>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</si>
  <si>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</si>
  <si>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</si>
  <si>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</si>
  <si>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</si>
  <si>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</si>
  <si>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</si>
  <si>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</si>
  <si>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</si>
  <si>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</si>
  <si>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</si>
  <si>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</si>
  <si>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</si>
  <si>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</si>
  <si>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</si>
  <si>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</si>
  <si>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</si>
  <si>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</si>
  <si>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</si>
  <si>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</si>
  <si>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</si>
  <si>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</si>
  <si>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</si>
  <si>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</si>
  <si>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</si>
  <si>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</si>
  <si>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</si>
  <si>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</si>
  <si>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</si>
  <si>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</si>
  <si>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</si>
  <si>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</si>
  <si>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</si>
  <si>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</si>
  <si>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</si>
  <si>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</si>
  <si>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</si>
  <si>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</si>
  <si>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</si>
  <si>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</si>
  <si>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</si>
  <si>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</si>
  <si>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</si>
  <si>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</si>
  <si>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</si>
  <si>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</si>
  <si>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</si>
  <si>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</si>
  <si>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</si>
  <si>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</si>
  <si>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</si>
  <si>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</si>
  <si>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</si>
  <si>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</si>
  <si>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</si>
  <si>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</si>
  <si>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</si>
  <si>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</si>
  <si>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</si>
  <si>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</si>
  <si>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</si>
  <si>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</si>
  <si>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</si>
  <si>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</si>
  <si>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</si>
  <si>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</si>
  <si>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</si>
  <si>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</si>
  <si>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</si>
  <si>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</si>
  <si>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</si>
  <si>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</si>
  <si>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</si>
  <si>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</si>
  <si>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</si>
  <si>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</si>
  <si>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</si>
  <si>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</si>
  <si>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</si>
  <si>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</si>
  <si>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</si>
  <si>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</si>
  <si>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</si>
  <si>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</si>
  <si>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</si>
  <si>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</si>
  <si>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</si>
  <si>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</si>
  <si>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</si>
  <si>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</si>
  <si>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</si>
  <si>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</si>
  <si>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</si>
  <si>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</si>
  <si>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</si>
  <si>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</si>
  <si>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</si>
  <si>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</si>
  <si>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</si>
  <si>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</si>
  <si>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</si>
  <si>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</si>
  <si>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</si>
  <si>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</si>
  <si>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</si>
  <si>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</si>
  <si>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</si>
  <si>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</si>
  <si>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</si>
  <si>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</si>
  <si>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</si>
  <si>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</si>
  <si>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</si>
  <si>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</si>
  <si>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</si>
  <si>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</si>
  <si>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</si>
  <si>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</si>
  <si>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</si>
  <si>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</si>
  <si>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</si>
  <si>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</si>
  <si>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</si>
  <si>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</si>
  <si>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</si>
  <si>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</si>
  <si>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</si>
  <si>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</si>
  <si>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</si>
  <si>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</si>
  <si>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</si>
  <si>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</si>
  <si>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</si>
  <si>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</si>
  <si>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</si>
  <si>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</si>
  <si>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</si>
  <si>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</si>
  <si>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</si>
  <si>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</si>
  <si>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</si>
  <si>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</si>
  <si>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</si>
  <si>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</si>
  <si>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</si>
  <si>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</si>
  <si>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</si>
  <si>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</si>
  <si>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</si>
  <si>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</si>
  <si>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</si>
  <si>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</si>
  <si>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</si>
  <si>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</si>
  <si>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</si>
  <si>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</si>
  <si>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</si>
  <si>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</si>
  <si>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</si>
  <si>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</si>
  <si>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</si>
  <si>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</si>
  <si>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</si>
  <si>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</si>
  <si>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</si>
  <si>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</si>
  <si>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</si>
  <si>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</si>
  <si>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</si>
  <si>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</si>
  <si>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</si>
  <si>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</si>
  <si>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</si>
  <si>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</si>
  <si>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</si>
  <si>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</si>
  <si>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</si>
  <si>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</si>
  <si>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</si>
  <si>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</si>
  <si>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</si>
  <si>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</si>
  <si>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</si>
  <si>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</si>
  <si>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</si>
  <si>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</si>
  <si>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</si>
  <si>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</si>
  <si>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</si>
  <si>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</si>
  <si>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</si>
  <si>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</si>
  <si>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</si>
  <si>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</si>
  <si>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</si>
  <si>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</si>
  <si>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</si>
  <si>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</si>
  <si>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</si>
  <si>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</si>
  <si>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</si>
  <si>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</si>
  <si>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</si>
  <si>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</si>
  <si>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</si>
  <si>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</si>
  <si>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</si>
  <si>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</si>
  <si>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</si>
  <si>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</si>
  <si>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</si>
  <si>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</si>
  <si>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</si>
  <si>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</si>
  <si>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</si>
  <si>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</si>
  <si>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</si>
  <si>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</si>
  <si>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</si>
  <si>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</si>
  <si>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</si>
  <si>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</si>
  <si>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</si>
  <si>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</si>
  <si>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</si>
  <si>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</si>
  <si>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</si>
  <si>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</si>
  <si>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</si>
  <si>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</si>
  <si>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</si>
  <si>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</si>
  <si>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</si>
  <si>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</si>
  <si>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</si>
  <si>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</si>
  <si>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</si>
  <si>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</si>
  <si>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</si>
  <si>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</si>
  <si>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</si>
  <si>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</si>
  <si>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</si>
  <si>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</si>
  <si>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</si>
  <si>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</si>
  <si>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</si>
  <si>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</si>
  <si>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</si>
  <si>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</si>
  <si>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</si>
  <si>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</si>
  <si>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</si>
  <si>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</si>
  <si>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</si>
  <si>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</si>
  <si>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</si>
  <si>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</si>
  <si>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</si>
  <si>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</si>
  <si>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</si>
  <si>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</si>
  <si>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</si>
  <si>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</si>
  <si>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</si>
  <si>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</si>
  <si>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</si>
  <si>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</si>
  <si>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</si>
  <si>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</si>
  <si>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</si>
  <si>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</si>
  <si>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</si>
  <si>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</si>
  <si>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</si>
  <si>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</si>
  <si>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</si>
  <si>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</si>
  <si>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</si>
  <si>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</si>
  <si>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</si>
  <si>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</si>
  <si>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</si>
  <si>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</si>
  <si>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</si>
  <si>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</si>
  <si>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</si>
  <si>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</si>
  <si>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</si>
  <si>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</si>
  <si>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</si>
  <si>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</si>
  <si>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</si>
  <si>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</si>
  <si>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</si>
  <si>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</si>
  <si>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</si>
  <si>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</si>
  <si>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</si>
  <si>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</si>
  <si>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</si>
  <si>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</si>
  <si>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</si>
  <si>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</si>
  <si>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</si>
  <si>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</si>
  <si>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</si>
  <si>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</si>
  <si>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</si>
  <si>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</si>
  <si>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</si>
  <si>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</si>
  <si>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</si>
  <si>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</si>
  <si>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</si>
  <si>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</si>
  <si>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</si>
  <si>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</si>
  <si>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</si>
  <si>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</si>
  <si>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</si>
  <si>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</si>
  <si>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</si>
  <si>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</si>
  <si>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</si>
  <si>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</si>
  <si>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</si>
  <si>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</si>
  <si>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</si>
  <si>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</si>
  <si>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</si>
  <si>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</si>
  <si>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</si>
  <si>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</si>
  <si>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</si>
  <si>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</si>
  <si>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</si>
  <si>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</si>
  <si>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</si>
  <si>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</si>
  <si>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</si>
  <si>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</si>
  <si>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</si>
  <si>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</si>
  <si>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</si>
  <si>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</si>
  <si>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</si>
  <si>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</si>
  <si>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</si>
  <si>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</si>
  <si>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</si>
  <si>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</si>
  <si>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</si>
  <si>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</si>
  <si>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</si>
  <si>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</si>
  <si>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</si>
  <si>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</si>
  <si>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</si>
  <si>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</si>
  <si>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</si>
  <si>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</si>
  <si>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</si>
  <si>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</si>
  <si>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</si>
  <si>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</si>
  <si>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</si>
  <si>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</si>
  <si>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</si>
  <si>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</si>
  <si>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</si>
  <si>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</si>
  <si>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</si>
  <si>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</si>
  <si>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</si>
  <si>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</si>
  <si>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</si>
  <si>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</si>
  <si>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</si>
  <si>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</si>
  <si>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</si>
  <si>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</si>
  <si>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</si>
  <si>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</si>
  <si>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</si>
  <si>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</si>
  <si>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</si>
  <si>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</si>
  <si>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</si>
  <si>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</si>
  <si>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</si>
  <si>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</si>
  <si>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</si>
  <si>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</si>
  <si>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</si>
  <si>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</si>
  <si>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</si>
  <si>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</si>
  <si>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</si>
  <si>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</si>
  <si>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</si>
  <si>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</si>
  <si>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</si>
  <si>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</si>
  <si>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</si>
  <si>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</si>
  <si>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</si>
  <si>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</si>
  <si>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</si>
  <si>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</si>
  <si>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</si>
  <si>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</si>
  <si>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</si>
  <si>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</si>
  <si>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</si>
  <si>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</si>
  <si>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</si>
  <si>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</si>
  <si>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</si>
  <si>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</si>
  <si>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</si>
  <si>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</si>
  <si>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</si>
  <si>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</si>
  <si>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</si>
  <si>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</si>
  <si>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</si>
  <si>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</si>
  <si>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</si>
  <si>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</si>
  <si>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</si>
  <si>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</si>
  <si>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</si>
  <si>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</si>
  <si>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</si>
  <si>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</si>
  <si>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</si>
  <si>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</si>
  <si>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</si>
  <si>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</si>
  <si>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</si>
  <si>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</si>
  <si>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</si>
  <si>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</si>
  <si>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</si>
  <si>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</si>
  <si>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</si>
  <si>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</si>
  <si>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</si>
  <si>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</si>
  <si>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</si>
  <si>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</si>
  <si>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</si>
  <si>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</si>
  <si>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</si>
  <si>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</si>
  <si>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</si>
  <si>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</si>
  <si>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</si>
  <si>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</si>
  <si>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</si>
  <si>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</si>
  <si>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</si>
  <si>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</si>
  <si>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</si>
  <si>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</si>
  <si>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</si>
  <si>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</si>
  <si>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</si>
  <si>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</si>
  <si>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</si>
  <si>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</si>
  <si>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</si>
  <si>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</si>
  <si>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</si>
  <si>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</si>
  <si>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</si>
  <si>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</si>
  <si>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</si>
  <si>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</si>
  <si>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</si>
  <si>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</si>
  <si>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</si>
  <si>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</si>
  <si>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</si>
  <si>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</si>
  <si>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</si>
  <si>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</si>
  <si>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</si>
  <si>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</si>
  <si>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</si>
  <si>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</si>
  <si>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</si>
  <si>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</si>
  <si>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</si>
  <si>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</si>
  <si>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</si>
  <si>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</si>
  <si>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</si>
  <si>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</si>
  <si>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</si>
  <si>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</si>
  <si>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</si>
  <si>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</si>
  <si>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</si>
  <si>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</si>
  <si>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</si>
  <si>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</si>
  <si>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</si>
  <si>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</si>
  <si>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</si>
  <si>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</si>
  <si>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</si>
  <si>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</si>
  <si>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</si>
  <si>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</si>
  <si>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</si>
  <si>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</si>
  <si>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</si>
  <si>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</si>
  <si>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</si>
  <si>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</si>
  <si>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</si>
  <si>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</si>
  <si>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</si>
  <si>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</si>
  <si>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</si>
  <si>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</si>
  <si>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</si>
  <si>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</si>
  <si>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</si>
  <si>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</si>
  <si>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</si>
  <si>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</si>
  <si>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</si>
  <si>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</si>
  <si>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</si>
  <si>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</si>
  <si>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</si>
  <si>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</si>
  <si>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</si>
  <si>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</si>
  <si>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</si>
  <si>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</si>
  <si>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</si>
  <si>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</si>
  <si>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</si>
  <si>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</si>
  <si>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</si>
  <si>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</si>
  <si>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</si>
  <si>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</si>
  <si>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</si>
  <si>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</si>
  <si>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</si>
  <si>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</si>
  <si>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</si>
  <si>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</si>
  <si>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</si>
  <si>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</si>
  <si>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</si>
  <si>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</si>
  <si>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</si>
  <si>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</si>
  <si>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</si>
  <si>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</si>
  <si>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</si>
  <si>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</si>
  <si>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</si>
  <si>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</si>
  <si>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</si>
  <si>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</si>
  <si>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</si>
  <si>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Name</t>
  </si>
  <si>
    <t>Blurb</t>
  </si>
  <si>
    <t>Goal</t>
  </si>
  <si>
    <t>Pledged</t>
  </si>
  <si>
    <t>Aeverage Donation</t>
  </si>
  <si>
    <t>Number of Backers</t>
  </si>
  <si>
    <t>Failed</t>
  </si>
  <si>
    <t>Mean Goal</t>
  </si>
  <si>
    <t>Median Goal</t>
  </si>
  <si>
    <t>Mean Pledged</t>
  </si>
  <si>
    <t>Median Pledged</t>
  </si>
  <si>
    <t>Successful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</si>
  <si>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</si>
  <si>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</si>
  <si>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</si>
  <si>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</si>
  <si>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</si>
  <si>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</si>
  <si>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</si>
  <si>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</si>
  <si>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</si>
  <si>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</si>
  <si>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</si>
  <si>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</si>
  <si>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</si>
  <si>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Precentage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</si>
  <si>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</si>
  <si>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</si>
  <si>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</si>
  <si>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</si>
  <si>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</si>
  <si>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</si>
  <si>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</si>
  <si>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</si>
  <si>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</si>
  <si>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</si>
  <si>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50000 or More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</si>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</sst>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0.7999816888943144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0" fontId="2" fillId="0" borderId="0" xfId="0" pivotButton="1" applyFont="1"/>
    <xf numFmtId="0" fontId="1" fillId="0" borderId="0" xfId="0" applyFont="1" applyAlignment="1">
      <alignment wrapText="1"/>
    </xf>
    <xf numFmtId="9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0.7999816888943144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24-4DD6-AC7E-4F3DAC369CC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24-4DD6-AC7E-4F3DAC369CC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24-4DD6-AC7E-4F3DAC369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3556912"/>
        <c:axId val="1833504496"/>
      </c:lineChart>
      <c:catAx>
        <c:axId val="183355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504496"/>
        <c:crosses val="autoZero"/>
        <c:auto val="1"/>
        <c:lblAlgn val="ctr"/>
        <c:lblOffset val="100"/>
        <c:noMultiLvlLbl val="0"/>
      </c:catAx>
      <c:valAx>
        <c:axId val="183350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55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A2-4997-AB80-8FFED68D0BF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A2-4997-AB80-8FFED68D0BF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A2-4997-AB80-8FFED68D0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4807136"/>
        <c:axId val="3348075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2A2-4997-AB80-8FFED68D0BF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2A2-4997-AB80-8FFED68D0BF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2A2-4997-AB80-8FFED68D0BF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2A2-4997-AB80-8FFED68D0BF6}"/>
                  </c:ext>
                </c:extLst>
              </c15:ser>
            </c15:filteredLineSeries>
          </c:ext>
        </c:extLst>
      </c:lineChart>
      <c:catAx>
        <c:axId val="33480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807552"/>
        <c:crosses val="autoZero"/>
        <c:auto val="1"/>
        <c:lblAlgn val="ctr"/>
        <c:lblOffset val="100"/>
        <c:noMultiLvlLbl val="0"/>
      </c:catAx>
      <c:valAx>
        <c:axId val="33480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80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50-41CF-8897-BC17CA7A770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50-41CF-8897-BC17CA7A770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50-41CF-8897-BC17CA7A770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50-41CF-8897-BC17CA7A7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7765200"/>
        <c:axId val="1539391200"/>
      </c:barChart>
      <c:catAx>
        <c:axId val="13777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391200"/>
        <c:crosses val="autoZero"/>
        <c:auto val="1"/>
        <c:lblAlgn val="ctr"/>
        <c:lblOffset val="100"/>
        <c:noMultiLvlLbl val="0"/>
      </c:catAx>
      <c:valAx>
        <c:axId val="153939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7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E-4B09-8069-27B812BB767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0E-4B09-8069-27B812BB767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0E-4B09-8069-27B812BB7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188368"/>
        <c:axId val="343169648"/>
      </c:barChart>
      <c:catAx>
        <c:axId val="34318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69648"/>
        <c:crosses val="autoZero"/>
        <c:auto val="1"/>
        <c:lblAlgn val="ctr"/>
        <c:lblOffset val="100"/>
        <c:noMultiLvlLbl val="0"/>
      </c:catAx>
      <c:valAx>
        <c:axId val="34316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8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AF-4E3F-8D03-1FE68E1EEF6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AF-4E3F-8D03-1FE68E1EEF6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AF-4E3F-8D03-1FE68E1EEF6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AF-4E3F-8D03-1FE68E1EE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0618624"/>
        <c:axId val="1380619456"/>
      </c:lineChart>
      <c:catAx>
        <c:axId val="138061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619456"/>
        <c:crosses val="autoZero"/>
        <c:auto val="1"/>
        <c:lblAlgn val="ctr"/>
        <c:lblOffset val="100"/>
        <c:noMultiLvlLbl val="0"/>
      </c:catAx>
      <c:valAx>
        <c:axId val="138061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61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3</xdr:row>
      <xdr:rowOff>179070</xdr:rowOff>
    </xdr:from>
    <xdr:to>
      <xdr:col>13</xdr:col>
      <xdr:colOff>106680</xdr:colOff>
      <xdr:row>18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A6C09A-9464-36CC-56B5-4E4658063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0</xdr:row>
      <xdr:rowOff>152400</xdr:rowOff>
    </xdr:from>
    <xdr:to>
      <xdr:col>14</xdr:col>
      <xdr:colOff>495300</xdr:colOff>
      <xdr:row>14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6E4C75-5F5F-21F9-DD34-AA9EFD32D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1</xdr:row>
      <xdr:rowOff>118110</xdr:rowOff>
    </xdr:from>
    <xdr:to>
      <xdr:col>14</xdr:col>
      <xdr:colOff>121920</xdr:colOff>
      <xdr:row>16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177A8-F11E-57F2-963A-169EEA41B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3</xdr:row>
      <xdr:rowOff>114300</xdr:rowOff>
    </xdr:from>
    <xdr:to>
      <xdr:col>14</xdr:col>
      <xdr:colOff>68580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EAD16A-F79A-202E-098F-56E9018C0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41910</xdr:rowOff>
    </xdr:from>
    <xdr:to>
      <xdr:col>13</xdr:col>
      <xdr:colOff>533400</xdr:colOff>
      <xdr:row>18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61EFE-DB4F-E116-627D-9F700F2A7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Tornquist" refreshedDate="44847.520849074077" createdVersion="8" refreshedVersion="8" minRefreshableVersion="3" recordCount="4114" xr:uid="{289C0C59-1E9A-436A-A32B-923B977AEC5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Tornquist" refreshedDate="44847.58447361111" createdVersion="8" refreshedVersion="8" minRefreshableVersion="3" recordCount="4114" xr:uid="{18A12F24-C11F-4735-B693-B4D511CE4497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Tornquist" refreshedDate="44853.870339930552" createdVersion="8" refreshedVersion="8" minRefreshableVersion="3" recordCount="4114" xr:uid="{47DAEE7B-5637-46AC-940A-D6E37BA641C4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3A00E-3E2E-4609-AFE5-055F2B220DB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">
    <format dxfId="4">
      <pivotArea type="origin" dataOnly="0" labelOnly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BB2FE6-AFA5-4A8E-9A5E-932F0BC1EE8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AC0E8-298F-4254-9F62-B65D9997FB7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DA3F33-E7B7-4A6F-9D2D-F5D1A63C1B9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F335A-5C88-427D-8211-224E17BC9CFC}">
  <sheetPr codeName="Sheet1"/>
  <dimension ref="A1:E18"/>
  <sheetViews>
    <sheetView workbookViewId="0">
      <selection activeCell="B23" sqref="B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8359</v>
      </c>
      <c r="B1" t="s">
        <v>8315</v>
      </c>
    </row>
    <row r="2" spans="1:5" x14ac:dyDescent="0.3">
      <c r="A2" s="11" t="s">
        <v>8400</v>
      </c>
      <c r="B2" t="s">
        <v>8363</v>
      </c>
    </row>
    <row r="4" spans="1:5" x14ac:dyDescent="0.3">
      <c r="A4" s="16" t="s">
        <v>8362</v>
      </c>
      <c r="B4" s="11" t="s">
        <v>8360</v>
      </c>
    </row>
    <row r="5" spans="1:5" x14ac:dyDescent="0.3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2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2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2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2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2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2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2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2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2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2" t="s">
        <v>8371</v>
      </c>
      <c r="B15">
        <v>65</v>
      </c>
      <c r="C15">
        <v>50</v>
      </c>
      <c r="E15">
        <v>115</v>
      </c>
    </row>
    <row r="16" spans="1:5" x14ac:dyDescent="0.3">
      <c r="A16" s="12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2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2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topLeftCell="O1" zoomScale="95" zoomScaleNormal="95" workbookViewId="0">
      <selection activeCell="P541" sqref="P541"/>
    </sheetView>
  </sheetViews>
  <sheetFormatPr defaultColWidth="47.33203125" defaultRowHeight="14.4" x14ac:dyDescent="0.3"/>
  <cols>
    <col min="1" max="1" width="7.21875" bestFit="1" customWidth="1"/>
    <col min="2" max="2" width="47.33203125" style="3"/>
    <col min="3" max="3" width="61.6640625" style="3" customWidth="1"/>
    <col min="4" max="4" width="16.33203125" style="6" bestFit="1" customWidth="1"/>
    <col min="5" max="5" width="13" style="8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3" bestFit="1" customWidth="1"/>
    <col min="14" max="14" width="28" bestFit="1" customWidth="1"/>
    <col min="17" max="17" width="28" bestFit="1" customWidth="1"/>
    <col min="19" max="20" width="47.33203125" style="14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3" t="s">
        <v>8365</v>
      </c>
      <c r="T1" s="13" t="s">
        <v>8366</v>
      </c>
      <c r="U1" s="13" t="s">
        <v>8400</v>
      </c>
    </row>
    <row r="2" spans="1:21" ht="28.8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4">
        <f t="shared" ref="S2:S65" si="2">(((J2/60)/60)/24)+DATE(1970,1,1)</f>
        <v>42177.007071759261</v>
      </c>
      <c r="T2" s="14">
        <f t="shared" ref="T2:T65" si="3">(((I2/60)/60)/24)+DATE(1970,1,1)</f>
        <v>42208.125</v>
      </c>
      <c r="U2">
        <f>YEAR(S2)</f>
        <v>2015</v>
      </c>
    </row>
    <row r="3" spans="1:21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4">
        <f t="shared" si="2"/>
        <v>42766.600497685184</v>
      </c>
      <c r="T3" s="14">
        <f t="shared" si="3"/>
        <v>42796.600497685184</v>
      </c>
      <c r="U3">
        <f t="shared" ref="U3:U66" si="4">YEAR(S3)</f>
        <v>2017</v>
      </c>
    </row>
    <row r="4" spans="1:21" ht="28.8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28.8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28.8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28.8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28.8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28.8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28.8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28.8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28.8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28.8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28.8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28.8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28.8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28.8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28.8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28.8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28.8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28.8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28.8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28.8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28.8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28.8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28.8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28.8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28.8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28.8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28.8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28.8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28.8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28.8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28.8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28.8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28.8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28.8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28.8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28.8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28.8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28.8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28.8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28.8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28.8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28.8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3.2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28.8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28.8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28.8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28.8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28.8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28.8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28.8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28.8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28.8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4">
        <f t="shared" ref="S66:S129" si="7">(((J66/60)/60)/24)+DATE(1970,1,1)</f>
        <v>41433.01829861111</v>
      </c>
      <c r="T66" s="14">
        <f t="shared" ref="T66:T129" si="8">(((I66/60)/60)/24)+DATE(1970,1,1)</f>
        <v>41463.01829861111</v>
      </c>
      <c r="U66">
        <f t="shared" si="4"/>
        <v>2013</v>
      </c>
    </row>
    <row r="67" spans="1:21" ht="28.8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4">
        <f t="shared" si="7"/>
        <v>41835.821226851855</v>
      </c>
      <c r="T67" s="14">
        <f t="shared" si="8"/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28.8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43.2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28.8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28.8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28.8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28.8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28.8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28.8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28.8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28.8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28.8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28.8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28.8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28.8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28.8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28.8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28.8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3.2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28.8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28.8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28.8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28.8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28.8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28.8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28.8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28.8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28.8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28.8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28.8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28.8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28.8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28.8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28.8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28.8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28.8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28.8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28.8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28.8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28.8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28.8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28.8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28.8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3.2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28.8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28.8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28.8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28.8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28.8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28.8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28.8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28.8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4">
        <f t="shared" ref="S130:S193" si="12">(((J130/60)/60)/24)+DATE(1970,1,1)</f>
        <v>42628.22792824074</v>
      </c>
      <c r="T130" s="14">
        <f t="shared" ref="T130:T193" si="13">(((I130/60)/60)/24)+DATE(1970,1,1)</f>
        <v>42663.22792824074</v>
      </c>
      <c r="U130">
        <f t="shared" si="9"/>
        <v>2016</v>
      </c>
    </row>
    <row r="131" spans="1:21" ht="28.8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4">
        <f t="shared" si="12"/>
        <v>41882.937303240738</v>
      </c>
      <c r="T131" s="14">
        <f t="shared" si="13"/>
        <v>41942.937303240738</v>
      </c>
      <c r="U131">
        <f t="shared" ref="U131:U194" si="14">YEAR(S131)</f>
        <v>2014</v>
      </c>
    </row>
    <row r="132" spans="1:21" ht="28.8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28.8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28.8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28.8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28.8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28.8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28.8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28.8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28.8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28.8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28.8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28.8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28.8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28.8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28.8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28.8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28.8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28.8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28.8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28.8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43.2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28.8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28.8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28.8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28.8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28.8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28.8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28.8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28.8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28.8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28.8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28.8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28.8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28.8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28.8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28.8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28.8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28.8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28.8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28.8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28.8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28.8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28.8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28.8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28.8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28.8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28.8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28.8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28.8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28.8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4">
        <f t="shared" ref="S194:S257" si="17">(((J194/60)/60)/24)+DATE(1970,1,1)</f>
        <v>41899.792037037041</v>
      </c>
      <c r="T194" s="14">
        <f t="shared" ref="T194:T257" si="18">(((I194/60)/60)/24)+DATE(1970,1,1)</f>
        <v>41929.792037037041</v>
      </c>
      <c r="U194">
        <f t="shared" si="14"/>
        <v>2014</v>
      </c>
    </row>
    <row r="195" spans="1:21" ht="28.8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4">
        <f t="shared" si="17"/>
        <v>41911.934791666667</v>
      </c>
      <c r="T195" s="14">
        <f t="shared" si="18"/>
        <v>41971.976458333331</v>
      </c>
      <c r="U195">
        <f t="shared" ref="U195:U258" si="19">YEAR(S195)</f>
        <v>2014</v>
      </c>
    </row>
    <row r="196" spans="1:21" ht="28.8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28.8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28.8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28.8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28.8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28.8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28.8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28.8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28.8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28.8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28.8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28.8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28.8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28.8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28.8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28.8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28.8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28.8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28.8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28.8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28.8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28.8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28.8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28.8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28.8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28.8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28.8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28.8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28.8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28.8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28.8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28.8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28.8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28.8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28.8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28.8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28.8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28.8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28.8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28.8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28.8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28.8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28.8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28.8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43.2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28.8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3.2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28.8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28.8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28.8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28.8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28.8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28.8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4">
        <f t="shared" ref="S258:S321" si="22">(((J258/60)/60)/24)+DATE(1970,1,1)</f>
        <v>41319.769293981481</v>
      </c>
      <c r="T258" s="14">
        <f t="shared" ref="T258:T321" si="23">(((I258/60)/60)/24)+DATE(1970,1,1)</f>
        <v>41349.769293981481</v>
      </c>
      <c r="U258">
        <f t="shared" si="19"/>
        <v>2013</v>
      </c>
    </row>
    <row r="259" spans="1:21" ht="28.8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4">
        <f t="shared" si="22"/>
        <v>42479.626875000002</v>
      </c>
      <c r="T259" s="14">
        <f t="shared" si="23"/>
        <v>42509.626875000002</v>
      </c>
      <c r="U259">
        <f t="shared" ref="U259:U322" si="24">YEAR(S259)</f>
        <v>2016</v>
      </c>
    </row>
    <row r="260" spans="1:21" ht="28.8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28.8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28.8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28.8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28.8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43.2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3.2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28.8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28.8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28.8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28.8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28.8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28.8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28.8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28.8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28.8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28.8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28.8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28.8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28.8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28.8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28.8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28.8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28.8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28.8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28.8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28.8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28.8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28.8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28.8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3.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28.8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28.8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28.8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28.8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28.8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28.8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43.2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28.8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28.8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28.8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28.8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28.8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28.8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3.2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3.2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28.8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28.8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28.8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28.8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43.2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28.8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4">
        <f t="shared" ref="S322:S385" si="27">(((J322/60)/60)/24)+DATE(1970,1,1)</f>
        <v>42331.551307870366</v>
      </c>
      <c r="T322" s="14">
        <f t="shared" ref="T322:T385" si="28">(((I322/60)/60)/24)+DATE(1970,1,1)</f>
        <v>42360.958333333328</v>
      </c>
      <c r="U322">
        <f t="shared" si="24"/>
        <v>2015</v>
      </c>
    </row>
    <row r="323" spans="1:21" ht="28.8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4">
        <f t="shared" si="27"/>
        <v>42647.446597222224</v>
      </c>
      <c r="T323" s="14">
        <f t="shared" si="28"/>
        <v>42682.488263888896</v>
      </c>
      <c r="U323">
        <f t="shared" ref="U323:U386" si="29">YEAR(S323)</f>
        <v>2016</v>
      </c>
    </row>
    <row r="324" spans="1:21" ht="28.8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28.8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28.8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28.8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28.8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28.8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28.8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28.8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28.8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28.8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28.8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28.8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28.8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28.8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28.8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28.8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28.8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28.8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28.8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28.8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28.8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28.8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28.8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28.8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28.8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28.8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28.8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28.8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28.8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28.8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28.8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28.8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28.8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28.8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28.8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28.8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28.8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28.8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28.8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3.2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28.8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28.8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28.8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28.8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28.8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28.8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28.8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28.8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28.8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28.8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28.8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28.8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28.8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28.8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3.2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28.8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28.8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28.8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28.8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28.8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28.8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4">
        <f t="shared" ref="S386:S449" si="32">(((J386/60)/60)/24)+DATE(1970,1,1)</f>
        <v>41980.781793981485</v>
      </c>
      <c r="T386" s="14">
        <f t="shared" ref="T386:T449" si="33">(((I386/60)/60)/24)+DATE(1970,1,1)</f>
        <v>42010.781793981485</v>
      </c>
      <c r="U386">
        <f t="shared" si="29"/>
        <v>2014</v>
      </c>
    </row>
    <row r="387" spans="1:21" ht="28.8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4">
        <f t="shared" si="32"/>
        <v>41934.584502314814</v>
      </c>
      <c r="T387" s="14">
        <f t="shared" si="33"/>
        <v>41964.626168981486</v>
      </c>
      <c r="U387">
        <f t="shared" ref="U387:U450" si="34">YEAR(S387)</f>
        <v>2014</v>
      </c>
    </row>
    <row r="388" spans="1:21" ht="28.8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28.8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28.8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28.8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28.8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28.8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28.8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28.8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28.8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28.8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28.8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43.2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28.8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28.8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28.8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28.8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28.8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28.8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28.8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28.8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28.8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28.8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28.8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28.8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28.8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28.8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28.8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28.8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28.8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28.8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28.8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28.8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28.8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28.8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28.8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28.8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28.8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28.8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28.8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28.8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43.2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28.8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28.8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28.8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28.8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28.8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28.8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28.8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28.8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28.8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28.8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28.8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28.8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28.8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28.8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28.8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28.8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28.8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4">
        <f t="shared" ref="S450:S513" si="37">(((J450/60)/60)/24)+DATE(1970,1,1)</f>
        <v>41753.758043981477</v>
      </c>
      <c r="T450" s="14">
        <f t="shared" ref="T450:T513" si="38">(((I450/60)/60)/24)+DATE(1970,1,1)</f>
        <v>41773.758043981477</v>
      </c>
      <c r="U450">
        <f t="shared" si="34"/>
        <v>2014</v>
      </c>
    </row>
    <row r="451" spans="1:21" ht="28.8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4">
        <f t="shared" si="37"/>
        <v>41534.568113425928</v>
      </c>
      <c r="T451" s="14">
        <f t="shared" si="38"/>
        <v>41564.568113425928</v>
      </c>
      <c r="U451">
        <f t="shared" ref="U451:U514" si="39">YEAR(S451)</f>
        <v>2013</v>
      </c>
    </row>
    <row r="452" spans="1:21" ht="28.8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28.8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28.8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28.8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28.8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28.8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28.8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28.8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28.8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28.8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28.8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28.8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28.8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28.8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28.8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28.8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43.2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28.8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28.8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28.8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28.8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28.8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28.8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28.8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28.8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28.8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28.8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28.8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43.2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28.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28.8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28.8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28.8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28.8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28.8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28.8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28.8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28.8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28.8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28.8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28.8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43.2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28.8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28.8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28.8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28.8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28.8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28.8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28.8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28.8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28.8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28.8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28.8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28.8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4">
        <f t="shared" ref="S514:S577" si="42">(((J514/60)/60)/24)+DATE(1970,1,1)</f>
        <v>42649.742210648154</v>
      </c>
      <c r="T514" s="14">
        <f t="shared" ref="T514:T577" si="43">(((I514/60)/60)/24)+DATE(1970,1,1)</f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4">
        <f t="shared" si="42"/>
        <v>42552.653993055559</v>
      </c>
      <c r="T515" s="14">
        <f t="shared" si="43"/>
        <v>42597.291666666672</v>
      </c>
      <c r="U515">
        <f t="shared" ref="U515:U578" si="44">YEAR(S515)</f>
        <v>2016</v>
      </c>
    </row>
    <row r="516" spans="1:21" ht="28.8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28.8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28.8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28.8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28.8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28.8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28.8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28.8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28.8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28.8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28.8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28.8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3.2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28.8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28.8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28.8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28.8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28.8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28.8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28.8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28.8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28.8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28.8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28.8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28.8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28.8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28.8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28.8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28.8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28.8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28.8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28.8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28.8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28.8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28.8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28.8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28.8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28.8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28.8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28.8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28.8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28.8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28.8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28.8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28.8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28.8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28.8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28.8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28.8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28.8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28.8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43.2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28.8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28.8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28.8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28.8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28.8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28.8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28.8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4">
        <f t="shared" ref="S578:S641" si="47">(((J578/60)/60)/24)+DATE(1970,1,1)</f>
        <v>42031.471666666665</v>
      </c>
      <c r="T578" s="14">
        <f t="shared" ref="T578:T641" si="48">(((I578/60)/60)/24)+DATE(1970,1,1)</f>
        <v>42091.43</v>
      </c>
      <c r="U578">
        <f t="shared" si="44"/>
        <v>2015</v>
      </c>
    </row>
    <row r="579" spans="1:21" ht="28.8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4">
        <f t="shared" si="47"/>
        <v>42450.589143518519</v>
      </c>
      <c r="T579" s="14">
        <f t="shared" si="48"/>
        <v>42510.589143518519</v>
      </c>
      <c r="U579">
        <f t="shared" ref="U579:U642" si="49">YEAR(S579)</f>
        <v>2016</v>
      </c>
    </row>
    <row r="580" spans="1:21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28.8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28.8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28.8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28.8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28.8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28.8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57.6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28.8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28.8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28.8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28.8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3.2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28.8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28.8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28.8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28.8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28.8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28.8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28.8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28.8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28.8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28.8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28.8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28.8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28.8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28.8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28.8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28.8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28.8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28.8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28.8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28.8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28.8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28.8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28.8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28.8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28.8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28.8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28.8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28.8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28.8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28.8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28.8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28.8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28.8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28.8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4">
        <f t="shared" ref="S642:S705" si="52">(((J642/60)/60)/24)+DATE(1970,1,1)</f>
        <v>42683.420312500006</v>
      </c>
      <c r="T642" s="14">
        <f t="shared" ref="T642:T705" si="53">(((I642/60)/60)/24)+DATE(1970,1,1)</f>
        <v>42698.958333333328</v>
      </c>
      <c r="U642">
        <f t="shared" si="49"/>
        <v>2016</v>
      </c>
    </row>
    <row r="643" spans="1:21" ht="28.8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4">
        <f t="shared" si="52"/>
        <v>42199.57</v>
      </c>
      <c r="T643" s="14">
        <f t="shared" si="53"/>
        <v>42229.57</v>
      </c>
      <c r="U643">
        <f t="shared" ref="U643:U706" si="54">YEAR(S643)</f>
        <v>2015</v>
      </c>
    </row>
    <row r="644" spans="1:21" ht="28.8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28.8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28.8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28.8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28.8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28.8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28.8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28.8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28.8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28.8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28.8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28.8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28.8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28.8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28.8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28.8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28.8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28.8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28.8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28.8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28.8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28.8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28.8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28.8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28.8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28.8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28.8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28.8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28.8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28.8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28.8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3.2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28.8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28.8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28.8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28.8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28.8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28.8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28.8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28.8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28.8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28.8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28.8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28.8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28.8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28.8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28.8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28.8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28.8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28.8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28.8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28.8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28.8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28.8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28.8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28.8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4">
        <f t="shared" ref="S706:S769" si="57">(((J706/60)/60)/24)+DATE(1970,1,1)</f>
        <v>42726.192916666667</v>
      </c>
      <c r="T706" s="14">
        <f t="shared" ref="T706:T769" si="58">(((I706/60)/60)/24)+DATE(1970,1,1)</f>
        <v>42786.192916666667</v>
      </c>
      <c r="U706">
        <f t="shared" si="54"/>
        <v>2016</v>
      </c>
    </row>
    <row r="707" spans="1:21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4">
        <f t="shared" si="57"/>
        <v>42726.491643518515</v>
      </c>
      <c r="T707" s="14">
        <f t="shared" si="58"/>
        <v>42756.491643518515</v>
      </c>
      <c r="U707">
        <f t="shared" ref="U707:U770" si="59">YEAR(S707)</f>
        <v>2016</v>
      </c>
    </row>
    <row r="708" spans="1:21" ht="28.8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28.8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28.8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28.8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28.8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28.8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28.8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28.8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28.8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28.8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28.8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28.8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28.8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28.8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28.8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28.8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28.8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28.8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28.8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28.8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28.8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3.2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28.8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28.8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28.8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28.8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28.8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28.8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28.8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28.8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28.8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28.8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28.8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28.8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28.8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28.8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28.8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28.8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28.8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28.8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28.8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28.8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28.8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28.8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28.8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28.8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28.8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28.8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28.8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28.8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28.8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4">
        <f t="shared" ref="S770:S833" si="62">(((J770/60)/60)/24)+DATE(1970,1,1)</f>
        <v>41594.207060185188</v>
      </c>
      <c r="T770" s="14">
        <f t="shared" ref="T770:T833" si="63">(((I770/60)/60)/24)+DATE(1970,1,1)</f>
        <v>41624.207060185188</v>
      </c>
      <c r="U770">
        <f t="shared" si="59"/>
        <v>2013</v>
      </c>
    </row>
    <row r="771" spans="1:21" ht="28.8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4">
        <f t="shared" si="62"/>
        <v>41604.996458333335</v>
      </c>
      <c r="T771" s="14">
        <f t="shared" si="63"/>
        <v>41634.996458333335</v>
      </c>
      <c r="U771">
        <f t="shared" ref="U771:U834" si="64">YEAR(S771)</f>
        <v>2013</v>
      </c>
    </row>
    <row r="772" spans="1:21" ht="28.8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28.8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43.2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28.8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28.8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28.8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28.8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28.8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28.8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3.2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28.8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28.8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28.8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28.8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28.8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28.8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28.8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28.8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28.8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28.8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28.8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28.8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28.8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28.8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28.8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28.8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28.8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28.8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28.8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28.8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28.8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28.8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28.8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28.8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28.8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28.8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28.8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28.8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28.8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28.8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28.8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28.8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28.8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28.8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28.8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28.8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3.2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28.8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28.8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28.8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28.8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4">
        <f t="shared" ref="S834:S897" si="67">(((J834/60)/60)/24)+DATE(1970,1,1)</f>
        <v>40869.675173611111</v>
      </c>
      <c r="T834" s="14">
        <f t="shared" ref="T834:T897" si="68">(((I834/60)/60)/24)+DATE(1970,1,1)</f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4">
        <f t="shared" si="67"/>
        <v>41718.878182870372</v>
      </c>
      <c r="T835" s="14">
        <f t="shared" si="68"/>
        <v>41748.878182870372</v>
      </c>
      <c r="U835">
        <f t="shared" ref="U835:U898" si="69">YEAR(S835)</f>
        <v>2014</v>
      </c>
    </row>
    <row r="836" spans="1:21" ht="28.8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28.8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28.8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28.8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28.8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28.8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28.8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28.8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28.8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3.2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28.8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28.8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28.8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28.8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28.8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28.8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28.8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28.8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28.8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28.8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28.8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28.8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28.8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28.8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28.8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28.8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28.8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28.8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28.8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28.8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43.2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28.8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28.8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28.8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28.8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28.8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28.8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28.8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28.8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28.8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28.8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28.8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28.8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28.8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28.8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28.8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28.8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28.8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28.8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28.8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28.8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28.8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28.8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28.8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28.8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28.8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28.8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4">
        <f t="shared" ref="S898:S961" si="72">(((J898/60)/60)/24)+DATE(1970,1,1)</f>
        <v>42218.872986111113</v>
      </c>
      <c r="T898" s="14">
        <f t="shared" ref="T898:T961" si="73">(((I898/60)/60)/24)+DATE(1970,1,1)</f>
        <v>42244.166666666672</v>
      </c>
      <c r="U898">
        <f t="shared" si="69"/>
        <v>2015</v>
      </c>
    </row>
    <row r="899" spans="1:21" ht="28.8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4">
        <f t="shared" si="72"/>
        <v>41211.688750000001</v>
      </c>
      <c r="T899" s="14">
        <f t="shared" si="73"/>
        <v>41241.730416666665</v>
      </c>
      <c r="U899">
        <f t="shared" ref="U899:U962" si="74">YEAR(S899)</f>
        <v>2012</v>
      </c>
    </row>
    <row r="900" spans="1:21" ht="28.8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28.8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43.2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3.2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28.8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28.8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28.8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28.8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28.8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28.8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28.8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28.8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28.8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28.8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28.8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28.8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28.8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28.8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28.8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28.8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28.8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28.8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28.8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28.8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28.8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28.8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28.8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28.8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28.8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28.8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28.8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28.8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28.8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28.8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28.8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28.8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28.8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28.8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28.8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28.8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28.8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28.8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28.8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28.8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28.8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28.8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28.8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28.8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28.8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43.2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28.8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28.8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28.8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4">
        <f t="shared" ref="S962:S1025" si="77">(((J962/60)/60)/24)+DATE(1970,1,1)</f>
        <v>42766.626793981486</v>
      </c>
      <c r="T962" s="14">
        <f t="shared" ref="T962:T1025" si="78">(((I962/60)/60)/24)+DATE(1970,1,1)</f>
        <v>42808.585127314815</v>
      </c>
      <c r="U962">
        <f t="shared" si="74"/>
        <v>2017</v>
      </c>
    </row>
    <row r="963" spans="1:21" ht="28.8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4">
        <f t="shared" si="77"/>
        <v>42740.693692129629</v>
      </c>
      <c r="T963" s="14">
        <f t="shared" si="78"/>
        <v>42786.791666666672</v>
      </c>
      <c r="U963">
        <f t="shared" ref="U963:U1026" si="79">YEAR(S963)</f>
        <v>2017</v>
      </c>
    </row>
    <row r="964" spans="1:21" ht="28.8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28.8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28.8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28.8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28.8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28.8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28.8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28.8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28.8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28.8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28.8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28.8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28.8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28.8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28.8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28.8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28.8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28.8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28.8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57.6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28.8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28.8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28.8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3.2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28.8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57.6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28.8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28.8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28.8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28.8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28.8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28.8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28.8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28.8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28.8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28.8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28.8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28.8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28.8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28.8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28.8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28.8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3.2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28.8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28.8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28.8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28.8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28.8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28.8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28.8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28.8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28.8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4">
        <f t="shared" ref="S1026:S1089" si="82">(((J1026/60)/60)/24)+DATE(1970,1,1)</f>
        <v>42370.580590277779</v>
      </c>
      <c r="T1026" s="14">
        <f t="shared" ref="T1026:T1089" si="83">(((I1026/60)/60)/24)+DATE(1970,1,1)</f>
        <v>42400.580590277779</v>
      </c>
      <c r="U1026">
        <f t="shared" si="79"/>
        <v>2016</v>
      </c>
    </row>
    <row r="1027" spans="1:21" ht="28.8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4">
        <f t="shared" si="82"/>
        <v>42049.833761574075</v>
      </c>
      <c r="T1027" s="14">
        <f t="shared" si="83"/>
        <v>42079.792094907403</v>
      </c>
      <c r="U1027">
        <f t="shared" ref="U1027:U1090" si="84">YEAR(S1027)</f>
        <v>2015</v>
      </c>
    </row>
    <row r="1028" spans="1:21" ht="28.8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28.8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28.8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28.8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28.8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28.8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28.8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28.8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28.8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28.8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28.8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28.8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28.8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28.8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28.8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28.8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28.8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28.8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28.8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28.8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28.8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43.2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28.8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28.8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28.8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28.8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28.8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28.8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28.8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28.8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28.8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28.8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28.8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28.8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28.8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28.8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28.8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28.8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28.8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28.8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28.8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28.8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28.8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28.8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28.8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28.8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28.8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28.8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28.8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28.8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4">
        <f t="shared" ref="S1090:S1153" si="87">(((J1090/60)/60)/24)+DATE(1970,1,1)</f>
        <v>41723.799386574072</v>
      </c>
      <c r="T1090" s="14">
        <f t="shared" ref="T1090:T1153" si="88">(((I1090/60)/60)/24)+DATE(1970,1,1)</f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4">
        <f t="shared" si="87"/>
        <v>42151.189525462964</v>
      </c>
      <c r="T1091" s="14">
        <f t="shared" si="88"/>
        <v>42181.189525462964</v>
      </c>
      <c r="U1091">
        <f t="shared" ref="U1091:U1154" si="89">YEAR(S1091)</f>
        <v>2015</v>
      </c>
    </row>
    <row r="1092" spans="1:21" ht="28.8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28.8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28.8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28.8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28.8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28.8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28.8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28.8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28.8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28.8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28.8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28.8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28.8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28.8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28.8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28.8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28.8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28.8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28.8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28.8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28.8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28.8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28.8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28.8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28.8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28.8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28.8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28.8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28.8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28.8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28.8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28.8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28.8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28.8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28.8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28.8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28.8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28.8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28.8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28.8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28.8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28.8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28.8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28.8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28.8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28.8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28.8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28.8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28.8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28.8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28.8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28.8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28.8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4">
        <f t="shared" ref="S1154:S1217" si="92">(((J1154/60)/60)/24)+DATE(1970,1,1)</f>
        <v>42109.709629629629</v>
      </c>
      <c r="T1154" s="14">
        <f t="shared" ref="T1154:T1217" si="93">(((I1154/60)/60)/24)+DATE(1970,1,1)</f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4">
        <f t="shared" si="92"/>
        <v>42143.714178240742</v>
      </c>
      <c r="T1155" s="14">
        <f t="shared" si="93"/>
        <v>42173.714178240742</v>
      </c>
      <c r="U1155">
        <f t="shared" ref="U1155:U1218" si="94">YEAR(S1155)</f>
        <v>2015</v>
      </c>
    </row>
    <row r="1156" spans="1:21" ht="28.8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28.8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28.8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28.8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28.8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28.8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28.8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28.8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28.8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28.8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28.8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28.8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28.8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28.8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28.8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28.8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28.8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28.8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28.8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28.8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28.8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28.8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28.8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28.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28.8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28.8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28.8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28.8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28.8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28.8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28.8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28.8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28.8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28.8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28.8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43.2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28.8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28.8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28.8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28.8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28.8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28.8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28.8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28.8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28.8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28.8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28.8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28.8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28.8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28.8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28.8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28.8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28.8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4">
        <f t="shared" ref="S1218:S1281" si="97">(((J1218/60)/60)/24)+DATE(1970,1,1)</f>
        <v>42247.616400462968</v>
      </c>
      <c r="T1218" s="14">
        <f t="shared" ref="T1218:T1281" si="98">(((I1218/60)/60)/24)+DATE(1970,1,1)</f>
        <v>42279.960416666669</v>
      </c>
      <c r="U1218">
        <f t="shared" si="94"/>
        <v>2015</v>
      </c>
    </row>
    <row r="1219" spans="1:21" ht="28.8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4">
        <f t="shared" si="97"/>
        <v>42535.809490740736</v>
      </c>
      <c r="T1219" s="14">
        <f t="shared" si="98"/>
        <v>42565.809490740736</v>
      </c>
      <c r="U1219">
        <f t="shared" ref="U1219:U1282" si="99">YEAR(S1219)</f>
        <v>2016</v>
      </c>
    </row>
    <row r="1220" spans="1:21" ht="28.8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28.8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28.8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28.8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28.8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28.8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28.8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28.8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28.8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28.8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28.8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28.8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28.8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28.8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28.8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28.8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28.8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28.8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28.8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28.8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28.8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28.8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28.8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28.8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28.8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28.8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28.8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28.8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28.8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28.8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28.8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28.8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28.8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28.8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28.8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28.8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28.8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28.8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43.2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28.8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28.8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28.8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3.2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28.8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28.8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28.8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28.8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28.8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28.8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28.8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4">
        <f t="shared" ref="S1282:S1345" si="102">(((J1282/60)/60)/24)+DATE(1970,1,1)</f>
        <v>40513.757569444446</v>
      </c>
      <c r="T1282" s="14">
        <f t="shared" ref="T1282:T1345" si="103">(((I1282/60)/60)/24)+DATE(1970,1,1)</f>
        <v>40603.757569444446</v>
      </c>
      <c r="U1282">
        <f t="shared" si="99"/>
        <v>2010</v>
      </c>
    </row>
    <row r="1283" spans="1:21" ht="28.8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4">
        <f t="shared" si="102"/>
        <v>41463.743472222224</v>
      </c>
      <c r="T1283" s="14">
        <f t="shared" si="103"/>
        <v>41483.743472222224</v>
      </c>
      <c r="U1283">
        <f t="shared" ref="U1283:U1346" si="104">YEAR(S1283)</f>
        <v>2013</v>
      </c>
    </row>
    <row r="1284" spans="1:21" ht="28.8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28.8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28.8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28.8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28.8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28.8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28.8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3.2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28.8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28.8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28.8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28.8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28.8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28.8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28.8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28.8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28.8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28.8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28.8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28.8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28.8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28.8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28.8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28.8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28.8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28.8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28.8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28.8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3.2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28.8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28.8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28.8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28.8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28.8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28.8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28.8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28.8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28.8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28.8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28.8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28.8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28.8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28.8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28.8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28.8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28.8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28.8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28.8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28.8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28.8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28.8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28.8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28.8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28.8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4">
        <f t="shared" ref="S1346:S1409" si="107">(((J1346/60)/60)/24)+DATE(1970,1,1)</f>
        <v>42522.789803240739</v>
      </c>
      <c r="T1346" s="14">
        <f t="shared" ref="T1346:T1409" si="108">(((I1346/60)/60)/24)+DATE(1970,1,1)</f>
        <v>42551.789803240739</v>
      </c>
      <c r="U1346">
        <f t="shared" si="104"/>
        <v>2016</v>
      </c>
    </row>
    <row r="1347" spans="1:21" ht="28.8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4">
        <f t="shared" si="107"/>
        <v>41799.814340277779</v>
      </c>
      <c r="T1347" s="14">
        <f t="shared" si="108"/>
        <v>41834.814340277779</v>
      </c>
      <c r="U1347">
        <f t="shared" ref="U1347:U1410" si="109">YEAR(S1347)</f>
        <v>2014</v>
      </c>
    </row>
    <row r="1348" spans="1:21" ht="28.8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28.8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28.8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28.8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28.8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28.8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28.8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28.8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28.8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28.8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28.8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28.8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28.8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28.8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28.8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28.8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28.8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28.8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28.8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28.8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28.8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28.8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28.8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28.8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28.8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28.8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28.8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28.8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28.8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28.8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28.8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28.8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28.8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28.8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28.8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28.8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28.8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28.8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28.8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28.8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28.8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28.8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28.8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28.8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28.8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28.8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4">
        <f t="shared" ref="S1410:S1473" si="112">(((J1410/60)/60)/24)+DATE(1970,1,1)</f>
        <v>42291.872175925921</v>
      </c>
      <c r="T1410" s="14">
        <f t="shared" ref="T1410:T1473" si="113">(((I1410/60)/60)/24)+DATE(1970,1,1)</f>
        <v>42321.913842592592</v>
      </c>
      <c r="U1410">
        <f t="shared" si="109"/>
        <v>2015</v>
      </c>
    </row>
    <row r="1411" spans="1:21" ht="28.8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4">
        <f t="shared" si="112"/>
        <v>41945.133506944447</v>
      </c>
      <c r="T1411" s="14">
        <f t="shared" si="113"/>
        <v>42005.175173611111</v>
      </c>
      <c r="U1411">
        <f t="shared" ref="U1411:U1474" si="114">YEAR(S1411)</f>
        <v>2014</v>
      </c>
    </row>
    <row r="1412" spans="1:21" ht="28.8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28.8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28.8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28.8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28.8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28.8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28.8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28.8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28.8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28.8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28.8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28.8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28.8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28.8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28.8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28.8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28.8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28.8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28.8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28.8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28.8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28.8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28.8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28.8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28.8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3.2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28.8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28.8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28.8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28.8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28.8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28.8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28.8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28.8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3.2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28.8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28.8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28.8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28.8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28.8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28.8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28.8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28.8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28.8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28.8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28.8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28.8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28.8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28.8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28.8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28.8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4">
        <f t="shared" ref="S1474:S1537" si="117">(((J1474/60)/60)/24)+DATE(1970,1,1)</f>
        <v>41533.542858796296</v>
      </c>
      <c r="T1474" s="14">
        <f t="shared" ref="T1474:T1537" si="118">(((I1474/60)/60)/24)+DATE(1970,1,1)</f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4">
        <f t="shared" si="117"/>
        <v>40939.979618055557</v>
      </c>
      <c r="T1475" s="14">
        <f t="shared" si="118"/>
        <v>40969.979618055557</v>
      </c>
      <c r="U1475">
        <f t="shared" ref="U1475:U1538" si="119">YEAR(S1475)</f>
        <v>2012</v>
      </c>
    </row>
    <row r="1476" spans="1:21" ht="28.8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28.8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28.8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28.8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28.8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28.8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28.8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28.8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28.8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3.2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28.8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28.8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28.8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28.8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28.8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28.8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28.8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28.8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28.8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28.8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28.8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28.8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28.8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28.8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28.8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3.2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28.8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28.8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28.8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28.8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28.8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28.8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28.8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28.8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28.8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28.8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28.8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28.8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28.8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28.8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3.2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28.8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28.8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28.8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28.8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28.8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28.8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28.8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28.8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28.8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28.8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28.8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28.8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4">
        <f t="shared" ref="S1538:S1601" si="122">(((J1538/60)/60)/24)+DATE(1970,1,1)</f>
        <v>42213.802199074074</v>
      </c>
      <c r="T1538" s="14">
        <f t="shared" ref="T1538:T1601" si="123">(((I1538/60)/60)/24)+DATE(1970,1,1)</f>
        <v>42243.802199074074</v>
      </c>
      <c r="U1538">
        <f t="shared" si="119"/>
        <v>2015</v>
      </c>
    </row>
    <row r="1539" spans="1:21" ht="28.8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4">
        <f t="shared" si="122"/>
        <v>42552.315127314811</v>
      </c>
      <c r="T1539" s="14">
        <f t="shared" si="123"/>
        <v>42588.75</v>
      </c>
      <c r="U1539">
        <f t="shared" ref="U1539:U1602" si="124">YEAR(S1539)</f>
        <v>2016</v>
      </c>
    </row>
    <row r="1540" spans="1:21" ht="28.8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28.8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28.8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28.8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28.8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28.8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28.8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28.8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28.8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28.8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28.8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28.8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28.8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28.8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28.8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28.8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28.8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28.8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28.8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28.8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28.8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28.8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28.8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28.8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28.8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28.8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28.8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28.8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28.8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28.8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28.8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28.8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28.8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28.8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28.8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43.2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28.8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28.8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28.8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28.8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28.8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28.8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28.8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28.8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28.8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28.8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28.8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28.8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28.8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28.8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4">
        <f t="shared" ref="S1602:S1665" si="127">(((J1602/60)/60)/24)+DATE(1970,1,1)</f>
        <v>41791.057314814818</v>
      </c>
      <c r="T1602" s="14">
        <f t="shared" ref="T1602:T1665" si="128">(((I1602/60)/60)/24)+DATE(1970,1,1)</f>
        <v>41835.21597222222</v>
      </c>
      <c r="U1602">
        <f t="shared" si="124"/>
        <v>2014</v>
      </c>
    </row>
    <row r="1603" spans="1:21" ht="28.8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4">
        <f t="shared" si="127"/>
        <v>40638.092974537038</v>
      </c>
      <c r="T1603" s="14">
        <f t="shared" si="128"/>
        <v>40668.092974537038</v>
      </c>
      <c r="U1603">
        <f t="shared" ref="U1603:U1666" si="129">YEAR(S1603)</f>
        <v>2011</v>
      </c>
    </row>
    <row r="1604" spans="1:21" ht="28.8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28.8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28.8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28.8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28.8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28.8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28.8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28.8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28.8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28.8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28.8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28.8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28.8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28.8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28.8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28.8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28.8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28.8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28.8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28.8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28.8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28.8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28.8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28.8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28.8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28.8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28.8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28.8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28.8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28.8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28.8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28.8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28.8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3.2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28.8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28.8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28.8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28.8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28.8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28.8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28.8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28.8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43.2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28.8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28.8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28.8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28.8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43.2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28.8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28.8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28.8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4">
        <f t="shared" ref="S1666:S1729" si="132">(((J1666/60)/60)/24)+DATE(1970,1,1)</f>
        <v>40939.761782407404</v>
      </c>
      <c r="T1666" s="14">
        <f t="shared" ref="T1666:T1729" si="133">(((I1666/60)/60)/24)+DATE(1970,1,1)</f>
        <v>40984.165972222225</v>
      </c>
      <c r="U1666">
        <f t="shared" si="129"/>
        <v>2012</v>
      </c>
    </row>
    <row r="1667" spans="1:21" ht="28.8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4">
        <f t="shared" si="132"/>
        <v>40564.649456018517</v>
      </c>
      <c r="T1667" s="14">
        <f t="shared" si="133"/>
        <v>40596.125</v>
      </c>
      <c r="U1667">
        <f t="shared" ref="U1667:U1730" si="134">YEAR(S1667)</f>
        <v>2011</v>
      </c>
    </row>
    <row r="1668" spans="1:21" ht="28.8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28.8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28.8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3.2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43.2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28.8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28.8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28.8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28.8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28.8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43.2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28.8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28.8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28.8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28.8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28.8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28.8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28.8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28.8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28.8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28.8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28.8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28.8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28.8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28.8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43.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28.8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28.8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28.8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28.8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28.8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28.8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28.8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28.8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28.8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28.8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28.8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28.8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28.8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28.8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28.8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28.8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28.8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28.8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28.8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28.8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28.8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28.8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28.8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28.8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28.8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4">
        <f t="shared" ref="S1730:S1793" si="137">(((J1730/60)/60)/24)+DATE(1970,1,1)</f>
        <v>42268.625856481478</v>
      </c>
      <c r="T1730" s="14">
        <f t="shared" ref="T1730:T1793" si="138">(((I1730/60)/60)/24)+DATE(1970,1,1)</f>
        <v>42298.625856481478</v>
      </c>
      <c r="U1730">
        <f t="shared" si="134"/>
        <v>2015</v>
      </c>
    </row>
    <row r="1731" spans="1:21" ht="28.8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4">
        <f t="shared" si="137"/>
        <v>42471.052152777775</v>
      </c>
      <c r="T1731" s="14">
        <f t="shared" si="138"/>
        <v>42531.052152777775</v>
      </c>
      <c r="U1731">
        <f t="shared" ref="U1731:U1794" si="139">YEAR(S1731)</f>
        <v>2016</v>
      </c>
    </row>
    <row r="1732" spans="1:21" ht="28.8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28.8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28.8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28.8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28.8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28.8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28.8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28.8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28.8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28.8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28.8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28.8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28.8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28.8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28.8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28.8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28.8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28.8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28.8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28.8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28.8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28.8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28.8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28.8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28.8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28.8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28.8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28.8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28.8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28.8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28.8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28.8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28.8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28.8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28.8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28.8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28.8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28.8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28.8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28.8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28.8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28.8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28.8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28.8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28.8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28.8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28.8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4">
        <f t="shared" ref="S1794:S1857" si="142">(((J1794/60)/60)/24)+DATE(1970,1,1)</f>
        <v>42189.031041666662</v>
      </c>
      <c r="T1794" s="14">
        <f t="shared" ref="T1794:T1857" si="143">(((I1794/60)/60)/24)+DATE(1970,1,1)</f>
        <v>42226.290972222225</v>
      </c>
      <c r="U1794">
        <f t="shared" si="139"/>
        <v>2015</v>
      </c>
    </row>
    <row r="1795" spans="1:21" ht="28.8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4">
        <f t="shared" si="142"/>
        <v>41940.89166666667</v>
      </c>
      <c r="T1795" s="14">
        <f t="shared" si="143"/>
        <v>41970.933333333334</v>
      </c>
      <c r="U1795">
        <f t="shared" ref="U1795:U1858" si="144">YEAR(S1795)</f>
        <v>2014</v>
      </c>
    </row>
    <row r="1796" spans="1:21" ht="28.8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28.8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28.8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28.8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28.8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28.8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28.8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28.8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28.8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28.8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28.8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28.8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28.8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28.8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28.8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28.8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28.8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28.8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28.8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28.8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28.8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28.8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3.2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28.8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28.8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28.8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28.8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28.8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28.8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28.8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28.8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28.8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28.8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28.8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28.8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28.8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28.8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28.8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28.8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28.8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72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28.8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28.8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28.8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28.8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28.8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28.8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28.8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28.8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28.8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28.8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4">
        <f t="shared" ref="S1858:S1921" si="147">(((J1858/60)/60)/24)+DATE(1970,1,1)</f>
        <v>41817.854999999996</v>
      </c>
      <c r="T1858" s="14">
        <f t="shared" ref="T1858:T1921" si="148">(((I1858/60)/60)/24)+DATE(1970,1,1)</f>
        <v>41838.854999999996</v>
      </c>
      <c r="U1858">
        <f t="shared" si="144"/>
        <v>2014</v>
      </c>
    </row>
    <row r="1859" spans="1:21" ht="28.8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4">
        <f t="shared" si="147"/>
        <v>41864.76866898148</v>
      </c>
      <c r="T1859" s="14">
        <f t="shared" si="148"/>
        <v>41894.76866898148</v>
      </c>
      <c r="U1859">
        <f t="shared" ref="U1859:U1922" si="149">YEAR(S1859)</f>
        <v>2014</v>
      </c>
    </row>
    <row r="1860" spans="1:21" ht="28.8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28.8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28.8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28.8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28.8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28.8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28.8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28.8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28.8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28.8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28.8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28.8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28.8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28.8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28.8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28.8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28.8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28.8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28.8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28.8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28.8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28.8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28.8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28.8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28.8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28.8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28.8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3.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28.8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28.8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43.2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28.8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28.8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28.8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28.8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28.8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28.8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28.8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28.8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28.8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28.8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28.8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28.8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28.8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28.8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28.8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28.8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28.8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28.8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28.8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28.8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28.8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28.8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28.8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28.8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28.8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4">
        <f t="shared" ref="S1922:S1985" si="152">(((J1922/60)/60)/24)+DATE(1970,1,1)</f>
        <v>42270.875706018516</v>
      </c>
      <c r="T1922" s="14">
        <f t="shared" ref="T1922:T1985" si="153">(((I1922/60)/60)/24)+DATE(1970,1,1)</f>
        <v>42298.958333333328</v>
      </c>
      <c r="U1922">
        <f t="shared" si="149"/>
        <v>2015</v>
      </c>
    </row>
    <row r="1923" spans="1:21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4">
        <f t="shared" si="152"/>
        <v>41074.221562500003</v>
      </c>
      <c r="T1923" s="14">
        <f t="shared" si="153"/>
        <v>41104.221562500003</v>
      </c>
      <c r="U1923">
        <f t="shared" ref="U1923:U1986" si="154">YEAR(S1923)</f>
        <v>2012</v>
      </c>
    </row>
    <row r="1924" spans="1:21" ht="28.8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28.8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3.2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28.8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43.2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28.8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28.8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28.8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28.8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28.8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28.8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28.8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28.8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28.8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28.8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28.8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28.8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28.8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28.8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28.8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28.8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28.8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3.2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28.8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28.8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28.8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28.8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28.8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28.8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28.8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28.8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28.8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28.8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28.8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28.8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28.8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28.8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28.8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28.8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28.8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28.8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28.8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28.8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28.8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28.8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28.8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28.8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28.8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28.8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28.8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28.8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28.8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43.2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4">
        <f t="shared" ref="S1986:S2049" si="157">(((J1986/60)/60)/24)+DATE(1970,1,1)</f>
        <v>41913.790289351848</v>
      </c>
      <c r="T1986" s="14">
        <f t="shared" ref="T1986:T2049" si="158">(((I1986/60)/60)/24)+DATE(1970,1,1)</f>
        <v>41973.831956018519</v>
      </c>
      <c r="U1986">
        <f t="shared" si="154"/>
        <v>2014</v>
      </c>
    </row>
    <row r="1987" spans="1:21" ht="28.8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4">
        <f t="shared" si="157"/>
        <v>42555.698738425926</v>
      </c>
      <c r="T1987" s="14">
        <f t="shared" si="158"/>
        <v>42584.958333333328</v>
      </c>
      <c r="U1987">
        <f t="shared" ref="U1987:U2050" si="159">YEAR(S1987)</f>
        <v>2016</v>
      </c>
    </row>
    <row r="1988" spans="1:21" ht="28.8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28.8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28.8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28.8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28.8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28.8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28.8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28.8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28.8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28.8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28.8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28.8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28.8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28.8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28.8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28.8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28.8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28.8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28.8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28.8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28.8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28.8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28.8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28.8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28.8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28.8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28.8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28.8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28.8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28.8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28.8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28.8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28.8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28.8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28.8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28.8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28.8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28.8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28.8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28.8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28.8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28.8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28.8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28.8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28.8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28.8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28.8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28.8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28.8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28.8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28.8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28.8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28.8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4">
        <f t="shared" ref="S2050:S2113" si="162">(((J2050/60)/60)/24)+DATE(1970,1,1)</f>
        <v>41387.651516203703</v>
      </c>
      <c r="T2050" s="14">
        <f t="shared" ref="T2050:T2113" si="163">(((I2050/60)/60)/24)+DATE(1970,1,1)</f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4">
        <f t="shared" si="162"/>
        <v>41575.527349537035</v>
      </c>
      <c r="T2051" s="14">
        <f t="shared" si="163"/>
        <v>41610.957638888889</v>
      </c>
      <c r="U2051">
        <f t="shared" ref="U2051:U2114" si="164">YEAR(S2051)</f>
        <v>2013</v>
      </c>
    </row>
    <row r="2052" spans="1:21" ht="28.8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28.8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28.8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28.8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28.8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28.8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28.8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28.8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28.8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28.8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28.8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28.8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28.8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28.8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28.8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28.8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28.8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28.8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28.8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28.8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3.2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28.8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28.8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28.8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28.8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28.8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28.8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28.8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28.8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28.8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28.8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28.8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28.8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28.8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28.8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28.8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28.8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28.8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28.8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3.2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28.8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28.8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28.8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28.8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28.8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28.8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28.8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28.8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28.8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28.8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28.8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28.8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28.8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28.8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28.8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4">
        <f t="shared" ref="S2114:S2177" si="167">(((J2114/60)/60)/24)+DATE(1970,1,1)</f>
        <v>41365.928159722222</v>
      </c>
      <c r="T2114" s="14">
        <f t="shared" ref="T2114:T2177" si="168">(((I2114/60)/60)/24)+DATE(1970,1,1)</f>
        <v>41379.928159722222</v>
      </c>
      <c r="U2114">
        <f t="shared" si="164"/>
        <v>2013</v>
      </c>
    </row>
    <row r="2115" spans="1:21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4">
        <f t="shared" si="167"/>
        <v>41870.86546296296</v>
      </c>
      <c r="T2115" s="14">
        <f t="shared" si="168"/>
        <v>41905.86546296296</v>
      </c>
      <c r="U2115">
        <f t="shared" ref="U2115:U2178" si="169">YEAR(S2115)</f>
        <v>2014</v>
      </c>
    </row>
    <row r="2116" spans="1:21" ht="28.8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28.8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28.8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28.8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28.8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28.8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28.8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28.8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43.2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28.8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28.8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28.8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28.8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28.8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28.8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28.8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28.8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28.8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28.8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28.8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28.8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28.8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28.8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28.8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28.8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28.8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28.8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28.8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28.8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28.8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28.8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28.8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28.8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28.8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28.8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28.8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43.2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28.8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28.8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28.8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28.8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28.8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28.8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28.8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28.8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28.8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28.8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28.8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28.8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4">
        <f t="shared" ref="S2178:S2241" si="172">(((J2178/60)/60)/24)+DATE(1970,1,1)</f>
        <v>42096.633206018523</v>
      </c>
      <c r="T2178" s="14">
        <f t="shared" ref="T2178:T2241" si="173">(((I2178/60)/60)/24)+DATE(1970,1,1)</f>
        <v>42126.633206018523</v>
      </c>
      <c r="U2178">
        <f t="shared" si="169"/>
        <v>2015</v>
      </c>
    </row>
    <row r="2179" spans="1:21" ht="43.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4">
        <f t="shared" si="172"/>
        <v>42502.250775462962</v>
      </c>
      <c r="T2179" s="14">
        <f t="shared" si="173"/>
        <v>42527.250775462962</v>
      </c>
      <c r="U2179">
        <f t="shared" ref="U2179:U2242" si="174">YEAR(S2179)</f>
        <v>2016</v>
      </c>
    </row>
    <row r="2180" spans="1:21" ht="28.8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28.8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28.8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28.8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28.8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28.8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28.8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28.8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28.8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28.8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28.8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28.8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28.8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28.8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28.8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28.8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28.8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28.8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28.8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28.8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28.8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28.8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28.8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28.8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28.8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28.8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28.8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28.8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28.8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3.2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28.8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28.8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28.8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28.8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28.8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28.8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28.8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28.8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28.8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28.8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28.8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28.8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28.8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28.8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28.8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28.8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28.8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28.8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28.8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28.8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28.8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28.8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28.8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4">
        <f t="shared" ref="S2242:S2305" si="177">(((J2242/60)/60)/24)+DATE(1970,1,1)</f>
        <v>42452.825740740736</v>
      </c>
      <c r="T2242" s="14">
        <f t="shared" ref="T2242:T2305" si="178">(((I2242/60)/60)/24)+DATE(1970,1,1)</f>
        <v>42482.825740740736</v>
      </c>
      <c r="U2242">
        <f t="shared" si="174"/>
        <v>2016</v>
      </c>
    </row>
    <row r="2243" spans="1:21" ht="28.8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4">
        <f t="shared" si="177"/>
        <v>42766.827546296292</v>
      </c>
      <c r="T2243" s="14">
        <f t="shared" si="178"/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28.8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28.8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28.8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28.8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28.8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28.8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28.8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28.8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28.8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28.8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28.8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28.8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28.8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28.8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28.8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28.8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28.8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28.8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28.8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28.8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28.8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28.8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28.8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28.8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28.8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28.8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28.8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28.8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28.8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28.8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28.8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28.8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28.8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28.8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28.8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28.8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28.8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28.8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28.8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28.8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28.8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28.8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28.8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28.8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28.8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28.8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28.8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28.8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28.8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28.8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28.8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28.8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28.8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4">
        <f t="shared" ref="S2306:S2369" si="182">(((J2306/60)/60)/24)+DATE(1970,1,1)</f>
        <v>40502.815868055557</v>
      </c>
      <c r="T2306" s="14">
        <f t="shared" ref="T2306:T2369" si="183">(((I2306/60)/60)/24)+DATE(1970,1,1)</f>
        <v>40544.207638888889</v>
      </c>
      <c r="U2306">
        <f t="shared" si="179"/>
        <v>2010</v>
      </c>
    </row>
    <row r="2307" spans="1:21" ht="28.8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4">
        <f t="shared" si="182"/>
        <v>41834.695277777777</v>
      </c>
      <c r="T2307" s="14">
        <f t="shared" si="183"/>
        <v>41859.75</v>
      </c>
      <c r="U2307">
        <f t="shared" ref="U2307:U2370" si="184">YEAR(S2307)</f>
        <v>2014</v>
      </c>
    </row>
    <row r="2308" spans="1:21" ht="28.8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28.8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28.8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28.8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28.8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28.8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28.8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28.8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28.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3.2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28.8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43.2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28.8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28.8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28.8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28.8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28.8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28.8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28.8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28.8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28.8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28.8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28.8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28.8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28.8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28.8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28.8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28.8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28.8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28.8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28.8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28.8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28.8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28.8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28.8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28.8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28.8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28.8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28.8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28.8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28.8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28.8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28.8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28.8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28.8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28.8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28.8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28.8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28.8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28.8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28.8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28.8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28.8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28.8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28.8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28.8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4">
        <f t="shared" ref="S2370:S2433" si="187">(((J2370/60)/60)/24)+DATE(1970,1,1)</f>
        <v>42063.721817129626</v>
      </c>
      <c r="T2370" s="14">
        <f t="shared" ref="T2370:T2433" si="188">(((I2370/60)/60)/24)+DATE(1970,1,1)</f>
        <v>42108.680150462969</v>
      </c>
      <c r="U2370">
        <f t="shared" si="184"/>
        <v>2015</v>
      </c>
    </row>
    <row r="2371" spans="1:21" ht="28.8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4">
        <f t="shared" si="187"/>
        <v>42380.812627314815</v>
      </c>
      <c r="T2371" s="14">
        <f t="shared" si="188"/>
        <v>42410.812627314815</v>
      </c>
      <c r="U2371">
        <f t="shared" ref="U2371:U2434" si="189">YEAR(S2371)</f>
        <v>2016</v>
      </c>
    </row>
    <row r="2372" spans="1:21" ht="28.8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28.8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28.8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28.8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28.8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28.8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28.8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28.8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28.8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28.8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28.8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28.8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28.8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28.8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28.8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28.8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28.8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28.8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28.8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28.8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28.8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28.8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28.8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28.8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28.8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28.8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28.8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28.8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28.8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28.8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28.8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28.8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28.8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28.8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28.8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28.8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28.8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28.8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28.8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28.8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28.8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28.8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28.8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28.8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28.8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28.8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28.8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28.8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28.8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28.8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28.8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28.8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4">
        <f t="shared" ref="S2434:S2497" si="192">(((J2434/60)/60)/24)+DATE(1970,1,1)</f>
        <v>42041.218715277777</v>
      </c>
      <c r="T2434" s="14">
        <f t="shared" ref="T2434:T2497" si="193">(((I2434/60)/60)/24)+DATE(1970,1,1)</f>
        <v>42071.218715277777</v>
      </c>
      <c r="U2434">
        <f t="shared" si="189"/>
        <v>2015</v>
      </c>
    </row>
    <row r="2435" spans="1:21" ht="28.8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4">
        <f t="shared" si="192"/>
        <v>42397.89980324074</v>
      </c>
      <c r="T2435" s="14">
        <f t="shared" si="193"/>
        <v>42427.89980324074</v>
      </c>
      <c r="U2435">
        <f t="shared" ref="U2435:U2498" si="194">YEAR(S2435)</f>
        <v>2016</v>
      </c>
    </row>
    <row r="2436" spans="1:21" ht="28.8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28.8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28.8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28.8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3.2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28.8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28.8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28.8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28.8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28.8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28.8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28.8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28.8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28.8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28.8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28.8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28.8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28.8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28.8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28.8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28.8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28.8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28.8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28.8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28.8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28.8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28.8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28.8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28.8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28.8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28.8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3.2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28.8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3.2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28.8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28.8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28.8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28.8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28.8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28.8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3.2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28.8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28.8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28.8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28.8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28.8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28.8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28.8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28.8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28.8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28.8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4">
        <f t="shared" ref="S2498:S2561" si="197">(((J2498/60)/60)/24)+DATE(1970,1,1)</f>
        <v>41327.996435185189</v>
      </c>
      <c r="T2498" s="14">
        <f t="shared" ref="T2498:T2561" si="198">(((I2498/60)/60)/24)+DATE(1970,1,1)</f>
        <v>41362.954768518517</v>
      </c>
      <c r="U2498">
        <f t="shared" si="194"/>
        <v>2013</v>
      </c>
    </row>
    <row r="2499" spans="1:21" ht="28.8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4">
        <f t="shared" si="197"/>
        <v>40730.878912037035</v>
      </c>
      <c r="T2499" s="14">
        <f t="shared" si="198"/>
        <v>40760.878912037035</v>
      </c>
      <c r="U2499">
        <f t="shared" ref="U2499:U2562" si="199">YEAR(S2499)</f>
        <v>2011</v>
      </c>
    </row>
    <row r="2500" spans="1:21" ht="28.8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28.8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28.8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28.8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28.8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28.8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28.8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28.8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28.8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28.8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28.8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28.8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28.8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28.8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28.8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28.8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28.8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28.8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28.8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28.8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28.8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28.8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28.8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28.8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28.8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28.8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28.8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28.8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28.8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43.2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28.8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28.8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28.8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28.8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28.8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28.8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28.8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28.8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28.8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28.8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28.8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28.8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28.8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28.8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28.8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28.8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28.8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28.8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28.8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28.8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28.8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28.8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28.8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4">
        <f t="shared" ref="S2562:S2625" si="202">(((J2562/60)/60)/24)+DATE(1970,1,1)</f>
        <v>42039.951087962967</v>
      </c>
      <c r="T2562" s="14">
        <f t="shared" ref="T2562:T2625" si="203">(((I2562/60)/60)/24)+DATE(1970,1,1)</f>
        <v>42069.951087962967</v>
      </c>
      <c r="U2562">
        <f t="shared" si="199"/>
        <v>2015</v>
      </c>
    </row>
    <row r="2563" spans="1:21" ht="28.8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4">
        <f t="shared" si="202"/>
        <v>42260.528807870374</v>
      </c>
      <c r="T2563" s="14">
        <f t="shared" si="203"/>
        <v>42290.528807870374</v>
      </c>
      <c r="U2563">
        <f t="shared" ref="U2563:U2626" si="204">YEAR(S2563)</f>
        <v>2015</v>
      </c>
    </row>
    <row r="2564" spans="1:21" ht="43.2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28.8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28.8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28.8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28.8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28.8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28.8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28.8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28.8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28.8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28.8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28.8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28.8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28.8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28.8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28.8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28.8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28.8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28.8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28.8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28.8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28.8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28.8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28.8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28.8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28.8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28.8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28.8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28.8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28.8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28.8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28.8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28.8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28.8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28.8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28.8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28.8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28.8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28.8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28.8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28.8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28.8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28.8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28.8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28.8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28.8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28.8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28.8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28.8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28.8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28.8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28.8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28.8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4">
        <f t="shared" ref="S2626:S2689" si="207">(((J2626/60)/60)/24)+DATE(1970,1,1)</f>
        <v>41144.42155092593</v>
      </c>
      <c r="T2626" s="14">
        <f t="shared" ref="T2626:T2689" si="208">(((I2626/60)/60)/24)+DATE(1970,1,1)</f>
        <v>41165.42155092593</v>
      </c>
      <c r="U2626">
        <f t="shared" si="204"/>
        <v>2012</v>
      </c>
    </row>
    <row r="2627" spans="1:21" ht="28.8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4">
        <f t="shared" si="207"/>
        <v>42658.810277777782</v>
      </c>
      <c r="T2627" s="14">
        <f t="shared" si="208"/>
        <v>42683.851944444439</v>
      </c>
      <c r="U2627">
        <f t="shared" ref="U2627:U2690" si="209">YEAR(S2627)</f>
        <v>2016</v>
      </c>
    </row>
    <row r="2628" spans="1:21" ht="28.8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28.8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28.8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28.8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28.8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28.8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28.8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28.8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28.8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28.8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28.8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28.8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43.2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28.8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28.8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28.8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28.8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28.8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28.8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28.8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28.8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28.8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28.8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28.8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28.8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28.8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28.8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28.8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28.8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28.8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28.8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28.8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28.8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28.8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28.8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28.8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28.8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28.8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28.8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28.8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43.2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28.8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28.8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28.8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28.8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28.8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28.8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28.8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28.8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28.8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28.8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28.8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28.8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4">
        <f t="shared" ref="S2690:S2753" si="212">(((J2690/60)/60)/24)+DATE(1970,1,1)</f>
        <v>42028.118865740747</v>
      </c>
      <c r="T2690" s="14">
        <f t="shared" ref="T2690:T2753" si="213">(((I2690/60)/60)/24)+DATE(1970,1,1)</f>
        <v>42059.125</v>
      </c>
      <c r="U2690">
        <f t="shared" si="209"/>
        <v>2015</v>
      </c>
    </row>
    <row r="2691" spans="1:21" ht="28.8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4">
        <f t="shared" si="212"/>
        <v>42551.961689814809</v>
      </c>
      <c r="T2691" s="14">
        <f t="shared" si="213"/>
        <v>42581.961689814809</v>
      </c>
      <c r="U2691">
        <f t="shared" ref="U2691:U2754" si="214">YEAR(S2691)</f>
        <v>2016</v>
      </c>
    </row>
    <row r="2692" spans="1:21" ht="28.8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28.8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28.8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28.8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28.8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28.8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28.8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28.8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28.8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28.8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28.8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28.8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28.8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28.8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28.8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28.8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28.8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28.8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28.8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28.8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57.6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28.8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28.8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28.8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28.8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28.8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28.8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28.8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28.8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28.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28.8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28.8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28.8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28.8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28.8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28.8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28.8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43.2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28.8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28.8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28.8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28.8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28.8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28.8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28.8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28.8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28.8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28.8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28.8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28.8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28.8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28.8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4">
        <f t="shared" ref="S2754:S2817" si="217">(((J2754/60)/60)/24)+DATE(1970,1,1)</f>
        <v>40855.765092592592</v>
      </c>
      <c r="T2754" s="14">
        <f t="shared" ref="T2754:T2817" si="218">(((I2754/60)/60)/24)+DATE(1970,1,1)</f>
        <v>40895.765092592592</v>
      </c>
      <c r="U2754">
        <f t="shared" si="214"/>
        <v>2011</v>
      </c>
    </row>
    <row r="2755" spans="1:21" ht="28.8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4">
        <f t="shared" si="217"/>
        <v>41117.900729166664</v>
      </c>
      <c r="T2755" s="14">
        <f t="shared" si="218"/>
        <v>41147.900729166664</v>
      </c>
      <c r="U2755">
        <f t="shared" ref="U2755:U2818" si="219">YEAR(S2755)</f>
        <v>2012</v>
      </c>
    </row>
    <row r="2756" spans="1:21" ht="28.8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28.8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28.8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28.8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28.8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28.8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28.8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28.8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28.8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28.8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28.8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28.8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28.8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28.8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28.8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28.8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28.8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28.8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28.8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28.8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28.8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43.2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28.8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28.8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28.8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28.8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28.8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28.8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28.8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28.8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28.8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28.8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43.2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28.8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28.8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28.8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28.8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28.8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28.8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28.8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28.8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28.8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28.8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28.8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28.8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28.8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28.8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28.8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28.8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28.8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28.8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28.8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28.8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28.8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4">
        <f t="shared" ref="S2818:S2881" si="222">(((J2818/60)/60)/24)+DATE(1970,1,1)</f>
        <v>42188.467499999999</v>
      </c>
      <c r="T2818" s="14">
        <f t="shared" ref="T2818:T2881" si="223">(((I2818/60)/60)/24)+DATE(1970,1,1)</f>
        <v>42218.666666666672</v>
      </c>
      <c r="U2818">
        <f t="shared" si="219"/>
        <v>2015</v>
      </c>
    </row>
    <row r="2819" spans="1:21" ht="28.8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4">
        <f t="shared" si="222"/>
        <v>42023.634976851856</v>
      </c>
      <c r="T2819" s="14">
        <f t="shared" si="223"/>
        <v>42063.634976851856</v>
      </c>
      <c r="U2819">
        <f t="shared" ref="U2819:U2882" si="224">YEAR(S2819)</f>
        <v>2015</v>
      </c>
    </row>
    <row r="2820" spans="1:21" ht="28.8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28.8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28.8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28.8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28.8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28.8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28.8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28.8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28.8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28.8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28.8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28.8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28.8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28.8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28.8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28.8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43.2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28.8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28.8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28.8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28.8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28.8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28.8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28.8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28.8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3.2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28.8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28.8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28.8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28.8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28.8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28.8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28.8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28.8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28.8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28.8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43.2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28.8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28.8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28.8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28.8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28.8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28.8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28.8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28.8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28.8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28.8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28.8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28.8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28.8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28.8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28.8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28.8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28.8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28.8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28.8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28.8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28.8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4">
        <f t="shared" ref="S2882:S2945" si="227">(((J2882/60)/60)/24)+DATE(1970,1,1)</f>
        <v>42192.905694444446</v>
      </c>
      <c r="T2882" s="14">
        <f t="shared" ref="T2882:T2945" si="228">(((I2882/60)/60)/24)+DATE(1970,1,1)</f>
        <v>42236.711805555555</v>
      </c>
      <c r="U2882">
        <f t="shared" si="224"/>
        <v>2015</v>
      </c>
    </row>
    <row r="2883" spans="1:21" ht="28.8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4">
        <f t="shared" si="227"/>
        <v>41916.597638888888</v>
      </c>
      <c r="T2883" s="14">
        <f t="shared" si="228"/>
        <v>41976.639305555553</v>
      </c>
      <c r="U2883">
        <f t="shared" ref="U2883:U2946" si="229">YEAR(S2883)</f>
        <v>2014</v>
      </c>
    </row>
    <row r="2884" spans="1:21" ht="28.8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28.8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28.8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28.8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28.8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28.8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28.8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28.8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28.8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28.8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28.8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28.8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28.8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28.8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3.2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28.8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28.8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28.8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28.8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28.8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28.8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28.8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28.8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28.8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28.8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28.8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28.8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28.8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28.8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28.8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28.8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28.8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28.8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28.8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28.8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28.8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28.8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28.8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28.8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28.8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28.8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28.8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28.8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28.8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28.8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28.8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28.8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28.8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28.8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28.8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28.8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28.8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28.8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28.8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28.8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4">
        <f t="shared" ref="S2946:S3009" si="232">(((J2946/60)/60)/24)+DATE(1970,1,1)</f>
        <v>42132.9143287037</v>
      </c>
      <c r="T2946" s="14">
        <f t="shared" ref="T2946:T3009" si="233">(((I2946/60)/60)/24)+DATE(1970,1,1)</f>
        <v>42162.9143287037</v>
      </c>
      <c r="U2946">
        <f t="shared" si="229"/>
        <v>2015</v>
      </c>
    </row>
    <row r="2947" spans="1:21" ht="28.8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4">
        <f t="shared" si="232"/>
        <v>42118.139583333337</v>
      </c>
      <c r="T2947" s="14">
        <f t="shared" si="233"/>
        <v>42148.139583333337</v>
      </c>
      <c r="U2947">
        <f t="shared" ref="U2947:U3010" si="234">YEAR(S2947)</f>
        <v>2015</v>
      </c>
    </row>
    <row r="2948" spans="1:21" ht="28.8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28.8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28.8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28.8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28.8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43.2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28.8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28.8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28.8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28.8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28.8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28.8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28.8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28.8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28.8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28.8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28.8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28.8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28.8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28.8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28.8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28.8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28.8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28.8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28.8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28.8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28.8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28.8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43.2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28.8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28.8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28.8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28.8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28.8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28.8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3.2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28.8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28.8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28.8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28.8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28.8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28.8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28.8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28.8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28.8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28.8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28.8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28.8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28.8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28.8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28.8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28.8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28.8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8355</v>
      </c>
      <c r="S3010" s="14">
        <f t="shared" ref="S3010:S3073" si="237">(((J3010/60)/60)/24)+DATE(1970,1,1)</f>
        <v>42360.212025462963</v>
      </c>
      <c r="T3010" s="14">
        <f t="shared" ref="T3010:T3073" si="238">(((I3010/60)/60)/24)+DATE(1970,1,1)</f>
        <v>42390.212025462963</v>
      </c>
      <c r="U3010">
        <f t="shared" si="234"/>
        <v>2015</v>
      </c>
    </row>
    <row r="3011" spans="1:21" ht="28.8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4">
        <f t="shared" si="237"/>
        <v>41939.569907407407</v>
      </c>
      <c r="T3011" s="14">
        <f t="shared" si="238"/>
        <v>41969.611574074079</v>
      </c>
      <c r="U3011">
        <f t="shared" ref="U3011:U3074" si="239">YEAR(S3011)</f>
        <v>2014</v>
      </c>
    </row>
    <row r="3012" spans="1:21" ht="28.8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28.8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28.8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28.8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28.8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28.8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28.8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28.8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28.8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28.8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28.8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28.8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28.8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3.2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28.8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28.8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28.8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28.8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28.8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28.8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57.6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28.8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28.8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57.6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28.8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43.2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28.8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28.8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28.8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28.8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28.8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28.8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28.8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28.8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28.8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28.8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28.8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28.8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28.8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28.8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28.8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28.8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28.8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28.8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28.8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28.8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28.8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28.8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28.8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28.8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28.8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28.8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28.8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28.8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28.8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4">
        <f t="shared" ref="S3074:S3137" si="242">(((J3074/60)/60)/24)+DATE(1970,1,1)</f>
        <v>42658.690532407403</v>
      </c>
      <c r="T3074" s="14">
        <f t="shared" ref="T3074:T3137" si="243">(((I3074/60)/60)/24)+DATE(1970,1,1)</f>
        <v>42673.073611111111</v>
      </c>
      <c r="U3074">
        <f t="shared" si="239"/>
        <v>2016</v>
      </c>
    </row>
    <row r="3075" spans="1:21" ht="28.8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4">
        <f t="shared" si="242"/>
        <v>42111.684027777781</v>
      </c>
      <c r="T3075" s="14">
        <f t="shared" si="243"/>
        <v>42169.804861111115</v>
      </c>
      <c r="U3075">
        <f t="shared" ref="U3075:U3138" si="244">YEAR(S3075)</f>
        <v>2015</v>
      </c>
    </row>
    <row r="3076" spans="1:21" ht="43.2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28.8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28.8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28.8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28.8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28.8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28.8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28.8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43.2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28.8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28.8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28.8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28.8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28.8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28.8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28.8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28.8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28.8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28.8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28.8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28.8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28.8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28.8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28.8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28.8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28.8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28.8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28.8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28.8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28.8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28.8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28.8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28.8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28.8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28.8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28.8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28.8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28.8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28.8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28.8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28.8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57.6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28.8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28.8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28.8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28.8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28.8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28.8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28.8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28.8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4">
        <f t="shared" ref="S3138:S3201" si="247">(((J3138/60)/60)/24)+DATE(1970,1,1)</f>
        <v>42789.462430555555</v>
      </c>
      <c r="T3138" s="14">
        <f t="shared" ref="T3138:T3201" si="248">(((I3138/60)/60)/24)+DATE(1970,1,1)</f>
        <v>42825.957638888889</v>
      </c>
      <c r="U3138">
        <f t="shared" si="244"/>
        <v>2017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4">
        <f t="shared" si="247"/>
        <v>42807.885057870371</v>
      </c>
      <c r="T3139" s="14">
        <f t="shared" si="248"/>
        <v>42858.8</v>
      </c>
      <c r="U3139">
        <f t="shared" ref="U3139:U3202" si="249">YEAR(S3139)</f>
        <v>2017</v>
      </c>
    </row>
    <row r="3140" spans="1:21" ht="28.8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28.8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28.8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43.2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28.8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28.8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28.8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28.8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28.8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28.8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28.8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43.2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28.8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28.8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28.8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28.8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28.8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28.8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28.8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28.8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28.8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28.8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28.8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28.8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28.8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28.8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28.8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28.8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28.8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28.8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28.8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28.8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28.8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28.8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28.8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28.8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28.8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28.8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28.8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43.2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28.8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28.8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28.8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28.8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28.8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28.8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28.8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28.8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28.8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28.8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28.8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28.8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28.8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28.8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28.8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28.8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28.8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4">
        <f t="shared" ref="S3202:S3265" si="252">(((J3202/60)/60)/24)+DATE(1970,1,1)</f>
        <v>42460.320613425924</v>
      </c>
      <c r="T3202" s="14">
        <f t="shared" ref="T3202:T3265" si="253">(((I3202/60)/60)/24)+DATE(1970,1,1)</f>
        <v>42490.231944444444</v>
      </c>
      <c r="U3202">
        <f t="shared" si="249"/>
        <v>2016</v>
      </c>
    </row>
    <row r="3203" spans="1:21" ht="28.8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4">
        <f t="shared" si="252"/>
        <v>41861.767094907409</v>
      </c>
      <c r="T3203" s="14">
        <f t="shared" si="253"/>
        <v>41882.767094907409</v>
      </c>
      <c r="U3203">
        <f t="shared" ref="U3203:U3266" si="254">YEAR(S3203)</f>
        <v>2014</v>
      </c>
    </row>
    <row r="3204" spans="1:21" ht="28.8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28.8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28.8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28.8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28.8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28.8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28.8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28.8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28.8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28.8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28.8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28.8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28.8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28.8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28.8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28.8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28.8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28.8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28.8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28.8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28.8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28.8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28.8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28.8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28.8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28.8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28.8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28.8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28.8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28.8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28.8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43.2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28.8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28.8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28.8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28.8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28.8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28.8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28.8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28.8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28.8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28.8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28.8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28.8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28.8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28.8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28.8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28.8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28.8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28.8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8315</v>
      </c>
      <c r="R3266" t="s">
        <v>8316</v>
      </c>
      <c r="S3266" s="14">
        <f t="shared" ref="S3266:S3329" si="257">(((J3266/60)/60)/24)+DATE(1970,1,1)</f>
        <v>42016.800208333334</v>
      </c>
      <c r="T3266" s="14">
        <f t="shared" ref="T3266:T3329" si="258">(((I3266/60)/60)/24)+DATE(1970,1,1)</f>
        <v>42032.916666666672</v>
      </c>
      <c r="U3266">
        <f t="shared" si="254"/>
        <v>2015</v>
      </c>
    </row>
    <row r="3267" spans="1:21" ht="28.8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4">
        <f t="shared" si="257"/>
        <v>42311.711979166663</v>
      </c>
      <c r="T3267" s="14">
        <f t="shared" si="258"/>
        <v>42341.708333333328</v>
      </c>
      <c r="U3267">
        <f t="shared" ref="U3267:U3330" si="259">YEAR(S3267)</f>
        <v>2015</v>
      </c>
    </row>
    <row r="3268" spans="1:21" ht="28.8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28.8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28.8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28.8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28.8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28.8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28.8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28.8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28.8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28.8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28.8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28.8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3.2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28.8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28.8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28.8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28.8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28.8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28.8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28.8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43.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28.8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28.8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28.8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28.8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28.8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28.8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28.8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28.8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28.8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28.8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28.8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28.8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28.8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28.8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28.8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28.8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28.8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28.8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28.8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28.8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28.8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28.8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43.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28.8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28.8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28.8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28.8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28.8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28.8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28.8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28.8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28.8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28.8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28.8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8315</v>
      </c>
      <c r="R3330" t="s">
        <v>8316</v>
      </c>
      <c r="S3330" s="14">
        <f t="shared" ref="S3330:S3393" si="262">(((J3330/60)/60)/24)+DATE(1970,1,1)</f>
        <v>41822.57503472222</v>
      </c>
      <c r="T3330" s="14">
        <f t="shared" ref="T3330:T3393" si="263">(((I3330/60)/60)/24)+DATE(1970,1,1)</f>
        <v>41825.041666666664</v>
      </c>
      <c r="U3330">
        <f t="shared" si="259"/>
        <v>2014</v>
      </c>
    </row>
    <row r="3331" spans="1:21" ht="28.8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4">
        <f t="shared" si="262"/>
        <v>41837.323009259257</v>
      </c>
      <c r="T3331" s="14">
        <f t="shared" si="263"/>
        <v>41847.958333333336</v>
      </c>
      <c r="U3331">
        <f t="shared" ref="U3331:U3394" si="264">YEAR(S3331)</f>
        <v>2014</v>
      </c>
    </row>
    <row r="3332" spans="1:21" ht="28.8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28.8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28.8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28.8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28.8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28.8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28.8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28.8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28.8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28.8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28.8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28.8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28.8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28.8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28.8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28.8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28.8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28.8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28.8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28.8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28.8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28.8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28.8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28.8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28.8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28.8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28.8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28.8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28.8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28.8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28.8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28.8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28.8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28.8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28.8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28.8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28.8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28.8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28.8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28.8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28.8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28.8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28.8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28.8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28.8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28.8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28.8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28.8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28.8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28.8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28.8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3.2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28.8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28.8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28.8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28.8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8315</v>
      </c>
      <c r="R3394" t="s">
        <v>8316</v>
      </c>
      <c r="S3394" s="14">
        <f t="shared" ref="S3394:S3457" si="267">(((J3394/60)/60)/24)+DATE(1970,1,1)</f>
        <v>42446.845543981486</v>
      </c>
      <c r="T3394" s="14">
        <f t="shared" ref="T3394:T3457" si="268">(((I3394/60)/60)/24)+DATE(1970,1,1)</f>
        <v>42496.845543981486</v>
      </c>
      <c r="U3394">
        <f t="shared" si="264"/>
        <v>2016</v>
      </c>
    </row>
    <row r="3395" spans="1:21" ht="28.8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4">
        <f t="shared" si="267"/>
        <v>41923.921643518523</v>
      </c>
      <c r="T3395" s="14">
        <f t="shared" si="268"/>
        <v>41949.031944444447</v>
      </c>
      <c r="U3395">
        <f t="shared" ref="U3395:U3458" si="269">YEAR(S3395)</f>
        <v>2014</v>
      </c>
    </row>
    <row r="3396" spans="1:21" ht="28.8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28.8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28.8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28.8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28.8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3.2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28.8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3.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28.8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28.8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43.2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28.8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28.8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28.8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28.8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28.8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28.8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28.8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28.8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28.8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43.2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28.8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28.8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28.8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28.8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28.8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28.8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28.8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28.8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28.8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28.8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28.8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28.8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28.8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28.8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28.8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28.8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28.8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28.8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28.8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28.8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28.8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28.8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28.8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28.8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28.8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28.8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28.8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28.8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28.8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28.8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3.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28.8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28.8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8315</v>
      </c>
      <c r="R3458" t="s">
        <v>8316</v>
      </c>
      <c r="S3458" s="14">
        <f t="shared" ref="S3458:S3521" si="272">(((J3458/60)/60)/24)+DATE(1970,1,1)</f>
        <v>41821.205636574072</v>
      </c>
      <c r="T3458" s="14">
        <f t="shared" ref="T3458:T3521" si="273">(((I3458/60)/60)/24)+DATE(1970,1,1)</f>
        <v>41852.290972222225</v>
      </c>
      <c r="U3458">
        <f t="shared" si="269"/>
        <v>2014</v>
      </c>
    </row>
    <row r="3459" spans="1:21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4">
        <f t="shared" si="272"/>
        <v>42016.706678240742</v>
      </c>
      <c r="T3459" s="14">
        <f t="shared" si="273"/>
        <v>42047.249305555553</v>
      </c>
      <c r="U3459">
        <f t="shared" ref="U3459:U3522" si="274">YEAR(S3459)</f>
        <v>2015</v>
      </c>
    </row>
    <row r="3460" spans="1:21" ht="28.8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28.8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28.8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28.8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28.8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28.8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28.8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28.8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28.8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28.8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28.8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28.8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28.8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28.8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28.8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28.8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28.8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28.8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28.8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28.8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28.8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28.8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28.8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28.8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28.8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28.8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28.8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28.8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28.8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28.8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28.8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28.8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28.8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28.8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28.8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28.8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28.8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28.8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28.8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28.8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28.8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28.8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28.8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28.8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28.8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28.8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28.8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28.8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28.8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28.8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28.8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28.8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28.8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28.8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28.8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28.8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28.8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28.8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28.8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28.8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8315</v>
      </c>
      <c r="R3522" t="s">
        <v>8316</v>
      </c>
      <c r="S3522" s="14">
        <f t="shared" ref="S3522:S3585" si="277">(((J3522/60)/60)/24)+DATE(1970,1,1)</f>
        <v>42227.824212962965</v>
      </c>
      <c r="T3522" s="14">
        <f t="shared" ref="T3522:T3585" si="278">(((I3522/60)/60)/24)+DATE(1970,1,1)</f>
        <v>42253.57430555555</v>
      </c>
      <c r="U3522">
        <f t="shared" si="274"/>
        <v>2015</v>
      </c>
    </row>
    <row r="3523" spans="1:21" ht="28.8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4">
        <f t="shared" si="277"/>
        <v>41881.361342592594</v>
      </c>
      <c r="T3523" s="14">
        <f t="shared" si="278"/>
        <v>41911.361342592594</v>
      </c>
      <c r="U3523">
        <f t="shared" ref="U3523:U3586" si="279">YEAR(S3523)</f>
        <v>2014</v>
      </c>
    </row>
    <row r="3524" spans="1:21" ht="28.8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28.8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28.8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28.8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28.8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28.8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28.8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28.8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28.8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28.8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28.8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28.8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28.8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28.8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28.8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28.8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28.8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28.8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28.8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28.8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28.8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28.8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28.8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28.8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28.8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28.8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28.8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28.8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28.8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28.8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28.8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28.8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28.8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28.8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28.8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28.8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28.8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00.8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28.8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28.8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28.8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28.8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28.8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28.8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28.8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28.8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28.8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28.8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28.8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28.8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28.8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28.8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28.8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28.8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28.8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28.8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28.8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28.8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57.6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8315</v>
      </c>
      <c r="R3586" t="s">
        <v>8316</v>
      </c>
      <c r="S3586" s="14">
        <f t="shared" ref="S3586:S3649" si="282">(((J3586/60)/60)/24)+DATE(1970,1,1)</f>
        <v>42168.316481481481</v>
      </c>
      <c r="T3586" s="14">
        <f t="shared" ref="T3586:T3649" si="283">(((I3586/60)/60)/24)+DATE(1970,1,1)</f>
        <v>42198.316481481481</v>
      </c>
      <c r="U3586">
        <f t="shared" si="279"/>
        <v>2015</v>
      </c>
    </row>
    <row r="3587" spans="1:21" ht="28.8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4">
        <f t="shared" si="282"/>
        <v>41964.716319444444</v>
      </c>
      <c r="T3587" s="14">
        <f t="shared" si="283"/>
        <v>41994.716319444444</v>
      </c>
      <c r="U3587">
        <f t="shared" ref="U3587:U3650" si="284">YEAR(S3587)</f>
        <v>2014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28.8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28.8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28.8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28.8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28.8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28.8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28.8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28.8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28.8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28.8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28.8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28.8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28.8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28.8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28.8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3.2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28.8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28.8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28.8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28.8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28.8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28.8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28.8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28.8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28.8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28.8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28.8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28.8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28.8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28.8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28.8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57.6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28.8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28.8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28.8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28.8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28.8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28.8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3.2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28.8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28.8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28.8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28.8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28.8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28.8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43.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28.8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43.2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28.8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28.8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28.8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28.8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28.8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8315</v>
      </c>
      <c r="R3650" t="s">
        <v>8316</v>
      </c>
      <c r="S3650" s="14">
        <f t="shared" ref="S3650:S3713" si="287">(((J3650/60)/60)/24)+DATE(1970,1,1)</f>
        <v>41887.292187500003</v>
      </c>
      <c r="T3650" s="14">
        <f t="shared" ref="T3650:T3713" si="288">(((I3650/60)/60)/24)+DATE(1970,1,1)</f>
        <v>41917.292187500003</v>
      </c>
      <c r="U3650">
        <f t="shared" si="284"/>
        <v>2014</v>
      </c>
    </row>
    <row r="3651" spans="1:21" ht="28.8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4">
        <f t="shared" si="287"/>
        <v>41780.712893518517</v>
      </c>
      <c r="T3651" s="14">
        <f t="shared" si="288"/>
        <v>41806.712893518517</v>
      </c>
      <c r="U3651">
        <f t="shared" ref="U3651:U3714" si="289">YEAR(S3651)</f>
        <v>2014</v>
      </c>
    </row>
    <row r="3652" spans="1:21" ht="28.8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28.8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28.8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28.8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28.8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28.8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28.8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28.8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28.8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28.8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28.8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28.8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28.8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28.8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28.8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28.8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28.8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28.8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28.8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28.8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28.8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28.8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28.8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28.8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28.8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28.8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28.8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28.8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43.2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28.8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28.8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28.8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28.8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28.8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28.8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28.8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28.8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28.8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28.8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43.2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28.8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28.8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28.8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28.8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28.8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28.8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28.8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28.8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28.8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28.8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28.8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28.8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28.8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28.8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8315</v>
      </c>
      <c r="R3714" t="s">
        <v>8316</v>
      </c>
      <c r="S3714" s="14">
        <f t="shared" ref="S3714:S3777" si="292">(((J3714/60)/60)/24)+DATE(1970,1,1)</f>
        <v>42134.172071759262</v>
      </c>
      <c r="T3714" s="14">
        <f t="shared" ref="T3714:T3777" si="293">(((I3714/60)/60)/24)+DATE(1970,1,1)</f>
        <v>42155.290972222225</v>
      </c>
      <c r="U3714">
        <f t="shared" si="289"/>
        <v>2015</v>
      </c>
    </row>
    <row r="3715" spans="1:21" ht="28.8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4">
        <f t="shared" si="292"/>
        <v>42505.738032407404</v>
      </c>
      <c r="T3715" s="14">
        <f t="shared" si="293"/>
        <v>42525.738032407404</v>
      </c>
      <c r="U3715">
        <f t="shared" ref="U3715:U3778" si="294">YEAR(S3715)</f>
        <v>2016</v>
      </c>
    </row>
    <row r="3716" spans="1:21" ht="28.8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28.8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28.8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28.8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28.8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28.8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43.2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28.8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28.8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28.8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28.8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28.8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28.8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28.8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28.8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28.8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28.8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28.8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28.8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28.8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28.8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28.8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28.8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28.8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28.8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28.8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28.8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28.8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28.8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28.8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28.8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28.8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28.8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28.8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28.8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28.8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28.8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28.8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28.8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28.8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28.8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28.8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28.8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28.8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28.8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28.8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28.8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28.8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8357</v>
      </c>
      <c r="S3778" s="14">
        <f t="shared" ref="S3778:S3841" si="297">(((J3778/60)/60)/24)+DATE(1970,1,1)</f>
        <v>41814.367800925924</v>
      </c>
      <c r="T3778" s="14">
        <f t="shared" ref="T3778:T3841" si="298">(((I3778/60)/60)/24)+DATE(1970,1,1)</f>
        <v>41852.041666666664</v>
      </c>
      <c r="U3778">
        <f t="shared" si="294"/>
        <v>2014</v>
      </c>
    </row>
    <row r="3779" spans="1:21" ht="28.8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4">
        <f t="shared" si="297"/>
        <v>41887.111354166671</v>
      </c>
      <c r="T3779" s="14">
        <f t="shared" si="298"/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28.8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28.8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28.8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28.8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28.8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28.8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28.8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28.8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57.6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28.8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28.8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28.8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28.8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28.8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28.8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28.8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28.8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28.8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28.8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28.8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28.8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28.8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28.8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28.8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28.8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28.8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28.8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28.8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28.8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28.8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28.8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28.8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43.2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28.8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28.8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28.8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28.8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28.8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28.8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28.8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28.8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28.8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43.2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28.8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28.8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28.8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28.8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28.8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28.8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28.8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28.8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3.2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28.8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28.8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8315</v>
      </c>
      <c r="R3842" t="s">
        <v>8316</v>
      </c>
      <c r="S3842" s="14">
        <f t="shared" ref="S3842:S3905" si="302">(((J3842/60)/60)/24)+DATE(1970,1,1)</f>
        <v>42432.701724537037</v>
      </c>
      <c r="T3842" s="14">
        <f t="shared" ref="T3842:T3905" si="303">(((I3842/60)/60)/24)+DATE(1970,1,1)</f>
        <v>42457.660057870366</v>
      </c>
      <c r="U3842">
        <f t="shared" si="299"/>
        <v>2016</v>
      </c>
    </row>
    <row r="3843" spans="1:21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4">
        <f t="shared" si="302"/>
        <v>41780.785729166666</v>
      </c>
      <c r="T3843" s="14">
        <f t="shared" si="303"/>
        <v>41840.785729166666</v>
      </c>
      <c r="U3843">
        <f t="shared" ref="U3843:U3906" si="304">YEAR(S3843)</f>
        <v>2014</v>
      </c>
    </row>
    <row r="3844" spans="1:21" ht="28.8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28.8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28.8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28.8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28.8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28.8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3.2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28.8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28.8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28.8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3.2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3.2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28.8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28.8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28.8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28.8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28.8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28.8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28.8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28.8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28.8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28.8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28.8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28.8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28.8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28.8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28.8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28.8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28.8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28.8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3.2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28.8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28.8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28.8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28.8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28.8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28.8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28.8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28.8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28.8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28.8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28.8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28.8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43.2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28.8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28.8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28.8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28.8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28.8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4">
        <f t="shared" ref="S3906:S3969" si="307">(((J3906/60)/60)/24)+DATE(1970,1,1)</f>
        <v>42095.229166666672</v>
      </c>
      <c r="T3906" s="14">
        <f t="shared" ref="T3906:T3969" si="308">(((I3906/60)/60)/24)+DATE(1970,1,1)</f>
        <v>42109.211111111115</v>
      </c>
      <c r="U3906">
        <f t="shared" si="304"/>
        <v>2015</v>
      </c>
    </row>
    <row r="3907" spans="1:21" ht="28.8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4">
        <f t="shared" si="307"/>
        <v>42124.623877314814</v>
      </c>
      <c r="T3907" s="14">
        <f t="shared" si="308"/>
        <v>42166.958333333328</v>
      </c>
      <c r="U3907">
        <f t="shared" ref="U3907:U3970" si="309">YEAR(S3907)</f>
        <v>2015</v>
      </c>
    </row>
    <row r="3908" spans="1:21" ht="28.8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28.8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28.8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28.8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28.8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28.8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28.8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28.8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28.8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28.8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28.8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28.8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3.2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28.8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28.8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28.8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28.8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28.8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28.8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28.8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28.8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28.8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28.8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28.8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28.8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28.8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28.8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28.8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28.8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28.8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28.8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28.8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28.8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28.8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3.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28.8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28.8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28.8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28.8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28.8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28.8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28.8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28.8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28.8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28.8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28.8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28.8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28.8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28.8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28.8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28.8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28.8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28.8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28.8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28.8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28.8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28.8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28.8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28.8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28.8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28.8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4">
        <f t="shared" ref="S3970:S4033" si="312">(((J3970/60)/60)/24)+DATE(1970,1,1)</f>
        <v>42452.815659722226</v>
      </c>
      <c r="T3970" s="14">
        <f t="shared" ref="T3970:T4033" si="313">(((I3970/60)/60)/24)+DATE(1970,1,1)</f>
        <v>42512.815659722226</v>
      </c>
      <c r="U3970">
        <f t="shared" si="309"/>
        <v>2016</v>
      </c>
    </row>
    <row r="3971" spans="1:21" ht="28.8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4">
        <f t="shared" si="312"/>
        <v>42601.854699074072</v>
      </c>
      <c r="T3971" s="14">
        <f t="shared" si="313"/>
        <v>42611.163194444445</v>
      </c>
      <c r="U3971">
        <f t="shared" ref="U3971:U4034" si="314">YEAR(S3971)</f>
        <v>2016</v>
      </c>
    </row>
    <row r="3972" spans="1:21" ht="28.8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28.8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28.8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28.8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28.8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28.8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28.8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28.8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28.8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28.8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28.8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43.2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28.8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28.8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28.8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28.8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28.8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28.8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28.8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28.8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28.8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28.8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28.8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28.8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28.8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28.8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28.8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28.8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28.8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28.8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28.8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28.8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28.8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28.8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28.8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28.8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28.8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3.2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28.8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28.8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28.8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28.8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28.8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28.8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28.8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28.8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28.8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28.8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3.2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28.8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28.8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28.8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28.8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28.8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28.8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28.8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4">
        <f t="shared" ref="S4034:S4098" si="317">(((J4034/60)/60)/24)+DATE(1970,1,1)</f>
        <v>42293.809212962966</v>
      </c>
      <c r="T4034" s="14">
        <f t="shared" ref="T4034:T4098" si="318">(((I4034/60)/60)/24)+DATE(1970,1,1)</f>
        <v>42353.85087962963</v>
      </c>
      <c r="U4034">
        <f t="shared" si="314"/>
        <v>2015</v>
      </c>
    </row>
    <row r="4035" spans="1:21" ht="28.8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4">
        <f t="shared" si="317"/>
        <v>42614.268796296295</v>
      </c>
      <c r="T4035" s="14">
        <f t="shared" si="318"/>
        <v>42645.375</v>
      </c>
      <c r="U4035">
        <f t="shared" ref="U4035:U4098" si="319">YEAR(S4035)</f>
        <v>2016</v>
      </c>
    </row>
    <row r="4036" spans="1:21" ht="28.8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28.8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28.8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28.8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28.8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28.8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28.8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28.8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28.8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28.8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28.8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28.8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28.8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28.8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28.8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28.8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43.2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28.8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28.8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28.8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28.8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3.2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28.8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28.8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28.8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28.8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28.8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28.8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28.8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28.8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28.8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28.8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28.8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28.8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28.8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28.8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28.8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28.8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28.8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28.8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28.8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28.8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28.8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28.8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28.8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28.8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28.8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28.8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28.8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28.8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28.8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28.8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28.8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28.8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28.8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28.8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28.8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28.8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28.8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28.8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8.8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28.8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28.8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28.8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28.8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28.8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28.8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28.8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28.8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28.8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28.8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28.8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28.8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28.8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28.8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28.8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3">
      <customFilters>
        <customFilter operator="lessThan" val="1000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3" operator="equal">
      <formula>"suspended"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2CADF-9BB5-4FF4-B2DE-9635339F71F1}">
  <sheetPr codeName="Sheet3"/>
  <dimension ref="A1:H14"/>
  <sheetViews>
    <sheetView tabSelected="1" workbookViewId="0">
      <selection activeCell="B2" sqref="B2"/>
    </sheetView>
  </sheetViews>
  <sheetFormatPr defaultColWidth="11.109375" defaultRowHeight="14.4" x14ac:dyDescent="0.3"/>
  <cols>
    <col min="1" max="1" width="13.77734375" bestFit="1" customWidth="1"/>
  </cols>
  <sheetData>
    <row r="1" spans="1:8" s="17" customFormat="1" ht="29.4" customHeight="1" x14ac:dyDescent="0.3">
      <c r="A1" s="17" t="s">
        <v>8382</v>
      </c>
      <c r="B1" s="17" t="s">
        <v>8401</v>
      </c>
      <c r="C1" s="17" t="s">
        <v>8402</v>
      </c>
      <c r="D1" s="17" t="s">
        <v>8403</v>
      </c>
      <c r="E1" s="17" t="s">
        <v>8404</v>
      </c>
      <c r="F1" s="17" t="s">
        <v>8405</v>
      </c>
      <c r="G1" s="17" t="s">
        <v>8406</v>
      </c>
      <c r="H1" s="17" t="s">
        <v>8407</v>
      </c>
    </row>
    <row r="2" spans="1:8" x14ac:dyDescent="0.3">
      <c r="A2" t="s">
        <v>8408</v>
      </c>
      <c r="B2">
        <f>COUNTIFS(Kickstarter!$D:$D,"&lt;1000",Kickstarter!$R:$R,"plays",Kickstarter!$F:$F,B$14)</f>
        <v>141</v>
      </c>
      <c r="C2">
        <f>COUNTIFS(Kickstarter!$D:$D,"&lt;1000",Kickstarter!$R:$R,"plays",Kickstarter!$F:$F,C$14)</f>
        <v>45</v>
      </c>
      <c r="D2">
        <f>COUNTIFS(Kickstarter!$D:$D,"&lt;1000",Kickstarter!$R:$R,"plays",Kickstarter!$F:$F,D$14)</f>
        <v>0</v>
      </c>
      <c r="E2">
        <f>SUM(B2:D2)</f>
        <v>186</v>
      </c>
      <c r="F2" s="18">
        <f>B2/$E2</f>
        <v>0.75806451612903225</v>
      </c>
      <c r="G2" s="18">
        <f t="shared" ref="G2:H13" si="0">C2/$E2</f>
        <v>0.24193548387096775</v>
      </c>
      <c r="H2">
        <f t="shared" si="0"/>
        <v>0</v>
      </c>
    </row>
    <row r="3" spans="1:8" x14ac:dyDescent="0.3">
      <c r="A3" t="s">
        <v>8409</v>
      </c>
      <c r="B3">
        <f>COUNTIFS(Kickstarter!$D:$D,"&gt;=1000",Kickstarter!$D:$D,"&lt;=4999",Kickstarter!$R:$R,"plays",Kickstarter!$F:$F,B$14)</f>
        <v>388</v>
      </c>
      <c r="C3">
        <f>COUNTIFS(Kickstarter!$D:$D,"&gt;=1000",Kickstarter!$D:$D,"&lt;=4999",Kickstarter!$R:$R,"plays",Kickstarter!$F:$F,C$14)</f>
        <v>146</v>
      </c>
      <c r="D3">
        <f>COUNTIFS(Kickstarter!$D:$D,"&gt;=1000",Kickstarter!$D:$D,"&lt;=4999",Kickstarter!$R:$R,"plays",Kickstarter!$F:$F,D$14)</f>
        <v>0</v>
      </c>
      <c r="E3">
        <f t="shared" ref="E3:E13" si="1">SUM(B3:D3)</f>
        <v>534</v>
      </c>
      <c r="F3" s="18">
        <f t="shared" ref="F3:F12" si="2">B3/$E3</f>
        <v>0.72659176029962547</v>
      </c>
      <c r="G3" s="18">
        <f t="shared" si="0"/>
        <v>0.27340823970037453</v>
      </c>
      <c r="H3">
        <f t="shared" si="0"/>
        <v>0</v>
      </c>
    </row>
    <row r="4" spans="1:8" x14ac:dyDescent="0.3">
      <c r="A4" t="s">
        <v>8410</v>
      </c>
      <c r="B4">
        <f>COUNTIFS(Kickstarter!$D:$D,"&gt;=5000",Kickstarter!$D:$D,"&lt;=9999",Kickstarter!$R:$R,"plays",Kickstarter!$F:$F,B$14)</f>
        <v>93</v>
      </c>
      <c r="C4">
        <f>COUNTIFS(Kickstarter!$D:$D,"&gt;=5000",Kickstarter!$D:$D,"&lt;=9999",Kickstarter!$R:$R,"plays",Kickstarter!$F:$F,C$14)</f>
        <v>76</v>
      </c>
      <c r="D4">
        <f>COUNTIFS(Kickstarter!$D:$D,"&gt;=5000",Kickstarter!$D:$D,"&lt;=9999",Kickstarter!$R:$R,"plays",Kickstarter!$F:$F,D$14)</f>
        <v>0</v>
      </c>
      <c r="E4">
        <f t="shared" si="1"/>
        <v>169</v>
      </c>
      <c r="F4" s="18">
        <f t="shared" si="2"/>
        <v>0.55029585798816572</v>
      </c>
      <c r="G4" s="18">
        <f t="shared" si="0"/>
        <v>0.44970414201183434</v>
      </c>
      <c r="H4">
        <f t="shared" si="0"/>
        <v>0</v>
      </c>
    </row>
    <row r="5" spans="1:8" x14ac:dyDescent="0.3">
      <c r="A5" t="s">
        <v>8411</v>
      </c>
      <c r="B5">
        <f>COUNTIFS(Kickstarter!$D:$D,"&gt;=10000",Kickstarter!$D:$D,"&lt;=14999",Kickstarter!$R:$R,"plays",Kickstarter!$F:$F,B$14)</f>
        <v>39</v>
      </c>
      <c r="C5">
        <f>COUNTIFS(Kickstarter!$D:$D,"&gt;=10000",Kickstarter!$D:$D,"&lt;=14999",Kickstarter!$R:$R,"plays",Kickstarter!$F:$F,C$14)</f>
        <v>33</v>
      </c>
      <c r="D5">
        <f>COUNTIFS(Kickstarter!$D:$D,"&gt;=10000",Kickstarter!$D:$D,"&lt;=14999",Kickstarter!$R:$R,"plays",Kickstarter!$F:$F,D$14)</f>
        <v>0</v>
      </c>
      <c r="E5">
        <f t="shared" si="1"/>
        <v>72</v>
      </c>
      <c r="F5" s="18">
        <f t="shared" si="2"/>
        <v>0.54166666666666663</v>
      </c>
      <c r="G5" s="18">
        <f t="shared" si="0"/>
        <v>0.45833333333333331</v>
      </c>
      <c r="H5">
        <f t="shared" si="0"/>
        <v>0</v>
      </c>
    </row>
    <row r="6" spans="1:8" x14ac:dyDescent="0.3">
      <c r="A6" t="s">
        <v>8412</v>
      </c>
      <c r="B6">
        <f>COUNTIFS(Kickstarter!$D:$D,"&gt;=15000",Kickstarter!$D:$D,"&lt;=19999",Kickstarter!$R:$R,"plays",Kickstarter!$F:$F,B$14)</f>
        <v>12</v>
      </c>
      <c r="C6">
        <f>COUNTIFS(Kickstarter!$D:$D,"&gt;=15000",Kickstarter!$D:$D,"&lt;=19999",Kickstarter!$R:$R,"plays",Kickstarter!$F:$F,C$14)</f>
        <v>12</v>
      </c>
      <c r="D6">
        <f>COUNTIFS(Kickstarter!$D:$D,"&gt;=15000",Kickstarter!$D:$D,"&lt;=19999",Kickstarter!$R:$R,"plays",Kickstarter!$F:$F,D$14)</f>
        <v>0</v>
      </c>
      <c r="E6">
        <f t="shared" si="1"/>
        <v>24</v>
      </c>
      <c r="F6" s="18">
        <f t="shared" si="2"/>
        <v>0.5</v>
      </c>
      <c r="G6" s="18">
        <f t="shared" si="0"/>
        <v>0.5</v>
      </c>
      <c r="H6">
        <f t="shared" si="0"/>
        <v>0</v>
      </c>
    </row>
    <row r="7" spans="1:8" x14ac:dyDescent="0.3">
      <c r="A7" t="s">
        <v>8413</v>
      </c>
      <c r="B7">
        <f>COUNTIFS(Kickstarter!$D:$D,"&gt;=20000",Kickstarter!$D:$D,"&lt;=24999",Kickstarter!$R:$R,"plays",Kickstarter!$F:$F,B$14)</f>
        <v>9</v>
      </c>
      <c r="C7">
        <f>COUNTIFS(Kickstarter!$D:$D,"&gt;=20000",Kickstarter!$D:$D,"&lt;=24999",Kickstarter!$R:$R,"plays",Kickstarter!$F:$F,C$14)</f>
        <v>11</v>
      </c>
      <c r="D7">
        <f>COUNTIFS(Kickstarter!$D:$D,"&gt;=20000",Kickstarter!$D:$D,"&lt;=24999",Kickstarter!$R:$R,"plays",Kickstarter!$F:$F,D$14)</f>
        <v>0</v>
      </c>
      <c r="E7">
        <f t="shared" si="1"/>
        <v>20</v>
      </c>
      <c r="F7" s="18">
        <f t="shared" si="2"/>
        <v>0.45</v>
      </c>
      <c r="G7" s="18">
        <f t="shared" si="0"/>
        <v>0.55000000000000004</v>
      </c>
      <c r="H7">
        <f t="shared" si="0"/>
        <v>0</v>
      </c>
    </row>
    <row r="8" spans="1:8" x14ac:dyDescent="0.3">
      <c r="A8" t="s">
        <v>8414</v>
      </c>
      <c r="B8">
        <f>COUNTIFS(Kickstarter!$D:$D,"&gt;=25000",Kickstarter!$D:$D,"&lt;=29999",Kickstarter!$R:$R,"plays",Kickstarter!$F:$F,B$14)</f>
        <v>1</v>
      </c>
      <c r="C8">
        <f>COUNTIFS(Kickstarter!$D:$D,"&gt;=25000",Kickstarter!$D:$D,"&lt;=29999",Kickstarter!$R:$R,"plays",Kickstarter!$F:$F,C$14)</f>
        <v>4</v>
      </c>
      <c r="D8">
        <f>COUNTIFS(Kickstarter!$D:$D,"&gt;=25000",Kickstarter!$D:$D,"&lt;=29999",Kickstarter!$R:$R,"plays",Kickstarter!$F:$F,D$14)</f>
        <v>0</v>
      </c>
      <c r="E8">
        <f t="shared" si="1"/>
        <v>5</v>
      </c>
      <c r="F8" s="18">
        <f t="shared" si="2"/>
        <v>0.2</v>
      </c>
      <c r="G8" s="18">
        <f t="shared" si="0"/>
        <v>0.8</v>
      </c>
      <c r="H8">
        <f t="shared" si="0"/>
        <v>0</v>
      </c>
    </row>
    <row r="9" spans="1:8" x14ac:dyDescent="0.3">
      <c r="A9" t="s">
        <v>8415</v>
      </c>
      <c r="B9">
        <f>COUNTIFS(Kickstarter!$D:$D,"&gt;=30000",Kickstarter!$D:$D,"&lt;=34999",Kickstarter!$R:$R,"plays",Kickstarter!$F:$F,B$14)</f>
        <v>3</v>
      </c>
      <c r="C9">
        <f>COUNTIFS(Kickstarter!$D:$D,"&gt;=30000",Kickstarter!$D:$D,"&lt;=34999",Kickstarter!$R:$R,"plays",Kickstarter!$F:$F,C$14)</f>
        <v>8</v>
      </c>
      <c r="D9">
        <f>COUNTIFS(Kickstarter!$D:$D,"&gt;=30000",Kickstarter!$D:$D,"&lt;=34999",Kickstarter!$R:$R,"plays",Kickstarter!$F:$F,D$14)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>
        <f t="shared" si="0"/>
        <v>0</v>
      </c>
    </row>
    <row r="10" spans="1:8" x14ac:dyDescent="0.3">
      <c r="A10" t="s">
        <v>8417</v>
      </c>
      <c r="B10">
        <f>COUNTIFS(Kickstarter!$D:$D,"&gt;=35000",Kickstarter!$D:$D,"&lt;=39999",Kickstarter!$R:$R,"plays",Kickstarter!$F:$F,B$14)</f>
        <v>4</v>
      </c>
      <c r="C10">
        <f>COUNTIFS(Kickstarter!$D:$D,"&gt;=35000",Kickstarter!$D:$D,"&lt;=39999",Kickstarter!$R:$R,"plays",Kickstarter!$F:$F,C$14)</f>
        <v>2</v>
      </c>
      <c r="D10">
        <f>COUNTIFS(Kickstarter!$D:$D,"&gt;=35000",Kickstarter!$D:$D,"&lt;=39999",Kickstarter!$R:$R,"plays",Kickstarter!$F:$F,D$14)</f>
        <v>0</v>
      </c>
      <c r="E10">
        <f t="shared" si="1"/>
        <v>6</v>
      </c>
      <c r="F10" s="18">
        <f t="shared" si="2"/>
        <v>0.66666666666666663</v>
      </c>
      <c r="G10" s="18">
        <f t="shared" si="0"/>
        <v>0.33333333333333331</v>
      </c>
      <c r="H10">
        <f t="shared" si="0"/>
        <v>0</v>
      </c>
    </row>
    <row r="11" spans="1:8" x14ac:dyDescent="0.3">
      <c r="A11" t="s">
        <v>8418</v>
      </c>
      <c r="B11">
        <f>COUNTIFS(Kickstarter!$D:$D,"&gt;=40000",Kickstarter!$D:$D,"&lt;=44999",Kickstarter!$R:$R,"plays",Kickstarter!$F:$F,B$14)</f>
        <v>2</v>
      </c>
      <c r="C11">
        <f>COUNTIFS(Kickstarter!$D:$D,"&gt;=40000",Kickstarter!$D:$D,"&lt;=44999",Kickstarter!$R:$R,"plays",Kickstarter!$F:$F,C$14)</f>
        <v>1</v>
      </c>
      <c r="D11">
        <f>COUNTIFS(Kickstarter!$D:$D,"&gt;=40000",Kickstarter!$D:$D,"&lt;=44999",Kickstarter!$R:$R,"plays",Kickstarter!$F:$F,D$14)</f>
        <v>0</v>
      </c>
      <c r="E11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>
        <f t="shared" si="0"/>
        <v>0</v>
      </c>
    </row>
    <row r="12" spans="1:8" x14ac:dyDescent="0.3">
      <c r="A12" t="s">
        <v>8419</v>
      </c>
      <c r="B12">
        <f>COUNTIFS(Kickstarter!$D:$D,"&gt;=45000",Kickstarter!$D:$D,"&lt;=49999",Kickstarter!$R:$R,"plays",Kickstarter!$F:$F,B$14)</f>
        <v>0</v>
      </c>
      <c r="C12">
        <f>COUNTIFS(Kickstarter!$D:$D,"&gt;=45000",Kickstarter!$D:$D,"&lt;=49999",Kickstarter!$R:$R,"plays",Kickstarter!$F:$F,C$14)</f>
        <v>1</v>
      </c>
      <c r="D12">
        <f>COUNTIFS(Kickstarter!$D:$D,"&gt;=45000",Kickstarter!$D:$D,"&lt;=49999",Kickstarter!$R:$R,"plays",Kickstarter!$F:$F,D$14)</f>
        <v>0</v>
      </c>
      <c r="E12">
        <f t="shared" si="1"/>
        <v>1</v>
      </c>
      <c r="F12" s="18">
        <f t="shared" si="2"/>
        <v>0</v>
      </c>
      <c r="G12" s="18">
        <f t="shared" si="0"/>
        <v>1</v>
      </c>
      <c r="H12">
        <f t="shared" si="0"/>
        <v>0</v>
      </c>
    </row>
    <row r="13" spans="1:8" x14ac:dyDescent="0.3">
      <c r="A13" t="s">
        <v>8416</v>
      </c>
      <c r="B13">
        <f>COUNTIFS(Kickstarter!$D:$D,"&gt;=50000",Kickstarter!$R:$R,"plays",Kickstarter!$F:$F,B$14)</f>
        <v>2</v>
      </c>
      <c r="C13">
        <f>COUNTIFS(Kickstarter!$D:$D,"&gt;=50000",Kickstarter!$R:$R,"plays",Kickstarter!$F:$F,C$14)</f>
        <v>14</v>
      </c>
      <c r="D13">
        <f>COUNTIFS(Kickstarter!$D:$D,"&gt;=50000",Kickstarter!$R:$R,"plays",Kickstarter!$F:$F,D$14)</f>
        <v>0</v>
      </c>
      <c r="E13">
        <f t="shared" si="1"/>
        <v>16</v>
      </c>
      <c r="F13" s="18">
        <f t="shared" ref="F3:F13" si="3">B13/$E13</f>
        <v>0.125</v>
      </c>
      <c r="G13" s="18">
        <f t="shared" si="0"/>
        <v>0.875</v>
      </c>
      <c r="H13">
        <f t="shared" si="0"/>
        <v>0</v>
      </c>
    </row>
    <row r="14" spans="1:8" x14ac:dyDescent="0.3">
      <c r="B14" t="s">
        <v>8218</v>
      </c>
      <c r="C14" t="s">
        <v>8220</v>
      </c>
      <c r="D14" t="s">
        <v>8219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9477-F525-406F-82E4-7C1545CA92A1}">
  <sheetPr codeName="Sheet4"/>
  <dimension ref="A1:C14"/>
  <sheetViews>
    <sheetView workbookViewId="0">
      <selection activeCell="C12" sqref="C12"/>
    </sheetView>
  </sheetViews>
  <sheetFormatPr defaultRowHeight="14.4" x14ac:dyDescent="0.3"/>
  <cols>
    <col min="1" max="1" width="23.21875" bestFit="1" customWidth="1"/>
    <col min="2" max="2" width="10.21875" bestFit="1" customWidth="1"/>
    <col min="3" max="3" width="11.109375" bestFit="1" customWidth="1"/>
  </cols>
  <sheetData>
    <row r="1" spans="1:3" x14ac:dyDescent="0.3">
      <c r="B1" t="s">
        <v>8391</v>
      </c>
      <c r="C1" t="s">
        <v>8386</v>
      </c>
    </row>
    <row r="2" spans="1:3" x14ac:dyDescent="0.3">
      <c r="A2" t="s">
        <v>8387</v>
      </c>
      <c r="B2" s="15" t="e">
        <f>AVERAGE(#REF!)</f>
        <v>#REF!</v>
      </c>
      <c r="C2" s="15" t="e">
        <f>AVERAGE(#REF!)</f>
        <v>#REF!</v>
      </c>
    </row>
    <row r="3" spans="1:3" x14ac:dyDescent="0.3">
      <c r="A3" t="s">
        <v>8388</v>
      </c>
      <c r="B3" s="15" t="e">
        <f>MEDIAN(#REF!)</f>
        <v>#REF!</v>
      </c>
      <c r="C3" s="15" t="e">
        <f>MEDIAN(#REF!)</f>
        <v>#REF!</v>
      </c>
    </row>
    <row r="4" spans="1:3" x14ac:dyDescent="0.3">
      <c r="A4" t="s">
        <v>8392</v>
      </c>
      <c r="B4" s="15" t="e">
        <f>_xlfn.STDEV.P(#REF!)</f>
        <v>#REF!</v>
      </c>
      <c r="C4" s="15" t="e">
        <f>_xlfn.STDEV.P(#REF!)</f>
        <v>#REF!</v>
      </c>
    </row>
    <row r="5" spans="1:3" x14ac:dyDescent="0.3">
      <c r="A5" t="s">
        <v>8393</v>
      </c>
      <c r="B5" s="15" t="e">
        <f>_xlfn.QUARTILE.EXC(#REF!,3)</f>
        <v>#REF!</v>
      </c>
      <c r="C5" s="15" t="e">
        <f>_xlfn.QUARTILE.EXC(#REF!,3)</f>
        <v>#REF!</v>
      </c>
    </row>
    <row r="6" spans="1:3" x14ac:dyDescent="0.3">
      <c r="A6" t="s">
        <v>8394</v>
      </c>
      <c r="B6" s="15" t="e">
        <f>_xlfn.QUARTILE.EXC(#REF!,1)</f>
        <v>#REF!</v>
      </c>
      <c r="C6" s="15" t="e">
        <f>_xlfn.QUARTILE.EXC(#REF!,1)</f>
        <v>#REF!</v>
      </c>
    </row>
    <row r="7" spans="1:3" x14ac:dyDescent="0.3">
      <c r="A7" t="s">
        <v>8395</v>
      </c>
      <c r="B7" s="15" t="e">
        <f>B5-B6</f>
        <v>#REF!</v>
      </c>
      <c r="C7" s="15" t="e">
        <f>C5-C6</f>
        <v>#REF!</v>
      </c>
    </row>
    <row r="8" spans="1:3" x14ac:dyDescent="0.3">
      <c r="B8" s="15"/>
      <c r="C8" s="15"/>
    </row>
    <row r="9" spans="1:3" x14ac:dyDescent="0.3">
      <c r="A9" t="s">
        <v>8389</v>
      </c>
      <c r="B9" s="15" t="e">
        <f>AVERAGE(#REF!)</f>
        <v>#REF!</v>
      </c>
      <c r="C9" s="15" t="e">
        <f>AVERAGE(#REF!)</f>
        <v>#REF!</v>
      </c>
    </row>
    <row r="10" spans="1:3" x14ac:dyDescent="0.3">
      <c r="A10" t="s">
        <v>8390</v>
      </c>
      <c r="B10" s="15" t="e">
        <f>MEDIAN(#REF!)</f>
        <v>#REF!</v>
      </c>
      <c r="C10" s="15" t="e">
        <f>MEDIAN(#REF!)</f>
        <v>#REF!</v>
      </c>
    </row>
    <row r="11" spans="1:3" x14ac:dyDescent="0.3">
      <c r="A11" t="s">
        <v>8396</v>
      </c>
      <c r="B11" s="15" t="e">
        <f>_xlfn.STDEV.P(#REF!)</f>
        <v>#REF!</v>
      </c>
      <c r="C11" s="15" t="e">
        <f>_xlfn.STDEV.P(#REF!)</f>
        <v>#REF!</v>
      </c>
    </row>
    <row r="12" spans="1:3" x14ac:dyDescent="0.3">
      <c r="A12" t="s">
        <v>8397</v>
      </c>
      <c r="B12" s="15" t="e">
        <f>_xlfn.QUARTILE.EXC(#REF!,3)</f>
        <v>#REF!</v>
      </c>
      <c r="C12" s="15" t="e">
        <f>_xlfn.QUARTILE.EXC(#REF!,3)</f>
        <v>#REF!</v>
      </c>
    </row>
    <row r="13" spans="1:3" x14ac:dyDescent="0.3">
      <c r="A13" t="s">
        <v>8398</v>
      </c>
      <c r="B13" s="15" t="e">
        <f>_xlfn.QUARTILE.EXC(#REF!,1)</f>
        <v>#REF!</v>
      </c>
      <c r="C13" s="15" t="e">
        <f>_xlfn.QUARTILE.EXC(#REF!,1)</f>
        <v>#REF!</v>
      </c>
    </row>
    <row r="14" spans="1:3" x14ac:dyDescent="0.3">
      <c r="A14" t="s">
        <v>8399</v>
      </c>
      <c r="B14" s="15" t="e">
        <f>B12-B13</f>
        <v>#REF!</v>
      </c>
      <c r="C14" s="15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A0257-35E4-4FFA-84DD-7617005996D7}">
  <sheetPr codeName="Sheet5"/>
  <dimension ref="A1:F6"/>
  <sheetViews>
    <sheetView topLeftCell="B1" workbookViewId="0">
      <selection activeCell="H6" sqref="H6"/>
    </sheetView>
  </sheetViews>
  <sheetFormatPr defaultRowHeight="14.4" x14ac:dyDescent="0.3"/>
  <cols>
    <col min="1" max="1" width="30.5546875" bestFit="1" customWidth="1"/>
    <col min="2" max="2" width="42.44140625" style="3" customWidth="1"/>
  </cols>
  <sheetData>
    <row r="1" spans="1:6" x14ac:dyDescent="0.3">
      <c r="A1" t="s">
        <v>8380</v>
      </c>
      <c r="B1" s="3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30" customHeight="1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0" customHeight="1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0" customHeight="1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0" customHeight="1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0" customHeight="1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BB920-9E95-43F7-AA3A-815B24942E69}">
  <sheetPr codeName="Sheet6"/>
  <dimension ref="A1:F6"/>
  <sheetViews>
    <sheetView workbookViewId="0">
      <selection activeCell="O20" sqref="O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CCD2F-4ABD-47B7-AF39-1747028D98B4}">
  <sheetPr codeName="Sheet7"/>
  <dimension ref="A1:E7"/>
  <sheetViews>
    <sheetView workbookViewId="0">
      <selection activeCell="D27" sqref="D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8359</v>
      </c>
      <c r="B2" t="s">
        <v>8363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3">
      <c r="A7" s="12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0C03C-58A3-4549-A380-677F2ABE5D15}">
  <sheetPr codeName="Sheet8"/>
  <dimension ref="A1:F18"/>
  <sheetViews>
    <sheetView workbookViewId="0">
      <selection activeCell="F13" sqref="F13"/>
    </sheetView>
  </sheetViews>
  <sheetFormatPr defaultRowHeight="14.4" x14ac:dyDescent="0.3"/>
  <cols>
    <col min="1" max="1" width="27.77734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8359</v>
      </c>
      <c r="B1" t="s">
        <v>8315</v>
      </c>
    </row>
    <row r="2" spans="1:6" x14ac:dyDescent="0.3">
      <c r="A2" s="11" t="s">
        <v>8379</v>
      </c>
      <c r="B2" t="s">
        <v>8363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2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2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2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2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2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2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2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2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2" t="s">
        <v>8371</v>
      </c>
      <c r="C15">
        <v>50</v>
      </c>
      <c r="E15">
        <v>65</v>
      </c>
      <c r="F15">
        <v>115</v>
      </c>
    </row>
    <row r="16" spans="1:6" x14ac:dyDescent="0.3">
      <c r="A16" s="12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2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2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Kickstarter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Travis Tornquist</cp:lastModifiedBy>
  <dcterms:created xsi:type="dcterms:W3CDTF">2017-04-20T15:17:24Z</dcterms:created>
  <dcterms:modified xsi:type="dcterms:W3CDTF">2022-10-26T16:38:10Z</dcterms:modified>
</cp:coreProperties>
</file>