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2202"/>
  <workbookPr autoCompressPictures="0"/>
  <bookViews>
    <workbookView xWindow="0" yWindow="0" windowWidth="25600" windowHeight="14040"/>
  </bookViews>
  <sheets>
    <sheet name="Sheet1" sheetId="1" r:id="rId1"/>
    <sheet name="Sheet2" sheetId="2" r:id="rId2"/>
  </sheets>
  <definedNames>
    <definedName name="Z_C889AC74_BC82_49E8_BA01_AB64462BFCF2_.wvu.Cols" localSheetId="0" hidden="1">Sheet1!$C:$D,Sheet1!$F:$G,Sheet1!$K:$K</definedName>
  </definedNames>
  <calcPr calcId="140001" concurrentCalc="0"/>
  <customWorkbookViews>
    <customWorkbookView name="Selected Rows &amp; Columns" guid="{C889AC74-BC82-49E8-BA01-AB64462BFCF2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3" i="1" l="1"/>
  <c r="U23" i="1"/>
  <c r="T23" i="1"/>
  <c r="S23" i="1"/>
  <c r="R23" i="1"/>
  <c r="Q23" i="1"/>
  <c r="P23" i="1"/>
  <c r="O23" i="1"/>
  <c r="N23" i="1"/>
  <c r="M23" i="1"/>
  <c r="L23" i="1"/>
  <c r="U1" i="1"/>
  <c r="L25" i="1"/>
  <c r="M25" i="1"/>
  <c r="N25" i="1"/>
  <c r="O25" i="1"/>
  <c r="P25" i="1"/>
  <c r="Q25" i="1"/>
  <c r="R25" i="1"/>
  <c r="S25" i="1"/>
  <c r="T25" i="1"/>
  <c r="U25" i="1"/>
  <c r="V25" i="1"/>
  <c r="V20" i="1"/>
  <c r="U20" i="1"/>
  <c r="T20" i="1"/>
  <c r="S20" i="1"/>
  <c r="R20" i="1"/>
  <c r="Q20" i="1"/>
  <c r="P20" i="1"/>
  <c r="O20" i="1"/>
  <c r="N20" i="1"/>
  <c r="M20" i="1"/>
  <c r="L20" i="1"/>
  <c r="V16" i="1"/>
  <c r="U16" i="1"/>
  <c r="T16" i="1"/>
  <c r="S16" i="1"/>
  <c r="R16" i="1"/>
  <c r="Q16" i="1"/>
  <c r="P16" i="1"/>
  <c r="O16" i="1"/>
  <c r="N16" i="1"/>
  <c r="M16" i="1"/>
  <c r="L16" i="1"/>
  <c r="V15" i="1"/>
  <c r="U15" i="1"/>
  <c r="T15" i="1"/>
  <c r="S15" i="1"/>
  <c r="R15" i="1"/>
  <c r="Q15" i="1"/>
  <c r="P15" i="1"/>
  <c r="O15" i="1"/>
  <c r="N15" i="1"/>
  <c r="M15" i="1"/>
  <c r="L15" i="1"/>
  <c r="H9" i="1"/>
  <c r="H11" i="1"/>
  <c r="H10" i="1"/>
  <c r="Q1" i="1"/>
  <c r="H8" i="1"/>
  <c r="L8" i="1"/>
  <c r="M8" i="1"/>
  <c r="N8" i="1"/>
  <c r="O8" i="1"/>
  <c r="P8" i="1"/>
  <c r="Q8" i="1"/>
  <c r="R8" i="1"/>
  <c r="S8" i="1"/>
  <c r="T8" i="1"/>
  <c r="U8" i="1"/>
  <c r="V8" i="1"/>
  <c r="V6" i="1"/>
  <c r="U6" i="1"/>
  <c r="T6" i="1"/>
  <c r="S6" i="1"/>
  <c r="R6" i="1"/>
  <c r="Q6" i="1"/>
  <c r="P6" i="1"/>
  <c r="O6" i="1"/>
  <c r="N6" i="1"/>
  <c r="M6" i="1"/>
  <c r="L6" i="1"/>
  <c r="V5" i="1"/>
  <c r="U5" i="1"/>
  <c r="T5" i="1"/>
  <c r="S5" i="1"/>
  <c r="R5" i="1"/>
  <c r="Q5" i="1"/>
  <c r="P5" i="1"/>
  <c r="O5" i="1"/>
  <c r="N5" i="1"/>
  <c r="M5" i="1"/>
  <c r="L5" i="1"/>
  <c r="V4" i="1"/>
  <c r="U4" i="1"/>
  <c r="T4" i="1"/>
  <c r="S4" i="1"/>
  <c r="R4" i="1"/>
  <c r="Q4" i="1"/>
  <c r="P4" i="1"/>
  <c r="O4" i="1"/>
  <c r="N4" i="1"/>
  <c r="M4" i="1"/>
  <c r="L4" i="1"/>
  <c r="V28" i="1"/>
  <c r="U28" i="1"/>
  <c r="T28" i="1"/>
  <c r="S28" i="1"/>
  <c r="R28" i="1"/>
  <c r="Q28" i="1"/>
  <c r="P28" i="1"/>
  <c r="O28" i="1"/>
  <c r="N28" i="1"/>
  <c r="M28" i="1"/>
  <c r="L28" i="1"/>
  <c r="H28" i="1"/>
  <c r="V27" i="1"/>
  <c r="U27" i="1"/>
  <c r="T27" i="1"/>
  <c r="S27" i="1"/>
  <c r="R27" i="1"/>
  <c r="Q27" i="1"/>
  <c r="P27" i="1"/>
  <c r="O27" i="1"/>
  <c r="N27" i="1"/>
  <c r="M27" i="1"/>
  <c r="L27" i="1"/>
  <c r="H27" i="1"/>
  <c r="V26" i="1"/>
  <c r="U26" i="1"/>
  <c r="T26" i="1"/>
  <c r="S26" i="1"/>
  <c r="R26" i="1"/>
  <c r="Q26" i="1"/>
  <c r="P26" i="1"/>
  <c r="O26" i="1"/>
  <c r="N26" i="1"/>
  <c r="M26" i="1"/>
  <c r="L26" i="1"/>
  <c r="H26" i="1"/>
  <c r="L24" i="1"/>
  <c r="M24" i="1"/>
  <c r="N24" i="1"/>
  <c r="O24" i="1"/>
  <c r="P24" i="1"/>
  <c r="Q24" i="1"/>
  <c r="R24" i="1"/>
  <c r="S24" i="1"/>
  <c r="T24" i="1"/>
  <c r="U24" i="1"/>
  <c r="V24" i="1"/>
  <c r="V21" i="1"/>
  <c r="U21" i="1"/>
  <c r="T21" i="1"/>
  <c r="S21" i="1"/>
  <c r="R21" i="1"/>
  <c r="Q21" i="1"/>
  <c r="P21" i="1"/>
  <c r="O21" i="1"/>
  <c r="N21" i="1"/>
  <c r="M21" i="1"/>
  <c r="L21" i="1"/>
  <c r="H21" i="1"/>
  <c r="M3" i="1"/>
  <c r="M7" i="1"/>
  <c r="M9" i="1"/>
  <c r="M10" i="1"/>
  <c r="M11" i="1"/>
  <c r="M12" i="1"/>
  <c r="M13" i="1"/>
  <c r="M14" i="1"/>
  <c r="M17" i="1"/>
  <c r="M18" i="1"/>
  <c r="M19" i="1"/>
  <c r="M22" i="1"/>
  <c r="M2" i="1"/>
  <c r="N3" i="1"/>
  <c r="O3" i="1"/>
  <c r="P3" i="1"/>
  <c r="B6" i="2"/>
  <c r="Q3" i="1"/>
  <c r="B7" i="2"/>
  <c r="R3" i="1"/>
  <c r="B8" i="2"/>
  <c r="S3" i="1"/>
  <c r="B9" i="2"/>
  <c r="T3" i="1"/>
  <c r="B10" i="2"/>
  <c r="U3" i="1"/>
  <c r="B11" i="2"/>
  <c r="B12" i="2"/>
  <c r="V3" i="1"/>
  <c r="L3" i="1"/>
  <c r="L2" i="1"/>
  <c r="P2" i="1"/>
  <c r="O2" i="1"/>
  <c r="N2" i="1"/>
  <c r="L7" i="1"/>
  <c r="L9" i="1"/>
  <c r="L10" i="1"/>
  <c r="L11" i="1"/>
  <c r="L12" i="1"/>
  <c r="L13" i="1"/>
  <c r="L14" i="1"/>
  <c r="L17" i="1"/>
  <c r="L18" i="1"/>
  <c r="L19" i="1"/>
  <c r="L22" i="1"/>
  <c r="P22" i="1"/>
  <c r="O22" i="1"/>
  <c r="N22" i="1"/>
  <c r="P19" i="1"/>
  <c r="O19" i="1"/>
  <c r="N19" i="1"/>
  <c r="P18" i="1"/>
  <c r="O18" i="1"/>
  <c r="N18" i="1"/>
  <c r="P17" i="1"/>
  <c r="O17" i="1"/>
  <c r="N17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7" i="1"/>
  <c r="O7" i="1"/>
  <c r="N7" i="1"/>
  <c r="Q2" i="1"/>
  <c r="R2" i="1"/>
  <c r="S2" i="1"/>
  <c r="T2" i="1"/>
  <c r="U2" i="1"/>
  <c r="V2" i="1"/>
  <c r="A6" i="2"/>
  <c r="Q11" i="1"/>
  <c r="Q19" i="1"/>
  <c r="Q13" i="1"/>
  <c r="Q22" i="1"/>
  <c r="Q10" i="1"/>
  <c r="Q18" i="1"/>
  <c r="Q7" i="1"/>
  <c r="Q12" i="1"/>
  <c r="Q17" i="1"/>
  <c r="Q14" i="1"/>
  <c r="Q9" i="1"/>
  <c r="A7" i="2"/>
  <c r="R19" i="1"/>
  <c r="R13" i="1"/>
  <c r="R22" i="1"/>
  <c r="R10" i="1"/>
  <c r="R18" i="1"/>
  <c r="R12" i="1"/>
  <c r="R9" i="1"/>
  <c r="R7" i="1"/>
  <c r="R17" i="1"/>
  <c r="R14" i="1"/>
  <c r="R11" i="1"/>
  <c r="A8" i="2"/>
  <c r="S13" i="1"/>
  <c r="S22" i="1"/>
  <c r="S10" i="1"/>
  <c r="S18" i="1"/>
  <c r="S12" i="1"/>
  <c r="S7" i="1"/>
  <c r="S11" i="1"/>
  <c r="S17" i="1"/>
  <c r="S14" i="1"/>
  <c r="S9" i="1"/>
  <c r="S19" i="1"/>
  <c r="A9" i="2"/>
  <c r="T22" i="1"/>
  <c r="T10" i="1"/>
  <c r="T18" i="1"/>
  <c r="T12" i="1"/>
  <c r="T19" i="1"/>
  <c r="T7" i="1"/>
  <c r="T17" i="1"/>
  <c r="T14" i="1"/>
  <c r="T9" i="1"/>
  <c r="T11" i="1"/>
  <c r="T13" i="1"/>
  <c r="A10" i="2"/>
  <c r="U18" i="1"/>
  <c r="U12" i="1"/>
  <c r="U7" i="1"/>
  <c r="U17" i="1"/>
  <c r="U14" i="1"/>
  <c r="U9" i="1"/>
  <c r="U13" i="1"/>
  <c r="U11" i="1"/>
  <c r="U19" i="1"/>
  <c r="U22" i="1"/>
  <c r="U10" i="1"/>
  <c r="A11" i="2"/>
  <c r="A12" i="2"/>
  <c r="H25" i="1"/>
  <c r="V1" i="1"/>
  <c r="V7" i="1"/>
  <c r="V17" i="1"/>
  <c r="V14" i="1"/>
  <c r="V9" i="1"/>
  <c r="V11" i="1"/>
  <c r="V19" i="1"/>
  <c r="V13" i="1"/>
  <c r="V22" i="1"/>
  <c r="V10" i="1"/>
  <c r="V12" i="1"/>
  <c r="V18" i="1"/>
  <c r="P1" i="1"/>
  <c r="H20" i="1"/>
  <c r="H22" i="1"/>
  <c r="H18" i="1"/>
  <c r="H17" i="1"/>
  <c r="H19" i="1"/>
  <c r="H13" i="1"/>
  <c r="H12" i="1"/>
  <c r="N1" i="1"/>
  <c r="H14" i="1"/>
  <c r="O1" i="1"/>
</calcChain>
</file>

<file path=xl/sharedStrings.xml><?xml version="1.0" encoding="utf-8"?>
<sst xmlns="http://schemas.openxmlformats.org/spreadsheetml/2006/main" count="192" uniqueCount="104">
  <si>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</si>
  <si>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</si>
  <si>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</si>
  <si>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</si>
  <si>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</si>
  <si>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</si>
  <si>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</si>
  <si>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</si>
  <si>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</si>
  <si>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</si>
  <si>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</si>
  <si>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</si>
  <si>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MDT</t>
  </si>
  <si>
    <t>Asia</t>
  </si>
  <si>
    <t>☀</t>
  </si>
  <si>
    <t>Taiwan</t>
  </si>
  <si>
    <t>:flag_tw:</t>
  </si>
  <si>
    <t>&lt;https://swgoh.gg/u/vk1559/&gt;</t>
  </si>
  <si>
    <t>Europe</t>
  </si>
  <si>
    <t>Russia</t>
  </si>
  <si>
    <t>:flag_ru:</t>
  </si>
  <si>
    <t>&lt;https://swgoh.gg/u/zhara/&gt;</t>
  </si>
  <si>
    <t>Turkey</t>
  </si>
  <si>
    <t>:flag_tr:</t>
  </si>
  <si>
    <t>&lt;https://swgoh.gg/u/AbrekV/&gt;</t>
  </si>
  <si>
    <t>Czech Republic</t>
  </si>
  <si>
    <t>:flag_cz:</t>
  </si>
  <si>
    <t>Switzerland</t>
  </si>
  <si>
    <t>:flag_ch:</t>
  </si>
  <si>
    <t>&lt;https://swgoh.gg/u/ceberus/&gt;</t>
  </si>
  <si>
    <t>Italy</t>
  </si>
  <si>
    <t>:flag_it:</t>
  </si>
  <si>
    <t>&lt;https://swgoh.gg/u/ioz86/&gt;</t>
  </si>
  <si>
    <t>Germany</t>
  </si>
  <si>
    <t>:flag_de:</t>
  </si>
  <si>
    <t>&lt;https://swgoh.gg/u/tarnadas/&gt;</t>
  </si>
  <si>
    <t>&lt;https://swgoh.gg/u/jayzi/&gt;</t>
  </si>
  <si>
    <t>Poland</t>
  </si>
  <si>
    <t>:flag_pl:</t>
  </si>
  <si>
    <t>&lt;https://swgoh.gg/u/solos100/&gt;</t>
  </si>
  <si>
    <t>America</t>
  </si>
  <si>
    <t>USA, South Carolina</t>
  </si>
  <si>
    <t>:flag_us:</t>
  </si>
  <si>
    <t>&lt;https://swgoh.gg/u/noe/&gt;</t>
  </si>
  <si>
    <t>USA, Ohio</t>
  </si>
  <si>
    <t>&lt;https://swgoh.gg/u/fireguy/&gt;</t>
  </si>
  <si>
    <t>USA, Pennsylvania</t>
  </si>
  <si>
    <t>&lt;https://swgoh.gg/u/lordvader%2066/&gt;</t>
  </si>
  <si>
    <t>USA, Illinois</t>
  </si>
  <si>
    <t>&lt;https://swgoh.gg/u/kahhns/&gt;</t>
  </si>
  <si>
    <t>USA, Minnesota</t>
  </si>
  <si>
    <t>&lt;https://swgoh.gg/u/phalanx7452/&gt;</t>
  </si>
  <si>
    <t>USA, Colorado</t>
  </si>
  <si>
    <t>&lt;https://swgoh.gg/u/berniewankensanders/&gt;</t>
  </si>
  <si>
    <t>USA, Oregon</t>
  </si>
  <si>
    <t>&lt;https://swgoh.gg/u/raspywalker/&gt;</t>
  </si>
  <si>
    <t>Payout Role</t>
  </si>
  <si>
    <t>&lt;@&amp;321982038775431168&gt;</t>
  </si>
  <si>
    <t>&lt;@&amp;321982088666546176&gt;</t>
  </si>
  <si>
    <t>&lt;@&amp;321982360553914369&gt;</t>
  </si>
  <si>
    <t>&lt;@&amp;321982387338608655&gt;</t>
  </si>
  <si>
    <t>&lt;@&amp;321982132064878593&gt;</t>
  </si>
  <si>
    <t>No DST</t>
  </si>
  <si>
    <t>29/10</t>
  </si>
  <si>
    <t>5/11</t>
  </si>
  <si>
    <t>Guam</t>
  </si>
  <si>
    <t>:flag_gu:</t>
  </si>
  <si>
    <t>&lt;https://swgoh.gg/u/jinks/&gt;</t>
  </si>
  <si>
    <t>ChST</t>
  </si>
  <si>
    <t>JST</t>
  </si>
  <si>
    <t>Japan</t>
  </si>
  <si>
    <t>&lt;https://swgoh.gg/u/tana/&gt;</t>
  </si>
  <si>
    <t>:flag_jp:</t>
  </si>
  <si>
    <t>Travy_2Hype</t>
  </si>
  <si>
    <t>RedMadness</t>
  </si>
  <si>
    <t>Bibitty</t>
  </si>
  <si>
    <t>NastyNickGrundle</t>
  </si>
  <si>
    <t>Jimmy</t>
  </si>
  <si>
    <t>CountinUUm</t>
  </si>
  <si>
    <t>DeathbyIce</t>
  </si>
  <si>
    <t>Hexzell</t>
  </si>
  <si>
    <t>JonFox</t>
  </si>
  <si>
    <t>Roooooster</t>
  </si>
  <si>
    <t>ChikChok</t>
  </si>
  <si>
    <t>Sasoon</t>
  </si>
  <si>
    <t>Boo4gooD</t>
  </si>
  <si>
    <t>DK Cyberpunk</t>
  </si>
  <si>
    <t>Tiric Thorn</t>
  </si>
  <si>
    <t>Wei</t>
  </si>
  <si>
    <t>DarthKaan</t>
  </si>
  <si>
    <t>Ben Hur</t>
  </si>
  <si>
    <t>Mtaytas</t>
  </si>
  <si>
    <t>NSC Time Seeker</t>
  </si>
  <si>
    <t>AndyRoo</t>
  </si>
  <si>
    <t>Attack of the Solos</t>
  </si>
  <si>
    <t>Samobudoll</t>
  </si>
  <si>
    <t>PHT</t>
  </si>
  <si>
    <t>Sky Guy</t>
  </si>
  <si>
    <t>Wystri</t>
  </si>
  <si>
    <t>Zandunga</t>
  </si>
  <si>
    <t>Rorschach</t>
  </si>
  <si>
    <t>BRT</t>
  </si>
  <si>
    <t>EDT</t>
  </si>
  <si>
    <t>CDT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</si>
</sst>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9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80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 style="thin">
        <color theme="0"/>
      </right>
      <top style="dashDot">
        <color theme="0"/>
      </top>
      <bottom style="thin">
        <color rgb="FFC00000"/>
      </bottom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thin">
        <color rgb="FFC00000"/>
      </top>
      <bottom/>
      <diagonal/>
    </border>
    <border>
      <left style="thin">
        <color theme="0"/>
      </left>
      <right style="thin">
        <color theme="0"/>
      </right>
      <top style="thin">
        <color rgb="FFC0000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 style="thin">
        <color rgb="FFC00000"/>
      </top>
      <bottom/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 style="thin">
        <color rgb="FFC0000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 style="medium">
        <color theme="0"/>
      </left>
      <right style="thin">
        <color theme="0"/>
      </right>
      <top style="thin">
        <color rgb="FFC0000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 diagonalDown="1">
      <left/>
      <right/>
      <top/>
      <bottom/>
      <diagonal style="medium">
        <color theme="0"/>
      </diagonal>
    </border>
  </borders>
  <cellStyleXfs count="2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49" fontId="0" fillId="0" borderId="0" xfId="0" applyNumberFormat="1"/>
    <xf numFmtId="0" fontId="2" fillId="5" borderId="21" xfId="0" applyFont="1" applyFill="1" applyBorder="1"/>
    <xf numFmtId="0" fontId="3" fillId="2" borderId="1" xfId="0" applyFont="1" applyFill="1" applyBorder="1"/>
    <xf numFmtId="0" fontId="2" fillId="0" borderId="0" xfId="0" applyFont="1"/>
    <xf numFmtId="0" fontId="4" fillId="4" borderId="14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11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/>
    <xf numFmtId="0" fontId="4" fillId="3" borderId="18" xfId="0" applyFont="1" applyFill="1" applyBorder="1"/>
    <xf numFmtId="0" fontId="4" fillId="3" borderId="9" xfId="0" applyFont="1" applyFill="1" applyBorder="1"/>
    <xf numFmtId="0" fontId="4" fillId="3" borderId="6" xfId="0" applyFont="1" applyFill="1" applyBorder="1"/>
    <xf numFmtId="0" fontId="4" fillId="3" borderId="6" xfId="1" applyFont="1" applyFill="1" applyBorder="1"/>
    <xf numFmtId="164" fontId="4" fillId="3" borderId="6" xfId="0" applyNumberFormat="1" applyFont="1" applyFill="1" applyBorder="1"/>
    <xf numFmtId="0" fontId="5" fillId="3" borderId="6" xfId="0" applyFont="1" applyFill="1" applyBorder="1" applyAlignment="1">
      <alignment horizontal="center" vertical="center" wrapText="1"/>
    </xf>
    <xf numFmtId="49" fontId="6" fillId="3" borderId="6" xfId="0" applyNumberFormat="1" applyFont="1" applyFill="1" applyBorder="1" applyAlignment="1">
      <alignment wrapText="1"/>
    </xf>
    <xf numFmtId="0" fontId="4" fillId="3" borderId="15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5" xfId="1" applyFont="1" applyFill="1" applyBorder="1"/>
    <xf numFmtId="164" fontId="4" fillId="3" borderId="4" xfId="0" applyNumberFormat="1" applyFont="1" applyFill="1" applyBorder="1"/>
    <xf numFmtId="0" fontId="4" fillId="3" borderId="1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8" xfId="1" applyFont="1" applyFill="1" applyBorder="1"/>
    <xf numFmtId="164" fontId="4" fillId="3" borderId="8" xfId="0" applyNumberFormat="1" applyFont="1" applyFill="1" applyBorder="1"/>
    <xf numFmtId="164" fontId="5" fillId="3" borderId="8" xfId="0" applyNumberFormat="1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/>
    <xf numFmtId="164" fontId="4" fillId="4" borderId="8" xfId="0" applyNumberFormat="1" applyFont="1" applyFill="1" applyBorder="1"/>
    <xf numFmtId="0" fontId="4" fillId="3" borderId="17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64" fontId="4" fillId="3" borderId="3" xfId="0" applyNumberFormat="1" applyFont="1" applyFill="1" applyBorder="1"/>
    <xf numFmtId="49" fontId="6" fillId="3" borderId="3" xfId="0" applyNumberFormat="1" applyFont="1" applyFill="1" applyBorder="1" applyAlignment="1">
      <alignment wrapText="1"/>
    </xf>
    <xf numFmtId="164" fontId="4" fillId="6" borderId="3" xfId="0" applyNumberFormat="1" applyFont="1" applyFill="1" applyBorder="1"/>
    <xf numFmtId="164" fontId="4" fillId="4" borderId="6" xfId="0" applyNumberFormat="1" applyFont="1" applyFill="1" applyBorder="1"/>
    <xf numFmtId="0" fontId="7" fillId="3" borderId="3" xfId="0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/>
    <xf numFmtId="0" fontId="4" fillId="3" borderId="9" xfId="1" applyFont="1" applyFill="1" applyBorder="1"/>
    <xf numFmtId="0" fontId="7" fillId="3" borderId="6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4" fillId="6" borderId="6" xfId="0" applyNumberFormat="1" applyFont="1" applyFill="1" applyBorder="1"/>
    <xf numFmtId="0" fontId="4" fillId="3" borderId="19" xfId="0" applyFont="1" applyFill="1" applyBorder="1"/>
    <xf numFmtId="0" fontId="3" fillId="5" borderId="1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13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164" fontId="4" fillId="7" borderId="6" xfId="0" applyNumberFormat="1" applyFont="1" applyFill="1" applyBorder="1"/>
    <xf numFmtId="0" fontId="2" fillId="5" borderId="0" xfId="0" applyFont="1" applyFill="1"/>
  </cellXfs>
  <cellStyles count="2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1" builtinId="8"/>
    <cellStyle name="Normal" xfId="0" builtinId="0"/>
  </cellStyles>
  <dxfs count="41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zoomScaleNormal="145" zoomScalePageLayoutView="145" workbookViewId="0">
      <selection activeCell="V27" sqref="V27"/>
    </sheetView>
  </sheetViews>
  <sheetFormatPr baseColWidth="10" defaultColWidth="8.83203125" defaultRowHeight="14" x14ac:dyDescent="0"/>
  <cols>
    <col min="1" max="1" width="3.6640625" style="4" bestFit="1" customWidth="1"/>
    <col min="2" max="2" width="18.5" style="4" bestFit="1" customWidth="1"/>
    <col min="3" max="3" width="6.83203125" style="4" hidden="1" customWidth="1"/>
    <col min="4" max="4" width="4.5" style="4" hidden="1" customWidth="1"/>
    <col min="5" max="5" width="18.6640625" style="4" hidden="1" customWidth="1"/>
    <col min="6" max="6" width="8.6640625" style="4" hidden="1" customWidth="1"/>
    <col min="7" max="7" width="42.6640625" style="4" hidden="1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28" style="4" hidden="1" customWidth="1"/>
    <col min="12" max="12" width="5.6640625" style="4" bestFit="1" customWidth="1"/>
    <col min="13" max="22" width="5.5" style="4" bestFit="1" customWidth="1"/>
    <col min="24" max="16384" width="8.83203125" style="4"/>
  </cols>
  <sheetData>
    <row r="1" spans="1:22" ht="15.75" customHeight="1" thickBot="1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56</v>
      </c>
      <c r="L1" s="3" t="s">
        <v>69</v>
      </c>
      <c r="M1" s="3" t="s">
        <v>9</v>
      </c>
      <c r="N1" s="3" t="str">
        <f>H7</f>
        <v>PHT</v>
      </c>
      <c r="O1" s="3" t="str">
        <f>H8</f>
        <v>MSK</v>
      </c>
      <c r="P1" s="3" t="str">
        <f>H9</f>
        <v>EEST</v>
      </c>
      <c r="Q1" s="3" t="str">
        <f>H10</f>
        <v>CEST</v>
      </c>
      <c r="R1" s="3" t="s">
        <v>101</v>
      </c>
      <c r="S1" s="3" t="s">
        <v>102</v>
      </c>
      <c r="T1" s="3" t="s">
        <v>103</v>
      </c>
      <c r="U1" s="3" t="str">
        <f>H23</f>
        <v>MDT</v>
      </c>
      <c r="V1" s="3" t="str">
        <f>H25</f>
        <v>PDT</v>
      </c>
    </row>
    <row r="2" spans="1:22" ht="15.75" customHeight="1">
      <c r="A2" s="49" t="s">
        <v>13</v>
      </c>
      <c r="B2" s="5" t="s">
        <v>94</v>
      </c>
      <c r="C2" s="6">
        <v>25</v>
      </c>
      <c r="D2" s="6">
        <v>1</v>
      </c>
      <c r="E2" s="7" t="s">
        <v>65</v>
      </c>
      <c r="F2" s="6" t="s">
        <v>66</v>
      </c>
      <c r="G2" s="8" t="s">
        <v>67</v>
      </c>
      <c r="H2" s="5" t="s">
        <v>69</v>
      </c>
      <c r="I2" s="9">
        <v>0.375</v>
      </c>
      <c r="J2" s="10" t="s">
        <v>14</v>
      </c>
      <c r="K2" s="11"/>
      <c r="L2" s="12">
        <f>$I2+Sheet2!B$1/24</f>
        <v>0.79166666666666674</v>
      </c>
      <c r="M2" s="12">
        <f>$I2+Sheet2!B$2/24</f>
        <v>0.75</v>
      </c>
      <c r="N2" s="12">
        <f>$I2+Sheet2!B$3/24</f>
        <v>0.70833333333333326</v>
      </c>
      <c r="O2" s="12">
        <f>$I2+Sheet2!B$4/24</f>
        <v>0.5</v>
      </c>
      <c r="P2" s="12">
        <f>$I2+Sheet2!B$5/24</f>
        <v>0.5</v>
      </c>
      <c r="Q2" s="12">
        <f>$I2+Sheet2!B$6/24</f>
        <v>0.5</v>
      </c>
      <c r="R2" s="12">
        <f>$I2+Sheet2!B$7/24</f>
        <v>0.45833333333333331</v>
      </c>
      <c r="S2" s="12">
        <f>$I2+Sheet2!B$8/24</f>
        <v>0.41666666666666669</v>
      </c>
      <c r="T2" s="12">
        <f>$I2+Sheet2!B$9/24</f>
        <v>0.20833333333333334</v>
      </c>
      <c r="U2" s="12">
        <f>$I2+Sheet2!B$10/24</f>
        <v>0.16666666666666666</v>
      </c>
      <c r="V2" s="12">
        <f>$I2+Sheet2!B$12/24</f>
        <v>8.3333333333333315E-2</v>
      </c>
    </row>
    <row r="3" spans="1:22" ht="15.75" customHeight="1">
      <c r="A3" s="49"/>
      <c r="B3" s="13" t="s">
        <v>95</v>
      </c>
      <c r="C3" s="14">
        <v>27</v>
      </c>
      <c r="D3" s="14">
        <v>2</v>
      </c>
      <c r="E3" s="15" t="s">
        <v>70</v>
      </c>
      <c r="F3" s="15" t="s">
        <v>72</v>
      </c>
      <c r="G3" s="16" t="s">
        <v>71</v>
      </c>
      <c r="H3" s="16" t="s">
        <v>69</v>
      </c>
      <c r="I3" s="17">
        <v>0.375</v>
      </c>
      <c r="J3" s="18" t="s">
        <v>14</v>
      </c>
      <c r="K3" s="19"/>
      <c r="L3" s="17">
        <f>$I3+Sheet2!B$1/24</f>
        <v>0.79166666666666674</v>
      </c>
      <c r="M3" s="17">
        <f>$I3+Sheet2!B$2/24</f>
        <v>0.75</v>
      </c>
      <c r="N3" s="17">
        <f>$I3+Sheet2!B$3/24</f>
        <v>0.70833333333333326</v>
      </c>
      <c r="O3" s="17">
        <f>$I3+Sheet2!B$4/24</f>
        <v>0.5</v>
      </c>
      <c r="P3" s="17">
        <f>$I3+Sheet2!B$5/24</f>
        <v>0.5</v>
      </c>
      <c r="Q3" s="17">
        <f>$I3+Sheet2!B$6/24</f>
        <v>0.5</v>
      </c>
      <c r="R3" s="17">
        <f>$I3+Sheet2!B$7/24</f>
        <v>0.45833333333333331</v>
      </c>
      <c r="S3" s="17">
        <f>$I3+Sheet2!B$8/24</f>
        <v>0.41666666666666669</v>
      </c>
      <c r="T3" s="17">
        <f>$I3+Sheet2!B$9/24</f>
        <v>0.20833333333333334</v>
      </c>
      <c r="U3" s="17">
        <f>$I3+Sheet2!B$10/24</f>
        <v>0.16666666666666666</v>
      </c>
      <c r="V3" s="17">
        <f>$I3+Sheet2!B$12/24</f>
        <v>8.3333333333333315E-2</v>
      </c>
    </row>
    <row r="4" spans="1:22" ht="15.75" customHeight="1">
      <c r="A4" s="49"/>
      <c r="B4" s="20" t="s">
        <v>93</v>
      </c>
      <c r="C4" s="21">
        <v>15</v>
      </c>
      <c r="D4" s="22">
        <v>3</v>
      </c>
      <c r="E4" s="22" t="s">
        <v>15</v>
      </c>
      <c r="F4" s="22" t="s">
        <v>16</v>
      </c>
      <c r="G4" s="22" t="s">
        <v>17</v>
      </c>
      <c r="H4" s="23" t="s">
        <v>9</v>
      </c>
      <c r="I4" s="24">
        <v>0.41666666666666669</v>
      </c>
      <c r="J4" s="18" t="s">
        <v>14</v>
      </c>
      <c r="K4" s="19"/>
      <c r="L4" s="24">
        <f>$I4+Sheet2!B$1/24</f>
        <v>0.83333333333333337</v>
      </c>
      <c r="M4" s="24">
        <f>$I4+Sheet2!B$2/24</f>
        <v>0.79166666666666674</v>
      </c>
      <c r="N4" s="24">
        <f>$I4+Sheet2!B$3/24</f>
        <v>0.75</v>
      </c>
      <c r="O4" s="24">
        <f>$I4+Sheet2!B$4/24</f>
        <v>0.54166666666666674</v>
      </c>
      <c r="P4" s="24">
        <f>$I4+Sheet2!B$5/24</f>
        <v>0.54166666666666674</v>
      </c>
      <c r="Q4" s="24">
        <f>$I4+Sheet2!B$6/24</f>
        <v>0.54166666666666674</v>
      </c>
      <c r="R4" s="24">
        <f>$I4+Sheet2!B$7/24</f>
        <v>0.5</v>
      </c>
      <c r="S4" s="24">
        <f>$I4+Sheet2!B$8/24</f>
        <v>0.45833333333333337</v>
      </c>
      <c r="T4" s="24">
        <f>$I4+Sheet2!B$9/24</f>
        <v>0.25</v>
      </c>
      <c r="U4" s="24">
        <f>$I4+Sheet2!B$10/24</f>
        <v>0.20833333333333334</v>
      </c>
      <c r="V4" s="24">
        <f>$I4+Sheet2!B$12/24</f>
        <v>0.125</v>
      </c>
    </row>
    <row r="5" spans="1:22" ht="15.75" customHeight="1">
      <c r="A5" s="49"/>
      <c r="B5" s="20" t="s">
        <v>92</v>
      </c>
      <c r="C5" s="21">
        <v>15</v>
      </c>
      <c r="D5" s="22">
        <v>3</v>
      </c>
      <c r="E5" s="22" t="s">
        <v>15</v>
      </c>
      <c r="F5" s="22" t="s">
        <v>16</v>
      </c>
      <c r="G5" s="22" t="s">
        <v>17</v>
      </c>
      <c r="H5" s="23" t="s">
        <v>9</v>
      </c>
      <c r="I5" s="24">
        <v>0.41666666666666669</v>
      </c>
      <c r="J5" s="18" t="s">
        <v>14</v>
      </c>
      <c r="K5" s="19"/>
      <c r="L5" s="24">
        <f>$I5+Sheet2!B$1/24</f>
        <v>0.83333333333333337</v>
      </c>
      <c r="M5" s="24">
        <f>$I5+Sheet2!B$2/24</f>
        <v>0.79166666666666674</v>
      </c>
      <c r="N5" s="24">
        <f>$I5+Sheet2!B$3/24</f>
        <v>0.75</v>
      </c>
      <c r="O5" s="24">
        <f>$I5+Sheet2!B$4/24</f>
        <v>0.54166666666666674</v>
      </c>
      <c r="P5" s="24">
        <f>$I5+Sheet2!B$5/24</f>
        <v>0.54166666666666674</v>
      </c>
      <c r="Q5" s="24">
        <f>$I5+Sheet2!B$6/24</f>
        <v>0.54166666666666674</v>
      </c>
      <c r="R5" s="24">
        <f>$I5+Sheet2!B$7/24</f>
        <v>0.5</v>
      </c>
      <c r="S5" s="24">
        <f>$I5+Sheet2!B$8/24</f>
        <v>0.45833333333333337</v>
      </c>
      <c r="T5" s="24">
        <f>$I5+Sheet2!B$9/24</f>
        <v>0.25</v>
      </c>
      <c r="U5" s="24">
        <f>$I5+Sheet2!B$10/24</f>
        <v>0.20833333333333334</v>
      </c>
      <c r="V5" s="24">
        <f>$I5+Sheet2!B$12/24</f>
        <v>0.125</v>
      </c>
    </row>
    <row r="6" spans="1:22" ht="15.75" customHeight="1">
      <c r="A6" s="49"/>
      <c r="B6" s="20" t="s">
        <v>97</v>
      </c>
      <c r="C6" s="21"/>
      <c r="D6" s="22"/>
      <c r="E6" s="22"/>
      <c r="F6" s="22"/>
      <c r="G6" s="22"/>
      <c r="H6" s="23" t="s">
        <v>96</v>
      </c>
      <c r="I6" s="24">
        <v>0.45833333333333331</v>
      </c>
      <c r="J6" s="18" t="s">
        <v>14</v>
      </c>
      <c r="K6" s="19"/>
      <c r="L6" s="24">
        <f>$I6+Sheet2!B$1/24</f>
        <v>0.875</v>
      </c>
      <c r="M6" s="24">
        <f>$I6+Sheet2!B$2/24</f>
        <v>0.83333333333333326</v>
      </c>
      <c r="N6" s="24">
        <f>$I6+Sheet2!B$3/24</f>
        <v>0.79166666666666663</v>
      </c>
      <c r="O6" s="24">
        <f>$I6+Sheet2!B$4/24</f>
        <v>0.58333333333333326</v>
      </c>
      <c r="P6" s="24">
        <f>$I6+Sheet2!B$5/24</f>
        <v>0.58333333333333326</v>
      </c>
      <c r="Q6" s="24">
        <f>$I6+Sheet2!B$6/24</f>
        <v>0.58333333333333326</v>
      </c>
      <c r="R6" s="24">
        <f>$I6+Sheet2!B$7/24</f>
        <v>0.54166666666666663</v>
      </c>
      <c r="S6" s="24">
        <f>$I6+Sheet2!B$8/24</f>
        <v>0.5</v>
      </c>
      <c r="T6" s="24">
        <f>$I6+Sheet2!B$9/24</f>
        <v>0.29166666666666663</v>
      </c>
      <c r="U6" s="24">
        <f>$I6+Sheet2!B$10/24</f>
        <v>0.24999999999999997</v>
      </c>
      <c r="V6" s="24">
        <f>$I6+Sheet2!B$12/24</f>
        <v>0.16666666666666663</v>
      </c>
    </row>
    <row r="7" spans="1:22" ht="15.75" customHeight="1">
      <c r="A7" s="50"/>
      <c r="B7" s="20" t="s">
        <v>98</v>
      </c>
      <c r="C7" s="21">
        <v>15</v>
      </c>
      <c r="D7" s="22">
        <v>3</v>
      </c>
      <c r="E7" s="22" t="s">
        <v>15</v>
      </c>
      <c r="F7" s="22" t="s">
        <v>16</v>
      </c>
      <c r="G7" s="22" t="s">
        <v>17</v>
      </c>
      <c r="H7" s="23" t="s">
        <v>96</v>
      </c>
      <c r="I7" s="24">
        <v>0.45833333333333331</v>
      </c>
      <c r="J7" s="18" t="s">
        <v>14</v>
      </c>
      <c r="K7" s="19"/>
      <c r="L7" s="24">
        <f>$I7+Sheet2!B$1/24</f>
        <v>0.875</v>
      </c>
      <c r="M7" s="24">
        <f>$I7+Sheet2!B$2/24</f>
        <v>0.83333333333333326</v>
      </c>
      <c r="N7" s="24">
        <f>$I7+Sheet2!B$3/24</f>
        <v>0.79166666666666663</v>
      </c>
      <c r="O7" s="24">
        <f>$I7+Sheet2!B$4/24</f>
        <v>0.58333333333333326</v>
      </c>
      <c r="P7" s="24">
        <f>$I7+Sheet2!B$5/24</f>
        <v>0.58333333333333326</v>
      </c>
      <c r="Q7" s="24">
        <f>$I7+Sheet2!B$6/24</f>
        <v>0.58333333333333326</v>
      </c>
      <c r="R7" s="24">
        <f>$I7+Sheet2!B$7/24</f>
        <v>0.54166666666666663</v>
      </c>
      <c r="S7" s="24">
        <f>$I7+Sheet2!B$8/24</f>
        <v>0.5</v>
      </c>
      <c r="T7" s="24">
        <f>$I7+Sheet2!B$9/24</f>
        <v>0.29166666666666663</v>
      </c>
      <c r="U7" s="24">
        <f>$I7+Sheet2!B$10/24</f>
        <v>0.24999999999999997</v>
      </c>
      <c r="V7" s="24">
        <f>$I7+Sheet2!B$12/24</f>
        <v>0.16666666666666663</v>
      </c>
    </row>
    <row r="8" spans="1:22" ht="15" customHeight="1">
      <c r="A8" s="47" t="s">
        <v>18</v>
      </c>
      <c r="B8" s="25" t="s">
        <v>91</v>
      </c>
      <c r="C8" s="26">
        <v>11</v>
      </c>
      <c r="D8" s="26">
        <v>4</v>
      </c>
      <c r="E8" s="27" t="s">
        <v>19</v>
      </c>
      <c r="F8" s="27" t="s">
        <v>20</v>
      </c>
      <c r="G8" s="28" t="s">
        <v>21</v>
      </c>
      <c r="H8" s="28" t="str">
        <f>Sheet2!$A$4</f>
        <v>MSK</v>
      </c>
      <c r="I8" s="29">
        <v>0.66666666666666663</v>
      </c>
      <c r="J8" s="30" t="s">
        <v>14</v>
      </c>
      <c r="K8" s="31" t="s">
        <v>58</v>
      </c>
      <c r="L8" s="32">
        <f>$I8+Sheet2!B$1/24</f>
        <v>1.0833333333333333</v>
      </c>
      <c r="M8" s="29">
        <f>$I8+Sheet2!B$2/24</f>
        <v>1.0416666666666665</v>
      </c>
      <c r="N8" s="29">
        <f>$I8+Sheet2!B$3/24</f>
        <v>1</v>
      </c>
      <c r="O8" s="29">
        <f>$I8+Sheet2!B$4/24</f>
        <v>0.79166666666666663</v>
      </c>
      <c r="P8" s="29">
        <f>$I8+Sheet2!B$5/24</f>
        <v>0.79166666666666663</v>
      </c>
      <c r="Q8" s="29">
        <f>$I8+Sheet2!B$6/24</f>
        <v>0.79166666666666663</v>
      </c>
      <c r="R8" s="29">
        <f>$I8+Sheet2!B$7/24</f>
        <v>0.75</v>
      </c>
      <c r="S8" s="29">
        <f>$I8+Sheet2!B$8/24</f>
        <v>0.70833333333333326</v>
      </c>
      <c r="T8" s="29">
        <f>$I8+Sheet2!B$9/24</f>
        <v>0.5</v>
      </c>
      <c r="U8" s="29">
        <f>$I8+Sheet2!B$10/24</f>
        <v>0.45833333333333326</v>
      </c>
      <c r="V8" s="29">
        <f>$I8+Sheet2!B$12/24</f>
        <v>0.37499999999999994</v>
      </c>
    </row>
    <row r="9" spans="1:22" ht="15">
      <c r="A9" s="48"/>
      <c r="B9" s="13" t="s">
        <v>90</v>
      </c>
      <c r="C9" s="14">
        <v>4</v>
      </c>
      <c r="D9" s="14">
        <v>8</v>
      </c>
      <c r="E9" s="15" t="s">
        <v>22</v>
      </c>
      <c r="F9" s="15" t="s">
        <v>23</v>
      </c>
      <c r="G9" s="16" t="s">
        <v>24</v>
      </c>
      <c r="H9" s="16" t="str">
        <f>Sheet2!$A$6</f>
        <v>EEST</v>
      </c>
      <c r="I9" s="17">
        <v>0.66666666666666663</v>
      </c>
      <c r="J9" s="18" t="s">
        <v>14</v>
      </c>
      <c r="K9" s="19" t="s">
        <v>61</v>
      </c>
      <c r="L9" s="39">
        <f>$I9+Sheet2!B$1/24</f>
        <v>1.0833333333333333</v>
      </c>
      <c r="M9" s="17">
        <f>$I9+Sheet2!B$2/24</f>
        <v>1.0416666666666665</v>
      </c>
      <c r="N9" s="17">
        <f>$I9+Sheet2!B$3/24</f>
        <v>1</v>
      </c>
      <c r="O9" s="17">
        <f>$I9+Sheet2!B$4/24</f>
        <v>0.79166666666666663</v>
      </c>
      <c r="P9" s="17">
        <f>$I9+Sheet2!B$5/24</f>
        <v>0.79166666666666663</v>
      </c>
      <c r="Q9" s="17">
        <f>$I9+Sheet2!B$6/24</f>
        <v>0.79166666666666663</v>
      </c>
      <c r="R9" s="17">
        <f>$I9+Sheet2!B$7/24</f>
        <v>0.75</v>
      </c>
      <c r="S9" s="17">
        <f>$I9+Sheet2!B$8/24</f>
        <v>0.70833333333333326</v>
      </c>
      <c r="T9" s="17">
        <f>$I9+Sheet2!B$9/24</f>
        <v>0.5</v>
      </c>
      <c r="U9" s="17">
        <f>$I9+Sheet2!B$10/24</f>
        <v>0.45833333333333326</v>
      </c>
      <c r="V9" s="17">
        <f>$I9+Sheet2!B$12/24</f>
        <v>0.37499999999999994</v>
      </c>
    </row>
    <row r="10" spans="1:22" ht="15">
      <c r="A10" s="48"/>
      <c r="B10" s="33" t="s">
        <v>89</v>
      </c>
      <c r="C10" s="34">
        <v>5</v>
      </c>
      <c r="D10" s="34">
        <v>12</v>
      </c>
      <c r="E10" s="35" t="s">
        <v>27</v>
      </c>
      <c r="F10" s="34" t="s">
        <v>28</v>
      </c>
      <c r="G10" s="44" t="s">
        <v>29</v>
      </c>
      <c r="H10" s="44" t="str">
        <f>Sheet2!$A$7</f>
        <v>CEST</v>
      </c>
      <c r="I10" s="36">
        <v>0.70833333333333337</v>
      </c>
      <c r="J10" s="18" t="s">
        <v>14</v>
      </c>
      <c r="K10" s="41" t="s">
        <v>57</v>
      </c>
      <c r="L10" s="12">
        <f>$I10+Sheet2!B$1/24</f>
        <v>1.125</v>
      </c>
      <c r="M10" s="36">
        <f>$I10+Sheet2!B$2/24</f>
        <v>1.0833333333333335</v>
      </c>
      <c r="N10" s="36">
        <f>$I10+Sheet2!B$3/24</f>
        <v>1.0416666666666667</v>
      </c>
      <c r="O10" s="36">
        <f>$I10+Sheet2!B$4/24</f>
        <v>0.83333333333333337</v>
      </c>
      <c r="P10" s="36">
        <f>$I10+Sheet2!B$5/24</f>
        <v>0.83333333333333337</v>
      </c>
      <c r="Q10" s="36">
        <f>$I10+Sheet2!B$6/24</f>
        <v>0.83333333333333337</v>
      </c>
      <c r="R10" s="36">
        <f>$I10+Sheet2!B$7/24</f>
        <v>0.79166666666666674</v>
      </c>
      <c r="S10" s="36">
        <f>$I10+Sheet2!B$8/24</f>
        <v>0.75</v>
      </c>
      <c r="T10" s="36">
        <f>$I10+Sheet2!B$9/24</f>
        <v>0.54166666666666674</v>
      </c>
      <c r="U10" s="36">
        <f>$I10+Sheet2!B$10/24</f>
        <v>0.5</v>
      </c>
      <c r="V10" s="36">
        <f>$I10+Sheet2!B$12/24</f>
        <v>0.41666666666666669</v>
      </c>
    </row>
    <row r="11" spans="1:22" ht="15">
      <c r="A11" s="48"/>
      <c r="B11" s="33" t="s">
        <v>88</v>
      </c>
      <c r="C11" s="34">
        <v>16</v>
      </c>
      <c r="D11" s="34">
        <v>13</v>
      </c>
      <c r="E11" s="35" t="s">
        <v>30</v>
      </c>
      <c r="F11" s="34" t="s">
        <v>31</v>
      </c>
      <c r="G11" s="44" t="s">
        <v>32</v>
      </c>
      <c r="H11" s="44" t="str">
        <f>Sheet2!$A$7</f>
        <v>CEST</v>
      </c>
      <c r="I11" s="36">
        <v>0.70833333333333337</v>
      </c>
      <c r="J11" s="18" t="s">
        <v>14</v>
      </c>
      <c r="K11" s="41" t="s">
        <v>57</v>
      </c>
      <c r="L11" s="38">
        <f>$I11+Sheet2!B$1/24</f>
        <v>1.125</v>
      </c>
      <c r="M11" s="36">
        <f>$I11+Sheet2!B$2/24</f>
        <v>1.0833333333333335</v>
      </c>
      <c r="N11" s="36">
        <f>$I11+Sheet2!B$3/24</f>
        <v>1.0416666666666667</v>
      </c>
      <c r="O11" s="36">
        <f>$I11+Sheet2!B$4/24</f>
        <v>0.83333333333333337</v>
      </c>
      <c r="P11" s="36">
        <f>$I11+Sheet2!B$5/24</f>
        <v>0.83333333333333337</v>
      </c>
      <c r="Q11" s="36">
        <f>$I11+Sheet2!B$6/24</f>
        <v>0.83333333333333337</v>
      </c>
      <c r="R11" s="36">
        <f>$I11+Sheet2!B$7/24</f>
        <v>0.79166666666666674</v>
      </c>
      <c r="S11" s="36">
        <f>$I11+Sheet2!B$8/24</f>
        <v>0.75</v>
      </c>
      <c r="T11" s="36">
        <f>$I11+Sheet2!B$9/24</f>
        <v>0.54166666666666674</v>
      </c>
      <c r="U11" s="36">
        <f>$I11+Sheet2!B$10/24</f>
        <v>0.5</v>
      </c>
      <c r="V11" s="36">
        <f>$I11+Sheet2!B$12/24</f>
        <v>0.41666666666666669</v>
      </c>
    </row>
    <row r="12" spans="1:22" ht="15">
      <c r="A12" s="48"/>
      <c r="B12" s="33" t="s">
        <v>87</v>
      </c>
      <c r="C12" s="34">
        <v>19</v>
      </c>
      <c r="D12" s="34">
        <v>14</v>
      </c>
      <c r="E12" s="35" t="s">
        <v>33</v>
      </c>
      <c r="F12" s="34" t="s">
        <v>34</v>
      </c>
      <c r="G12" s="44" t="s">
        <v>35</v>
      </c>
      <c r="H12" s="44" t="str">
        <f>Sheet2!$A$7</f>
        <v>CEST</v>
      </c>
      <c r="I12" s="36">
        <v>0.70833333333333337</v>
      </c>
      <c r="J12" s="18" t="s">
        <v>14</v>
      </c>
      <c r="K12" s="41" t="s">
        <v>57</v>
      </c>
      <c r="L12" s="12">
        <f>$I12+Sheet2!B$1/24</f>
        <v>1.125</v>
      </c>
      <c r="M12" s="36">
        <f>$I12+Sheet2!B$2/24</f>
        <v>1.0833333333333335</v>
      </c>
      <c r="N12" s="36">
        <f>$I12+Sheet2!B$3/24</f>
        <v>1.0416666666666667</v>
      </c>
      <c r="O12" s="36">
        <f>$I12+Sheet2!B$4/24</f>
        <v>0.83333333333333337</v>
      </c>
      <c r="P12" s="36">
        <f>$I12+Sheet2!B$5/24</f>
        <v>0.83333333333333337</v>
      </c>
      <c r="Q12" s="36">
        <f>$I12+Sheet2!B$6/24</f>
        <v>0.83333333333333337</v>
      </c>
      <c r="R12" s="36">
        <f>$I12+Sheet2!B$7/24</f>
        <v>0.79166666666666674</v>
      </c>
      <c r="S12" s="36">
        <f>$I12+Sheet2!B$8/24</f>
        <v>0.75</v>
      </c>
      <c r="T12" s="36">
        <f>$I12+Sheet2!B$9/24</f>
        <v>0.54166666666666674</v>
      </c>
      <c r="U12" s="36">
        <f>$I12+Sheet2!B$10/24</f>
        <v>0.5</v>
      </c>
      <c r="V12" s="36">
        <f>$I12+Sheet2!B$12/24</f>
        <v>0.41666666666666669</v>
      </c>
    </row>
    <row r="13" spans="1:22" ht="15">
      <c r="A13" s="48"/>
      <c r="B13" s="33" t="s">
        <v>86</v>
      </c>
      <c r="C13" s="34">
        <v>20</v>
      </c>
      <c r="D13" s="34">
        <v>15</v>
      </c>
      <c r="E13" s="35" t="s">
        <v>25</v>
      </c>
      <c r="F13" s="34" t="s">
        <v>26</v>
      </c>
      <c r="G13" s="44" t="s">
        <v>36</v>
      </c>
      <c r="H13" s="44" t="str">
        <f>Sheet2!$A$7</f>
        <v>CEST</v>
      </c>
      <c r="I13" s="36">
        <v>0.70833333333333337</v>
      </c>
      <c r="J13" s="18" t="s">
        <v>14</v>
      </c>
      <c r="K13" s="41" t="s">
        <v>57</v>
      </c>
      <c r="L13" s="38">
        <f>$I13+Sheet2!B$1/24</f>
        <v>1.125</v>
      </c>
      <c r="M13" s="36">
        <f>$I13+Sheet2!B$2/24</f>
        <v>1.0833333333333335</v>
      </c>
      <c r="N13" s="36">
        <f>$I13+Sheet2!B$3/24</f>
        <v>1.0416666666666667</v>
      </c>
      <c r="O13" s="36">
        <f>$I13+Sheet2!B$4/24</f>
        <v>0.83333333333333337</v>
      </c>
      <c r="P13" s="36">
        <f>$I13+Sheet2!B$5/24</f>
        <v>0.83333333333333337</v>
      </c>
      <c r="Q13" s="36">
        <f>$I13+Sheet2!B$6/24</f>
        <v>0.83333333333333337</v>
      </c>
      <c r="R13" s="36">
        <f>$I13+Sheet2!B$7/24</f>
        <v>0.79166666666666674</v>
      </c>
      <c r="S13" s="36">
        <f>$I13+Sheet2!B$8/24</f>
        <v>0.75</v>
      </c>
      <c r="T13" s="36">
        <f>$I13+Sheet2!B$9/24</f>
        <v>0.54166666666666674</v>
      </c>
      <c r="U13" s="36">
        <f>$I13+Sheet2!B$10/24</f>
        <v>0.5</v>
      </c>
      <c r="V13" s="36">
        <f>$I13+Sheet2!B$12/24</f>
        <v>0.41666666666666669</v>
      </c>
    </row>
    <row r="14" spans="1:22" ht="15">
      <c r="A14" s="48"/>
      <c r="B14" s="33" t="s">
        <v>85</v>
      </c>
      <c r="C14" s="34">
        <v>24</v>
      </c>
      <c r="D14" s="34">
        <v>16</v>
      </c>
      <c r="E14" s="35" t="s">
        <v>37</v>
      </c>
      <c r="F14" s="34" t="s">
        <v>38</v>
      </c>
      <c r="G14" s="44" t="s">
        <v>39</v>
      </c>
      <c r="H14" s="44" t="str">
        <f>Sheet2!$A$7</f>
        <v>CEST</v>
      </c>
      <c r="I14" s="36">
        <v>0.70833333333333337</v>
      </c>
      <c r="J14" s="18" t="s">
        <v>14</v>
      </c>
      <c r="K14" s="41" t="s">
        <v>57</v>
      </c>
      <c r="L14" s="12">
        <f>$I14+Sheet2!B$1/24</f>
        <v>1.125</v>
      </c>
      <c r="M14" s="36">
        <f>$I14+Sheet2!B$2/24</f>
        <v>1.0833333333333335</v>
      </c>
      <c r="N14" s="36">
        <f>$I14+Sheet2!B$3/24</f>
        <v>1.0416666666666667</v>
      </c>
      <c r="O14" s="36">
        <f>$I14+Sheet2!B$4/24</f>
        <v>0.83333333333333337</v>
      </c>
      <c r="P14" s="36">
        <f>$I14+Sheet2!B$5/24</f>
        <v>0.83333333333333337</v>
      </c>
      <c r="Q14" s="36">
        <f>$I14+Sheet2!B$6/24</f>
        <v>0.83333333333333337</v>
      </c>
      <c r="R14" s="36">
        <f>$I14+Sheet2!B$7/24</f>
        <v>0.79166666666666674</v>
      </c>
      <c r="S14" s="36">
        <f>$I14+Sheet2!B$8/24</f>
        <v>0.75</v>
      </c>
      <c r="T14" s="36">
        <f>$I14+Sheet2!B$9/24</f>
        <v>0.54166666666666674</v>
      </c>
      <c r="U14" s="36">
        <f>$I14+Sheet2!B$10/24</f>
        <v>0.5</v>
      </c>
      <c r="V14" s="36">
        <f>$I14+Sheet2!B$12/24</f>
        <v>0.41666666666666669</v>
      </c>
    </row>
    <row r="15" spans="1:22" ht="15">
      <c r="A15" s="48"/>
      <c r="B15" s="33" t="s">
        <v>99</v>
      </c>
      <c r="C15" s="34"/>
      <c r="D15" s="34"/>
      <c r="E15" s="35"/>
      <c r="F15" s="34"/>
      <c r="G15" s="44"/>
      <c r="H15" s="44" t="s">
        <v>101</v>
      </c>
      <c r="I15" s="36">
        <v>0.875</v>
      </c>
      <c r="J15" s="40" t="s">
        <v>14</v>
      </c>
      <c r="K15" s="41" t="s">
        <v>57</v>
      </c>
      <c r="L15" s="12">
        <f>$I15+Sheet2!B$1/24</f>
        <v>1.2916666666666667</v>
      </c>
      <c r="M15" s="36">
        <f>$I15+Sheet2!B$2/24</f>
        <v>1.25</v>
      </c>
      <c r="N15" s="36">
        <f>$I15+Sheet2!B$3/24</f>
        <v>1.2083333333333333</v>
      </c>
      <c r="O15" s="36">
        <f>$I15+Sheet2!B$4/24</f>
        <v>1</v>
      </c>
      <c r="P15" s="36">
        <f>$I15+Sheet2!B$5/24</f>
        <v>1</v>
      </c>
      <c r="Q15" s="36">
        <f>$I15+Sheet2!B$6/24</f>
        <v>1</v>
      </c>
      <c r="R15" s="36">
        <f>$I15+Sheet2!B$7/24</f>
        <v>0.95833333333333337</v>
      </c>
      <c r="S15" s="36">
        <f>$I15+Sheet2!B$8/24</f>
        <v>0.91666666666666663</v>
      </c>
      <c r="T15" s="36">
        <f>$I15+Sheet2!B$9/24</f>
        <v>0.70833333333333337</v>
      </c>
      <c r="U15" s="36">
        <f>$I15+Sheet2!B$10/24</f>
        <v>0.66666666666666663</v>
      </c>
      <c r="V15" s="36">
        <f>$I15+Sheet2!B$12/24</f>
        <v>0.58333333333333326</v>
      </c>
    </row>
    <row r="16" spans="1:22" ht="15.75" customHeight="1">
      <c r="A16" s="47" t="s">
        <v>40</v>
      </c>
      <c r="B16" s="33" t="s">
        <v>100</v>
      </c>
      <c r="C16" s="34"/>
      <c r="D16" s="34"/>
      <c r="E16" s="35"/>
      <c r="F16" s="34"/>
      <c r="G16" s="44"/>
      <c r="H16" s="44" t="s">
        <v>101</v>
      </c>
      <c r="I16" s="36">
        <v>0.875</v>
      </c>
      <c r="J16" s="40" t="s">
        <v>14</v>
      </c>
      <c r="K16" s="37"/>
      <c r="L16" s="12">
        <f>$I16+Sheet2!B$1/24</f>
        <v>1.2916666666666667</v>
      </c>
      <c r="M16" s="36">
        <f>$I16+Sheet2!B$2/24</f>
        <v>1.25</v>
      </c>
      <c r="N16" s="36">
        <f>$I16+Sheet2!B$3/24</f>
        <v>1.2083333333333333</v>
      </c>
      <c r="O16" s="36">
        <f>$I16+Sheet2!B$4/24</f>
        <v>1</v>
      </c>
      <c r="P16" s="36">
        <f>$I16+Sheet2!B$5/24</f>
        <v>1</v>
      </c>
      <c r="Q16" s="36">
        <f>$I16+Sheet2!B$6/24</f>
        <v>1</v>
      </c>
      <c r="R16" s="36">
        <f>$I16+Sheet2!B$7/24</f>
        <v>0.95833333333333337</v>
      </c>
      <c r="S16" s="36">
        <f>$I16+Sheet2!B$8/24</f>
        <v>0.91666666666666663</v>
      </c>
      <c r="T16" s="36">
        <f>$I16+Sheet2!B$9/24</f>
        <v>0.70833333333333337</v>
      </c>
      <c r="U16" s="36">
        <f>$I16+Sheet2!B$10/24</f>
        <v>0.66666666666666663</v>
      </c>
      <c r="V16" s="36">
        <f>$I16+Sheet2!B$12/24</f>
        <v>0.58333333333333326</v>
      </c>
    </row>
    <row r="17" spans="1:22" ht="15.75" customHeight="1">
      <c r="A17" s="47"/>
      <c r="B17" s="33" t="s">
        <v>78</v>
      </c>
      <c r="C17" s="34">
        <v>13</v>
      </c>
      <c r="D17" s="34">
        <v>21</v>
      </c>
      <c r="E17" s="35" t="s">
        <v>41</v>
      </c>
      <c r="F17" s="34" t="s">
        <v>42</v>
      </c>
      <c r="G17" s="44" t="s">
        <v>43</v>
      </c>
      <c r="H17" s="44" t="str">
        <f>Sheet2!$A$9</f>
        <v>EDT</v>
      </c>
      <c r="I17" s="36">
        <v>0.91666666666666696</v>
      </c>
      <c r="J17" s="40" t="s">
        <v>14</v>
      </c>
      <c r="K17" s="37" t="s">
        <v>59</v>
      </c>
      <c r="L17" s="38">
        <f>$I17+Sheet2!B$1/24</f>
        <v>1.3333333333333337</v>
      </c>
      <c r="M17" s="36">
        <f>$I17+Sheet2!B$2/24</f>
        <v>1.291666666666667</v>
      </c>
      <c r="N17" s="36">
        <f>$I17+Sheet2!B$3/24</f>
        <v>1.2500000000000002</v>
      </c>
      <c r="O17" s="36">
        <f>$I17+Sheet2!B$4/24</f>
        <v>1.041666666666667</v>
      </c>
      <c r="P17" s="36">
        <f>$I17+Sheet2!B$5/24</f>
        <v>1.041666666666667</v>
      </c>
      <c r="Q17" s="36">
        <f>$I17+Sheet2!B$6/24</f>
        <v>1.041666666666667</v>
      </c>
      <c r="R17" s="36">
        <f>$I17+Sheet2!B$7/24</f>
        <v>1.0000000000000002</v>
      </c>
      <c r="S17" s="36">
        <f>$I17+Sheet2!B$8/24</f>
        <v>0.95833333333333359</v>
      </c>
      <c r="T17" s="36">
        <f>$I17+Sheet2!B$9/24</f>
        <v>0.75000000000000033</v>
      </c>
      <c r="U17" s="36">
        <f>$I17+Sheet2!B$10/24</f>
        <v>0.70833333333333359</v>
      </c>
      <c r="V17" s="36">
        <f>$I17+Sheet2!B$12/24</f>
        <v>0.62500000000000022</v>
      </c>
    </row>
    <row r="18" spans="1:22" ht="15.75" customHeight="1">
      <c r="A18" s="48"/>
      <c r="B18" s="33" t="s">
        <v>77</v>
      </c>
      <c r="C18" s="34">
        <v>18</v>
      </c>
      <c r="D18" s="34">
        <v>22</v>
      </c>
      <c r="E18" s="35" t="s">
        <v>44</v>
      </c>
      <c r="F18" s="34" t="s">
        <v>42</v>
      </c>
      <c r="G18" s="44" t="s">
        <v>45</v>
      </c>
      <c r="H18" s="44" t="str">
        <f>Sheet2!$A$9</f>
        <v>EDT</v>
      </c>
      <c r="I18" s="36">
        <v>0.91666666666666696</v>
      </c>
      <c r="J18" s="40" t="s">
        <v>14</v>
      </c>
      <c r="K18" s="37" t="s">
        <v>59</v>
      </c>
      <c r="L18" s="12">
        <f>$I18+Sheet2!B$1/24</f>
        <v>1.3333333333333337</v>
      </c>
      <c r="M18" s="36">
        <f>$I18+Sheet2!B$2/24</f>
        <v>1.291666666666667</v>
      </c>
      <c r="N18" s="36">
        <f>$I18+Sheet2!B$3/24</f>
        <v>1.2500000000000002</v>
      </c>
      <c r="O18" s="36">
        <f>$I18+Sheet2!B$4/24</f>
        <v>1.041666666666667</v>
      </c>
      <c r="P18" s="36">
        <f>$I18+Sheet2!B$5/24</f>
        <v>1.041666666666667</v>
      </c>
      <c r="Q18" s="36">
        <f>$I18+Sheet2!B$6/24</f>
        <v>1.041666666666667</v>
      </c>
      <c r="R18" s="36">
        <f>$I18+Sheet2!B$7/24</f>
        <v>1.0000000000000002</v>
      </c>
      <c r="S18" s="36">
        <f>$I18+Sheet2!B$8/24</f>
        <v>0.95833333333333359</v>
      </c>
      <c r="T18" s="36">
        <f>$I18+Sheet2!B$9/24</f>
        <v>0.75000000000000033</v>
      </c>
      <c r="U18" s="36">
        <f>$I18+Sheet2!B$10/24</f>
        <v>0.70833333333333359</v>
      </c>
      <c r="V18" s="36">
        <f>$I18+Sheet2!B$12/24</f>
        <v>0.62500000000000022</v>
      </c>
    </row>
    <row r="19" spans="1:22" ht="15" customHeight="1">
      <c r="A19" s="52"/>
      <c r="B19" s="13" t="s">
        <v>76</v>
      </c>
      <c r="C19" s="14">
        <v>6</v>
      </c>
      <c r="D19" s="15">
        <v>23</v>
      </c>
      <c r="E19" s="15" t="s">
        <v>46</v>
      </c>
      <c r="F19" s="14" t="s">
        <v>42</v>
      </c>
      <c r="G19" s="42" t="s">
        <v>47</v>
      </c>
      <c r="H19" s="42" t="str">
        <f>Sheet2!$A$9</f>
        <v>EDT</v>
      </c>
      <c r="I19" s="17">
        <v>0.91666666666666663</v>
      </c>
      <c r="J19" s="43" t="s">
        <v>14</v>
      </c>
      <c r="K19" s="19" t="s">
        <v>60</v>
      </c>
      <c r="L19" s="45">
        <f>$I19+Sheet2!B$1/24</f>
        <v>1.3333333333333333</v>
      </c>
      <c r="M19" s="17">
        <f>$I19+Sheet2!B$2/24</f>
        <v>1.2916666666666665</v>
      </c>
      <c r="N19" s="17">
        <f>$I19+Sheet2!B$3/24</f>
        <v>1.25</v>
      </c>
      <c r="O19" s="17">
        <f>$I19+Sheet2!B$4/24</f>
        <v>1.0416666666666665</v>
      </c>
      <c r="P19" s="17">
        <f>$I19+Sheet2!B$5/24</f>
        <v>1.0416666666666665</v>
      </c>
      <c r="Q19" s="17">
        <f>$I19+Sheet2!B$6/24</f>
        <v>1.0416666666666665</v>
      </c>
      <c r="R19" s="17">
        <f>$I19+Sheet2!B$7/24</f>
        <v>1</v>
      </c>
      <c r="S19" s="17">
        <f>$I19+Sheet2!B$8/24</f>
        <v>0.95833333333333326</v>
      </c>
      <c r="T19" s="17">
        <f>$I19+Sheet2!B$9/24</f>
        <v>0.75</v>
      </c>
      <c r="U19" s="17">
        <f>$I19+Sheet2!B$10/24</f>
        <v>0.70833333333333326</v>
      </c>
      <c r="V19" s="17">
        <f>$I19+Sheet2!B$12/24</f>
        <v>0.625</v>
      </c>
    </row>
    <row r="20" spans="1:22" ht="15">
      <c r="A20" s="48"/>
      <c r="B20" s="33" t="s">
        <v>73</v>
      </c>
      <c r="C20" s="34">
        <v>8</v>
      </c>
      <c r="D20" s="34">
        <v>24</v>
      </c>
      <c r="E20" s="35" t="s">
        <v>48</v>
      </c>
      <c r="F20" s="34" t="s">
        <v>42</v>
      </c>
      <c r="G20" s="44" t="s">
        <v>49</v>
      </c>
      <c r="H20" s="44" t="str">
        <f>Sheet2!$A$10</f>
        <v>CDT</v>
      </c>
      <c r="I20" s="17">
        <v>0.95833333333333337</v>
      </c>
      <c r="J20" s="43" t="s">
        <v>14</v>
      </c>
      <c r="K20" s="19" t="s">
        <v>60</v>
      </c>
      <c r="L20" s="45">
        <f>$I20+Sheet2!B$1/24</f>
        <v>1.375</v>
      </c>
      <c r="M20" s="17">
        <f>$I20+Sheet2!B$2/24</f>
        <v>1.3333333333333335</v>
      </c>
      <c r="N20" s="17">
        <f>$I20+Sheet2!B$3/24</f>
        <v>1.2916666666666667</v>
      </c>
      <c r="O20" s="17">
        <f>$I20+Sheet2!B$4/24</f>
        <v>1.0833333333333335</v>
      </c>
      <c r="P20" s="17">
        <f>$I20+Sheet2!B$5/24</f>
        <v>1.0833333333333335</v>
      </c>
      <c r="Q20" s="17">
        <f>$I20+Sheet2!B$6/24</f>
        <v>1.0833333333333335</v>
      </c>
      <c r="R20" s="17">
        <f>$I20+Sheet2!B$7/24</f>
        <v>1.0416666666666667</v>
      </c>
      <c r="S20" s="17">
        <f>$I20+Sheet2!B$8/24</f>
        <v>1</v>
      </c>
      <c r="T20" s="17">
        <f>$I20+Sheet2!B$9/24</f>
        <v>0.79166666666666674</v>
      </c>
      <c r="U20" s="17">
        <f>$I20+Sheet2!B$10/24</f>
        <v>0.75</v>
      </c>
      <c r="V20" s="17">
        <f>$I20+Sheet2!B$12/24</f>
        <v>0.66666666666666674</v>
      </c>
    </row>
    <row r="21" spans="1:22" ht="15">
      <c r="A21" s="48"/>
      <c r="B21" s="33" t="s">
        <v>74</v>
      </c>
      <c r="C21" s="34">
        <v>23</v>
      </c>
      <c r="D21" s="34">
        <v>25</v>
      </c>
      <c r="E21" s="35" t="s">
        <v>50</v>
      </c>
      <c r="F21" s="34" t="s">
        <v>42</v>
      </c>
      <c r="G21" s="44" t="s">
        <v>51</v>
      </c>
      <c r="H21" s="44" t="str">
        <f>Sheet2!$A$10</f>
        <v>CDT</v>
      </c>
      <c r="I21" s="36">
        <v>0.95833333333333304</v>
      </c>
      <c r="J21" s="40" t="s">
        <v>14</v>
      </c>
      <c r="K21" s="37" t="s">
        <v>60</v>
      </c>
      <c r="L21" s="38">
        <f>$I21+Sheet2!B$1/24</f>
        <v>1.3749999999999998</v>
      </c>
      <c r="M21" s="36">
        <f>$I21+Sheet2!B$2/24</f>
        <v>1.333333333333333</v>
      </c>
      <c r="N21" s="36">
        <f>$I21+Sheet2!B$3/24</f>
        <v>1.2916666666666663</v>
      </c>
      <c r="O21" s="36">
        <f>$I21+Sheet2!B$4/24</f>
        <v>1.083333333333333</v>
      </c>
      <c r="P21" s="36">
        <f>$I21+Sheet2!B$5/24</f>
        <v>1.083333333333333</v>
      </c>
      <c r="Q21" s="36">
        <f>$I21+Sheet2!B$6/24</f>
        <v>1.083333333333333</v>
      </c>
      <c r="R21" s="36">
        <f>$I21+Sheet2!B$7/24</f>
        <v>1.0416666666666663</v>
      </c>
      <c r="S21" s="36">
        <f>$I21+Sheet2!B$8/24</f>
        <v>0.99999999999999967</v>
      </c>
      <c r="T21" s="36">
        <f>$I21+Sheet2!B$9/24</f>
        <v>0.79166666666666641</v>
      </c>
      <c r="U21" s="36">
        <f>$I21+Sheet2!B$10/24</f>
        <v>0.74999999999999967</v>
      </c>
      <c r="V21" s="36">
        <f>$I21+Sheet2!B$12/24</f>
        <v>0.6666666666666663</v>
      </c>
    </row>
    <row r="22" spans="1:22" ht="15">
      <c r="A22" s="48"/>
      <c r="B22" s="33" t="s">
        <v>75</v>
      </c>
      <c r="C22" s="34">
        <v>23</v>
      </c>
      <c r="D22" s="34">
        <v>25</v>
      </c>
      <c r="E22" s="35" t="s">
        <v>50</v>
      </c>
      <c r="F22" s="34" t="s">
        <v>42</v>
      </c>
      <c r="G22" s="44" t="s">
        <v>51</v>
      </c>
      <c r="H22" s="44" t="str">
        <f>Sheet2!$A$10</f>
        <v>CDT</v>
      </c>
      <c r="I22" s="36">
        <v>0.95833333333333304</v>
      </c>
      <c r="J22" s="40" t="s">
        <v>14</v>
      </c>
      <c r="K22" s="37" t="s">
        <v>60</v>
      </c>
      <c r="L22" s="38">
        <f>$I22+Sheet2!B$1/24</f>
        <v>1.3749999999999998</v>
      </c>
      <c r="M22" s="36">
        <f>$I22+Sheet2!B$2/24</f>
        <v>1.333333333333333</v>
      </c>
      <c r="N22" s="36">
        <f>$I22+Sheet2!B$3/24</f>
        <v>1.2916666666666663</v>
      </c>
      <c r="O22" s="36">
        <f>$I22+Sheet2!B$4/24</f>
        <v>1.083333333333333</v>
      </c>
      <c r="P22" s="36">
        <f>$I22+Sheet2!B$5/24</f>
        <v>1.083333333333333</v>
      </c>
      <c r="Q22" s="36">
        <f>$I22+Sheet2!B$6/24</f>
        <v>1.083333333333333</v>
      </c>
      <c r="R22" s="36">
        <f>$I22+Sheet2!B$7/24</f>
        <v>1.0416666666666663</v>
      </c>
      <c r="S22" s="36">
        <f>$I22+Sheet2!B$8/24</f>
        <v>0.99999999999999967</v>
      </c>
      <c r="T22" s="36">
        <f>$I22+Sheet2!B$9/24</f>
        <v>0.79166666666666641</v>
      </c>
      <c r="U22" s="36">
        <f>$I22+Sheet2!B$10/24</f>
        <v>0.74999999999999967</v>
      </c>
      <c r="V22" s="36">
        <f>$I22+Sheet2!B$12/24</f>
        <v>0.6666666666666663</v>
      </c>
    </row>
    <row r="23" spans="1:22" ht="15">
      <c r="A23" s="48"/>
      <c r="B23" s="46" t="s">
        <v>79</v>
      </c>
      <c r="C23" s="14">
        <v>17</v>
      </c>
      <c r="D23" s="14">
        <v>26</v>
      </c>
      <c r="E23" s="15" t="s">
        <v>52</v>
      </c>
      <c r="F23" s="14" t="s">
        <v>42</v>
      </c>
      <c r="G23" s="42" t="s">
        <v>53</v>
      </c>
      <c r="H23" s="46" t="s">
        <v>12</v>
      </c>
      <c r="I23" s="17">
        <v>1</v>
      </c>
      <c r="J23" s="43" t="s">
        <v>14</v>
      </c>
      <c r="K23" s="19"/>
      <c r="L23" s="39">
        <f>$I23+Sheet2!B$1/24</f>
        <v>1.4166666666666667</v>
      </c>
      <c r="M23" s="17">
        <f>$I23+Sheet2!B$2/24</f>
        <v>1.375</v>
      </c>
      <c r="N23" s="17">
        <f>$I23+Sheet2!B$3/24</f>
        <v>1.3333333333333333</v>
      </c>
      <c r="O23" s="17">
        <f>$I23+Sheet2!B$4/24</f>
        <v>1.125</v>
      </c>
      <c r="P23" s="17">
        <f>$I23+Sheet2!B$5/24</f>
        <v>1.125</v>
      </c>
      <c r="Q23" s="17">
        <f>$I23+Sheet2!B$6/24</f>
        <v>1.125</v>
      </c>
      <c r="R23" s="17">
        <f>$I23+Sheet2!B$7/24</f>
        <v>1.0833333333333333</v>
      </c>
      <c r="S23" s="17">
        <f>$I23+Sheet2!B$8/24</f>
        <v>1.0416666666666667</v>
      </c>
      <c r="T23" s="17">
        <f>$I23+Sheet2!B$9/24</f>
        <v>0.83333333333333337</v>
      </c>
      <c r="U23" s="17">
        <f>$I23+Sheet2!B$10/24</f>
        <v>0.79166666666666663</v>
      </c>
      <c r="V23" s="17">
        <f>$I23+Sheet2!B$12/24</f>
        <v>0.70833333333333326</v>
      </c>
    </row>
    <row r="24" spans="1:22" ht="15">
      <c r="A24" s="48"/>
      <c r="B24" s="46" t="s">
        <v>80</v>
      </c>
      <c r="C24" s="14">
        <v>17</v>
      </c>
      <c r="D24" s="14">
        <v>26</v>
      </c>
      <c r="E24" s="15" t="s">
        <v>52</v>
      </c>
      <c r="F24" s="14" t="s">
        <v>42</v>
      </c>
      <c r="G24" s="42" t="s">
        <v>53</v>
      </c>
      <c r="H24" s="46" t="s">
        <v>12</v>
      </c>
      <c r="I24" s="17">
        <v>1</v>
      </c>
      <c r="J24" s="43" t="s">
        <v>14</v>
      </c>
      <c r="K24" s="19"/>
      <c r="L24" s="39">
        <f>$I24+Sheet2!B$1/24</f>
        <v>1.4166666666666667</v>
      </c>
      <c r="M24" s="17">
        <f>$I24+Sheet2!B$2/24</f>
        <v>1.375</v>
      </c>
      <c r="N24" s="17">
        <f>$I24+Sheet2!B$3/24</f>
        <v>1.3333333333333333</v>
      </c>
      <c r="O24" s="17">
        <f>$I24+Sheet2!B$4/24</f>
        <v>1.125</v>
      </c>
      <c r="P24" s="17">
        <f>$I24+Sheet2!B$5/24</f>
        <v>1.125</v>
      </c>
      <c r="Q24" s="17">
        <f>$I24+Sheet2!B$6/24</f>
        <v>1.125</v>
      </c>
      <c r="R24" s="17">
        <f>$I24+Sheet2!B$7/24</f>
        <v>1.0833333333333333</v>
      </c>
      <c r="S24" s="17">
        <f>$I24+Sheet2!B$8/24</f>
        <v>1.0416666666666667</v>
      </c>
      <c r="T24" s="17">
        <f>$I24+Sheet2!B$9/24</f>
        <v>0.83333333333333337</v>
      </c>
      <c r="U24" s="17">
        <f>$I24+Sheet2!B$10/24</f>
        <v>0.79166666666666663</v>
      </c>
      <c r="V24" s="17">
        <f>$I24+Sheet2!B$12/24</f>
        <v>0.70833333333333326</v>
      </c>
    </row>
    <row r="25" spans="1:22" ht="15">
      <c r="A25" s="48"/>
      <c r="B25" s="33" t="s">
        <v>81</v>
      </c>
      <c r="C25" s="15">
        <v>9</v>
      </c>
      <c r="D25" s="15">
        <v>27</v>
      </c>
      <c r="E25" s="15" t="s">
        <v>54</v>
      </c>
      <c r="F25" s="14" t="s">
        <v>42</v>
      </c>
      <c r="G25" s="42" t="s">
        <v>55</v>
      </c>
      <c r="H25" s="44" t="str">
        <f>Sheet2!$A$12</f>
        <v>PDT</v>
      </c>
      <c r="I25" s="17">
        <v>1.041666666666667</v>
      </c>
      <c r="J25" s="43" t="s">
        <v>14</v>
      </c>
      <c r="K25" s="19"/>
      <c r="L25" s="45">
        <f>$I25+Sheet2!B$1/24</f>
        <v>1.4583333333333337</v>
      </c>
      <c r="M25" s="17">
        <f>$I25+Sheet2!B$2/24</f>
        <v>1.416666666666667</v>
      </c>
      <c r="N25" s="17">
        <f>$I25+Sheet2!B$3/24</f>
        <v>1.3750000000000002</v>
      </c>
      <c r="O25" s="17">
        <f>$I25+Sheet2!B$4/24</f>
        <v>1.166666666666667</v>
      </c>
      <c r="P25" s="17">
        <f>$I25+Sheet2!B$5/24</f>
        <v>1.166666666666667</v>
      </c>
      <c r="Q25" s="17">
        <f>$I25+Sheet2!B$6/24</f>
        <v>1.166666666666667</v>
      </c>
      <c r="R25" s="17">
        <f>$I25+Sheet2!B$7/24</f>
        <v>1.1250000000000002</v>
      </c>
      <c r="S25" s="17">
        <f>$I25+Sheet2!B$8/24</f>
        <v>1.0833333333333337</v>
      </c>
      <c r="T25" s="17">
        <f>$I25+Sheet2!B$9/24</f>
        <v>0.87500000000000033</v>
      </c>
      <c r="U25" s="17">
        <f>$I25+Sheet2!B$10/24</f>
        <v>0.83333333333333359</v>
      </c>
      <c r="V25" s="17">
        <f>$I25+Sheet2!B$12/24</f>
        <v>0.75000000000000022</v>
      </c>
    </row>
    <row r="26" spans="1:22" ht="15">
      <c r="A26" s="48"/>
      <c r="B26" s="33" t="s">
        <v>82</v>
      </c>
      <c r="C26" s="15">
        <v>9</v>
      </c>
      <c r="D26" s="15">
        <v>27</v>
      </c>
      <c r="E26" s="15" t="s">
        <v>54</v>
      </c>
      <c r="F26" s="14" t="s">
        <v>42</v>
      </c>
      <c r="G26" s="42" t="s">
        <v>55</v>
      </c>
      <c r="H26" s="44" t="str">
        <f>Sheet2!$A$12</f>
        <v>PDT</v>
      </c>
      <c r="I26" s="17">
        <v>1.041666666666667</v>
      </c>
      <c r="J26" s="43" t="s">
        <v>14</v>
      </c>
      <c r="K26" s="19"/>
      <c r="L26" s="45">
        <f>$I26+Sheet2!B$1/24</f>
        <v>1.4583333333333337</v>
      </c>
      <c r="M26" s="17">
        <f>$I26+Sheet2!B$2/24</f>
        <v>1.416666666666667</v>
      </c>
      <c r="N26" s="17">
        <f>$I26+Sheet2!B$3/24</f>
        <v>1.3750000000000002</v>
      </c>
      <c r="O26" s="17">
        <f>$I26+Sheet2!B$4/24</f>
        <v>1.166666666666667</v>
      </c>
      <c r="P26" s="17">
        <f>$I26+Sheet2!B$5/24</f>
        <v>1.166666666666667</v>
      </c>
      <c r="Q26" s="17">
        <f>$I26+Sheet2!B$6/24</f>
        <v>1.166666666666667</v>
      </c>
      <c r="R26" s="17">
        <f>$I26+Sheet2!B$7/24</f>
        <v>1.1250000000000002</v>
      </c>
      <c r="S26" s="17">
        <f>$I26+Sheet2!B$8/24</f>
        <v>1.0833333333333337</v>
      </c>
      <c r="T26" s="17">
        <f>$I26+Sheet2!B$9/24</f>
        <v>0.87500000000000033</v>
      </c>
      <c r="U26" s="17">
        <f>$I26+Sheet2!B$10/24</f>
        <v>0.83333333333333359</v>
      </c>
      <c r="V26" s="51">
        <f>$I26+Sheet2!B$12/24</f>
        <v>0.75000000000000022</v>
      </c>
    </row>
    <row r="27" spans="1:22" ht="15">
      <c r="A27" s="48"/>
      <c r="B27" s="33" t="s">
        <v>83</v>
      </c>
      <c r="C27" s="15">
        <v>9</v>
      </c>
      <c r="D27" s="15">
        <v>27</v>
      </c>
      <c r="E27" s="15" t="s">
        <v>54</v>
      </c>
      <c r="F27" s="14" t="s">
        <v>42</v>
      </c>
      <c r="G27" s="42" t="s">
        <v>55</v>
      </c>
      <c r="H27" s="44" t="str">
        <f>Sheet2!$A$12</f>
        <v>PDT</v>
      </c>
      <c r="I27" s="17">
        <v>1.041666666666667</v>
      </c>
      <c r="J27" s="43" t="s">
        <v>14</v>
      </c>
      <c r="K27" s="19"/>
      <c r="L27" s="45">
        <f>$I27+Sheet2!B$1/24</f>
        <v>1.4583333333333337</v>
      </c>
      <c r="M27" s="17">
        <f>$I27+Sheet2!B$2/24</f>
        <v>1.416666666666667</v>
      </c>
      <c r="N27" s="17">
        <f>$I27+Sheet2!B$3/24</f>
        <v>1.3750000000000002</v>
      </c>
      <c r="O27" s="17">
        <f>$I27+Sheet2!B$4/24</f>
        <v>1.166666666666667</v>
      </c>
      <c r="P27" s="17">
        <f>$I27+Sheet2!B$5/24</f>
        <v>1.166666666666667</v>
      </c>
      <c r="Q27" s="17">
        <f>$I27+Sheet2!B$6/24</f>
        <v>1.166666666666667</v>
      </c>
      <c r="R27" s="17">
        <f>$I27+Sheet2!B$7/24</f>
        <v>1.1250000000000002</v>
      </c>
      <c r="S27" s="17">
        <f>$I27+Sheet2!B$8/24</f>
        <v>1.0833333333333337</v>
      </c>
      <c r="T27" s="17">
        <f>$I27+Sheet2!B$9/24</f>
        <v>0.87500000000000033</v>
      </c>
      <c r="U27" s="17">
        <f>$I27+Sheet2!B$10/24</f>
        <v>0.83333333333333359</v>
      </c>
      <c r="V27" s="17">
        <f>$I27+Sheet2!B$12/24</f>
        <v>0.75000000000000022</v>
      </c>
    </row>
    <row r="28" spans="1:22" ht="15">
      <c r="A28" s="48"/>
      <c r="B28" s="33" t="s">
        <v>84</v>
      </c>
      <c r="C28" s="15">
        <v>9</v>
      </c>
      <c r="D28" s="15">
        <v>27</v>
      </c>
      <c r="E28" s="15" t="s">
        <v>54</v>
      </c>
      <c r="F28" s="14" t="s">
        <v>42</v>
      </c>
      <c r="G28" s="42" t="s">
        <v>55</v>
      </c>
      <c r="H28" s="44" t="str">
        <f>Sheet2!$A$12</f>
        <v>PDT</v>
      </c>
      <c r="I28" s="17">
        <v>1.041666666666667</v>
      </c>
      <c r="J28" s="43" t="s">
        <v>14</v>
      </c>
      <c r="K28" s="19"/>
      <c r="L28" s="45">
        <f>$I28+Sheet2!B$1/24</f>
        <v>1.4583333333333337</v>
      </c>
      <c r="M28" s="17">
        <f>$I28+Sheet2!B$2/24</f>
        <v>1.416666666666667</v>
      </c>
      <c r="N28" s="17">
        <f>$I28+Sheet2!B$3/24</f>
        <v>1.3750000000000002</v>
      </c>
      <c r="O28" s="17">
        <f>$I28+Sheet2!B$4/24</f>
        <v>1.166666666666667</v>
      </c>
      <c r="P28" s="17">
        <f>$I28+Sheet2!B$5/24</f>
        <v>1.166666666666667</v>
      </c>
      <c r="Q28" s="17">
        <f>$I28+Sheet2!B$6/24</f>
        <v>1.166666666666667</v>
      </c>
      <c r="R28" s="17">
        <f>$I28+Sheet2!B$7/24</f>
        <v>1.1250000000000002</v>
      </c>
      <c r="S28" s="17">
        <f>$I28+Sheet2!B$8/24</f>
        <v>1.0833333333333337</v>
      </c>
      <c r="T28" s="17">
        <f>$I28+Sheet2!B$9/24</f>
        <v>0.87500000000000033</v>
      </c>
      <c r="U28" s="17">
        <f>$I28+Sheet2!B$10/24</f>
        <v>0.83333333333333359</v>
      </c>
      <c r="V28" s="51">
        <f>$I28+Sheet2!B$12/24</f>
        <v>0.75000000000000022</v>
      </c>
    </row>
  </sheetData>
  <sortState ref="B2:W28">
    <sortCondition ref="D2:D28"/>
  </sortState>
  <customSheetViews>
    <customSheetView guid="{C889AC74-BC82-49E8-BA01-AB64462BFCF2}" hiddenColumns="1"/>
    <customSheetView guid="{5D2AD3E2-CA0C-430D-85FE-AC4E745B5F2D}"/>
  </customSheetViews>
  <mergeCells count="1">
    <mergeCell ref="A2:A7"/>
  </mergeCells>
  <conditionalFormatting sqref="L2:M2 L3:L6 M4:U6 M3:M8 N7:U15 L16:U28 L8:M15 V3:V28 L15:V16 L20:V20 L23:V23">
    <cfRule type="expression" dxfId="3" priority="24">
      <formula>L$1=$H2</formula>
    </cfRule>
  </conditionalFormatting>
  <conditionalFormatting sqref="O2:V2">
    <cfRule type="expression" dxfId="29" priority="26">
      <formula>O$1=$I2</formula>
    </cfRule>
  </conditionalFormatting>
  <conditionalFormatting sqref="N2">
    <cfRule type="expression" dxfId="28" priority="20">
      <formula>N$1=$I2</formula>
    </cfRule>
  </conditionalFormatting>
  <conditionalFormatting sqref="L7:M7">
    <cfRule type="expression" dxfId="27" priority="19">
      <formula>L$1=$H7</formula>
    </cfRule>
  </conditionalFormatting>
  <conditionalFormatting sqref="N3:U6">
    <cfRule type="expression" dxfId="26" priority="16">
      <formula>N$1=$H3</formula>
    </cfRule>
  </conditionalFormatting>
  <conditionalFormatting sqref="L3:M6">
    <cfRule type="expression" dxfId="25" priority="13">
      <formula>L$1=$H3</formula>
    </cfRule>
  </conditionalFormatting>
  <conditionalFormatting sqref="B2:V25">
    <cfRule type="expression" dxfId="2" priority="30">
      <formula>MOD(ROW(),2)=1</formula>
    </cfRule>
  </conditionalFormatting>
  <conditionalFormatting sqref="M2">
    <cfRule type="expression" dxfId="24" priority="12">
      <formula>M$1=$I2</formula>
    </cfRule>
  </conditionalFormatting>
  <conditionalFormatting sqref="M3:M6">
    <cfRule type="expression" dxfId="23" priority="10">
      <formula>M$1=$H3</formula>
    </cfRule>
  </conditionalFormatting>
  <conditionalFormatting sqref="L2">
    <cfRule type="expression" dxfId="22" priority="9">
      <formula>L$1=$I2</formula>
    </cfRule>
  </conditionalFormatting>
  <conditionalFormatting sqref="L3:L6">
    <cfRule type="expression" dxfId="21" priority="8">
      <formula>L$1=$H3</formula>
    </cfRule>
  </conditionalFormatting>
  <conditionalFormatting sqref="B26:V27">
    <cfRule type="expression" dxfId="20" priority="7">
      <formula>MOD(ROW(),2)=1</formula>
    </cfRule>
  </conditionalFormatting>
  <conditionalFormatting sqref="B28:V28">
    <cfRule type="expression" dxfId="19" priority="4">
      <formula>MOD(ROW(),2)=1</formula>
    </cfRule>
  </conditionalFormatting>
  <conditionalFormatting sqref="L4:M6">
    <cfRule type="expression" dxfId="18" priority="3">
      <formula>L$1=$H4</formula>
    </cfRule>
  </conditionalFormatting>
  <conditionalFormatting sqref="L5:M5">
    <cfRule type="expression" dxfId="17" priority="2">
      <formula>L$1=$H5</formula>
    </cfRule>
  </conditionalFormatting>
  <conditionalFormatting sqref="L6:M6">
    <cfRule type="expression" dxfId="16" priority="1">
      <formula>L$1=$H6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35" sqref="E35"/>
    </sheetView>
  </sheetViews>
  <sheetFormatPr baseColWidth="10" defaultColWidth="8.83203125" defaultRowHeight="14" x14ac:dyDescent="0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>
      <c r="A1" t="s">
        <v>68</v>
      </c>
      <c r="B1">
        <v>10</v>
      </c>
      <c r="C1" t="s">
        <v>62</v>
      </c>
    </row>
    <row r="2" spans="1:4">
      <c r="A2" t="s">
        <v>69</v>
      </c>
      <c r="B2">
        <v>9</v>
      </c>
      <c r="C2" t="s">
        <v>62</v>
      </c>
    </row>
    <row r="3" spans="1:4">
      <c r="A3" t="s">
        <v>9</v>
      </c>
      <c r="B3">
        <v>8</v>
      </c>
      <c r="C3" t="s">
        <v>62</v>
      </c>
    </row>
    <row r="4" spans="1:4">
      <c r="A4" t="s">
        <v>10</v>
      </c>
      <c r="B4">
        <v>3</v>
      </c>
      <c r="C4" t="s">
        <v>62</v>
      </c>
      <c r="D4" s="1"/>
    </row>
    <row r="5" spans="1:4">
      <c r="A5" t="s">
        <v>11</v>
      </c>
      <c r="B5">
        <v>3</v>
      </c>
      <c r="C5" t="s">
        <v>62</v>
      </c>
      <c r="D5" s="1"/>
    </row>
    <row r="6" spans="1:4">
      <c r="A6" t="str">
        <f>IF(B6=2,"EET",IF(B6=3,"EEST"))</f>
        <v>EEST</v>
      </c>
      <c r="B6">
        <f>IF(C6="DST",3,2)</f>
        <v>3</v>
      </c>
      <c r="C6" t="s">
        <v>8</v>
      </c>
      <c r="D6" s="1" t="s">
        <v>63</v>
      </c>
    </row>
    <row r="7" spans="1:4">
      <c r="A7" t="str">
        <f>IF(B7=1,"CET",IF(B7=2,"CEST"))</f>
        <v>CEST</v>
      </c>
      <c r="B7">
        <f>IF(C7="DST",2,1)</f>
        <v>2</v>
      </c>
      <c r="C7" t="s">
        <v>8</v>
      </c>
      <c r="D7" s="1" t="s">
        <v>63</v>
      </c>
    </row>
    <row r="8" spans="1:4">
      <c r="A8" t="str">
        <f>IF(B8=1,"BST",IF(B8=0,"GMT"))</f>
        <v>BST</v>
      </c>
      <c r="B8">
        <f>IF(C8="DST",1,0)</f>
        <v>1</v>
      </c>
      <c r="C8" t="s">
        <v>8</v>
      </c>
      <c r="D8" s="1" t="s">
        <v>63</v>
      </c>
    </row>
    <row r="9" spans="1:4">
      <c r="A9" t="str">
        <f>IF(B9=-5,"EST",IF(B9=-4,"EDT"))</f>
        <v>EDT</v>
      </c>
      <c r="B9">
        <f>IF(C9="DST",-4,-5)</f>
        <v>-4</v>
      </c>
      <c r="C9" t="s">
        <v>8</v>
      </c>
      <c r="D9" s="1" t="s">
        <v>64</v>
      </c>
    </row>
    <row r="10" spans="1:4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64</v>
      </c>
    </row>
    <row r="11" spans="1:4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64</v>
      </c>
    </row>
    <row r="12" spans="1:4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Travis Webb</cp:lastModifiedBy>
  <dcterms:created xsi:type="dcterms:W3CDTF">2017-08-24T14:12:39Z</dcterms:created>
  <dcterms:modified xsi:type="dcterms:W3CDTF">2017-09-21T01:05:43Z</dcterms:modified>
</cp:coreProperties>
</file>