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git\CBFirmware\Docs\"/>
    </mc:Choice>
  </mc:AlternateContent>
  <xr:revisionPtr revIDLastSave="0" documentId="13_ncr:1_{7451E1FB-9751-4B3D-942C-6EA3B7B0F428}" xr6:coauthVersionLast="47" xr6:coauthVersionMax="47" xr10:uidLastSave="{00000000-0000-0000-0000-000000000000}"/>
  <bookViews>
    <workbookView xWindow="-120" yWindow="-120" windowWidth="38640" windowHeight="21120" firstSheet="2" activeTab="27" xr2:uid="{00000000-000D-0000-FFFF-FFFF00000000}"/>
  </bookViews>
  <sheets>
    <sheet name="Start" sheetId="1" r:id="rId1"/>
    <sheet name="Key" sheetId="2" r:id="rId2"/>
    <sheet name="10C" sheetId="4" r:id="rId3"/>
    <sheet name="Message ID Overview" sheetId="3" r:id="rId4"/>
    <sheet name="10E" sheetId="5" r:id="rId5"/>
    <sheet name="110" sheetId="6" r:id="rId6"/>
    <sheet name="120" sheetId="7" r:id="rId7"/>
    <sheet name="130" sheetId="8" r:id="rId8"/>
    <sheet name="174" sheetId="9" r:id="rId9"/>
    <sheet name="178" sheetId="10" r:id="rId10"/>
    <sheet name="17C" sheetId="11" r:id="rId11"/>
    <sheet name="290" sheetId="12" r:id="rId12"/>
    <sheet name="293" sheetId="13" r:id="rId13"/>
    <sheet name="294" sheetId="14" r:id="rId14"/>
    <sheet name="298" sheetId="15" r:id="rId15"/>
    <sheet name="29A" sheetId="16" r:id="rId16"/>
    <sheet name="29C" sheetId="17" r:id="rId17"/>
    <sheet name="2A0" sheetId="18" r:id="rId18"/>
    <sheet name="2A2" sheetId="19" r:id="rId19"/>
    <sheet name="2A4" sheetId="20" r:id="rId20"/>
    <sheet name="2A8" sheetId="21" r:id="rId21"/>
    <sheet name="2AC" sheetId="22" r:id="rId22"/>
    <sheet name="2B0" sheetId="23" r:id="rId23"/>
    <sheet name="2B2" sheetId="24" r:id="rId24"/>
    <sheet name="2B4" sheetId="25" r:id="rId25"/>
    <sheet name="2BC" sheetId="26" r:id="rId26"/>
    <sheet name="2BE" sheetId="27" r:id="rId27"/>
    <sheet name="2D0" sheetId="28" r:id="rId28"/>
    <sheet name="2D2" sheetId="29" r:id="rId29"/>
    <sheet name="2D4" sheetId="30" r:id="rId30"/>
    <sheet name="2D8" sheetId="31" r:id="rId31"/>
    <sheet name="2DC" sheetId="32" r:id="rId32"/>
    <sheet name="2DE" sheetId="33" r:id="rId33"/>
    <sheet name="2E0" sheetId="34" r:id="rId34"/>
    <sheet name="2E4" sheetId="35" r:id="rId35"/>
    <sheet name="2E6" sheetId="36" r:id="rId36"/>
    <sheet name="301" sheetId="37" r:id="rId37"/>
    <sheet name="32F" sheetId="38" r:id="rId38"/>
    <sheet name="330" sheetId="39" r:id="rId39"/>
    <sheet name="33F" sheetId="40" r:id="rId40"/>
    <sheet name="340" sheetId="41" r:id="rId41"/>
    <sheet name="3A0" sheetId="42" r:id="rId42"/>
    <sheet name="3F8" sheetId="43" r:id="rId43"/>
    <sheet name="3FA" sheetId="44" r:id="rId44"/>
    <sheet name="3FF" sheetId="45" r:id="rId45"/>
    <sheet name="3FFdetail" sheetId="46" r:id="rId46"/>
    <sheet name="406" sheetId="47" r:id="rId47"/>
    <sheet name="408" sheetId="48" r:id="rId48"/>
    <sheet name="40A" sheetId="49" r:id="rId49"/>
    <sheet name="40C" sheetId="50" r:id="rId50"/>
    <sheet name="40E" sheetId="51" r:id="rId51"/>
    <sheet name="490" sheetId="52" r:id="rId52"/>
    <sheet name="492" sheetId="53" r:id="rId53"/>
    <sheet name="495" sheetId="54" r:id="rId54"/>
    <sheet name="496" sheetId="55" r:id="rId55"/>
    <sheet name="497" sheetId="56" r:id="rId56"/>
    <sheet name="49A" sheetId="57" r:id="rId57"/>
    <sheet name="49B" sheetId="58" r:id="rId58"/>
    <sheet name="592" sheetId="59" r:id="rId59"/>
    <sheet name="5C0" sheetId="60" r:id="rId60"/>
    <sheet name="660" sheetId="61" r:id="rId61"/>
    <sheet name="6F1" sheetId="62" r:id="rId62"/>
    <sheet name="7BE" sheetId="63" r:id="rId6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5" i="46" l="1"/>
  <c r="K235" i="46" s="1"/>
  <c r="I235" i="46"/>
  <c r="J234" i="46"/>
  <c r="K234" i="46" s="1"/>
  <c r="I234" i="46"/>
  <c r="I233" i="46"/>
  <c r="J233" i="46" s="1"/>
  <c r="K233" i="46" s="1"/>
  <c r="J232" i="46"/>
  <c r="K232" i="46" s="1"/>
  <c r="I232" i="46"/>
  <c r="I231" i="46"/>
  <c r="J231" i="46" s="1"/>
  <c r="K231" i="46" s="1"/>
  <c r="I230" i="46"/>
  <c r="J230" i="46" s="1"/>
  <c r="K230" i="46" s="1"/>
  <c r="I229" i="46"/>
  <c r="J229" i="46" s="1"/>
  <c r="K229" i="46" s="1"/>
  <c r="I228" i="46"/>
  <c r="J228" i="46" s="1"/>
  <c r="K228" i="46" s="1"/>
  <c r="I227" i="46"/>
  <c r="J227" i="46" s="1"/>
  <c r="K227" i="46" s="1"/>
  <c r="J226" i="46"/>
  <c r="K226" i="46" s="1"/>
  <c r="I226" i="46"/>
  <c r="J225" i="46"/>
  <c r="K225" i="46" s="1"/>
  <c r="I225" i="46"/>
  <c r="I224" i="46"/>
  <c r="J224" i="46" s="1"/>
  <c r="K224" i="46" s="1"/>
  <c r="K223" i="46"/>
  <c r="J223" i="46"/>
  <c r="I223" i="46"/>
  <c r="J222" i="46"/>
  <c r="K222" i="46" s="1"/>
  <c r="I222" i="46"/>
  <c r="I221" i="46"/>
  <c r="J221" i="46" s="1"/>
  <c r="K221" i="46" s="1"/>
  <c r="I220" i="46"/>
  <c r="J220" i="46" s="1"/>
  <c r="K220" i="46" s="1"/>
  <c r="J219" i="46"/>
  <c r="K219" i="46" s="1"/>
  <c r="I219" i="46"/>
  <c r="J218" i="46"/>
  <c r="K218" i="46" s="1"/>
  <c r="I218" i="46"/>
  <c r="I217" i="46"/>
  <c r="J217" i="46" s="1"/>
  <c r="K217" i="46" s="1"/>
  <c r="J216" i="46"/>
  <c r="K216" i="46" s="1"/>
  <c r="I216" i="46"/>
  <c r="I215" i="46"/>
  <c r="J215" i="46" s="1"/>
  <c r="K215" i="46" s="1"/>
  <c r="I214" i="46"/>
  <c r="J214" i="46" s="1"/>
  <c r="K214" i="46" s="1"/>
  <c r="I213" i="46"/>
  <c r="J213" i="46" s="1"/>
  <c r="K213" i="46" s="1"/>
  <c r="I212" i="46"/>
  <c r="J212" i="46" s="1"/>
  <c r="K212" i="46" s="1"/>
  <c r="I211" i="46"/>
  <c r="J211" i="46" s="1"/>
  <c r="K211" i="46" s="1"/>
  <c r="J210" i="46"/>
  <c r="K210" i="46" s="1"/>
  <c r="I210" i="46"/>
  <c r="J209" i="46"/>
  <c r="K209" i="46" s="1"/>
  <c r="I209" i="46"/>
  <c r="I208" i="46"/>
  <c r="J208" i="46" s="1"/>
  <c r="K208" i="46" s="1"/>
  <c r="K207" i="46"/>
  <c r="J207" i="46"/>
  <c r="I207" i="46"/>
  <c r="J206" i="46"/>
  <c r="K206" i="46" s="1"/>
  <c r="I206" i="46"/>
  <c r="I205" i="46"/>
  <c r="J205" i="46" s="1"/>
  <c r="K205" i="46" s="1"/>
  <c r="I204" i="46"/>
  <c r="J204" i="46" s="1"/>
  <c r="K204" i="46" s="1"/>
  <c r="J203" i="46"/>
  <c r="K203" i="46" s="1"/>
  <c r="I203" i="46"/>
  <c r="J202" i="46"/>
  <c r="K202" i="46" s="1"/>
  <c r="I202" i="46"/>
  <c r="I201" i="46"/>
  <c r="J201" i="46" s="1"/>
  <c r="K201" i="46" s="1"/>
  <c r="J200" i="46"/>
  <c r="K200" i="46" s="1"/>
  <c r="I200" i="46"/>
  <c r="I199" i="46"/>
  <c r="J199" i="46" s="1"/>
  <c r="K199" i="46" s="1"/>
  <c r="I198" i="46"/>
  <c r="J198" i="46" s="1"/>
  <c r="K198" i="46" s="1"/>
  <c r="I197" i="46"/>
  <c r="J197" i="46" s="1"/>
  <c r="K197" i="46" s="1"/>
  <c r="I196" i="46"/>
  <c r="J196" i="46" s="1"/>
  <c r="K196" i="46" s="1"/>
  <c r="I195" i="46"/>
  <c r="J195" i="46" s="1"/>
  <c r="K195" i="46" s="1"/>
  <c r="J194" i="46"/>
  <c r="K194" i="46" s="1"/>
  <c r="I194" i="46"/>
  <c r="J193" i="46"/>
  <c r="K193" i="46" s="1"/>
  <c r="I193" i="46"/>
  <c r="I192" i="46"/>
  <c r="J192" i="46" s="1"/>
  <c r="K192" i="46" s="1"/>
  <c r="K191" i="46"/>
  <c r="J191" i="46"/>
  <c r="I191" i="46"/>
  <c r="J190" i="46"/>
  <c r="K190" i="46" s="1"/>
  <c r="I190" i="46"/>
  <c r="I189" i="46"/>
  <c r="J189" i="46" s="1"/>
  <c r="K189" i="46" s="1"/>
  <c r="I188" i="46"/>
  <c r="J188" i="46" s="1"/>
  <c r="K188" i="46" s="1"/>
  <c r="J187" i="46"/>
  <c r="K187" i="46" s="1"/>
  <c r="I187" i="46"/>
  <c r="J186" i="46"/>
  <c r="K186" i="46" s="1"/>
  <c r="I186" i="46"/>
  <c r="I185" i="46"/>
  <c r="J185" i="46" s="1"/>
  <c r="K185" i="46" s="1"/>
  <c r="J184" i="46"/>
  <c r="K184" i="46" s="1"/>
  <c r="I184" i="46"/>
  <c r="I183" i="46"/>
  <c r="J183" i="46" s="1"/>
  <c r="K183" i="46" s="1"/>
  <c r="I182" i="46"/>
  <c r="J182" i="46" s="1"/>
  <c r="K182" i="46" s="1"/>
  <c r="I181" i="46"/>
  <c r="J181" i="46" s="1"/>
  <c r="K181" i="46" s="1"/>
  <c r="I180" i="46"/>
  <c r="J180" i="46" s="1"/>
  <c r="K180" i="46" s="1"/>
  <c r="I179" i="46"/>
  <c r="J179" i="46" s="1"/>
  <c r="K179" i="46" s="1"/>
  <c r="J178" i="46"/>
  <c r="K178" i="46" s="1"/>
  <c r="I178" i="46"/>
  <c r="J177" i="46"/>
  <c r="K177" i="46" s="1"/>
  <c r="I177" i="46"/>
  <c r="I176" i="46"/>
  <c r="J176" i="46" s="1"/>
  <c r="K176" i="46" s="1"/>
  <c r="K175" i="46"/>
  <c r="J175" i="46"/>
  <c r="I175" i="46"/>
  <c r="J174" i="46"/>
  <c r="K174" i="46" s="1"/>
  <c r="I174" i="46"/>
  <c r="I173" i="46"/>
  <c r="J173" i="46" s="1"/>
  <c r="K173" i="46" s="1"/>
  <c r="I172" i="46"/>
  <c r="J172" i="46" s="1"/>
  <c r="K172" i="46" s="1"/>
  <c r="J171" i="46"/>
  <c r="K171" i="46" s="1"/>
  <c r="I171" i="46"/>
  <c r="J170" i="46"/>
  <c r="K170" i="46" s="1"/>
  <c r="I170" i="46"/>
  <c r="I169" i="46"/>
  <c r="J169" i="46" s="1"/>
  <c r="K169" i="46" s="1"/>
  <c r="J168" i="46"/>
  <c r="K168" i="46" s="1"/>
  <c r="I168" i="46"/>
  <c r="I167" i="46"/>
  <c r="J167" i="46" s="1"/>
  <c r="K167" i="46" s="1"/>
  <c r="I166" i="46"/>
  <c r="J166" i="46" s="1"/>
  <c r="K166" i="46" s="1"/>
  <c r="I165" i="46"/>
  <c r="J165" i="46" s="1"/>
  <c r="K165" i="46" s="1"/>
  <c r="I164" i="46"/>
  <c r="J164" i="46" s="1"/>
  <c r="K164" i="46" s="1"/>
  <c r="I163" i="46"/>
  <c r="J163" i="46" s="1"/>
  <c r="K163" i="46" s="1"/>
  <c r="J162" i="46"/>
  <c r="K162" i="46" s="1"/>
  <c r="I162" i="46"/>
  <c r="J161" i="46"/>
  <c r="K161" i="46" s="1"/>
  <c r="I161" i="46"/>
  <c r="I160" i="46"/>
  <c r="J160" i="46" s="1"/>
  <c r="K160" i="46" s="1"/>
  <c r="K159" i="46"/>
  <c r="J159" i="46"/>
  <c r="I159" i="46"/>
  <c r="J158" i="46"/>
  <c r="K158" i="46" s="1"/>
  <c r="I158" i="46"/>
  <c r="I157" i="46"/>
  <c r="J157" i="46" s="1"/>
  <c r="K157" i="46" s="1"/>
  <c r="I156" i="46"/>
  <c r="J156" i="46" s="1"/>
  <c r="K156" i="46" s="1"/>
  <c r="J155" i="46"/>
  <c r="K155" i="46" s="1"/>
  <c r="I155" i="46"/>
  <c r="J154" i="46"/>
  <c r="K154" i="46" s="1"/>
  <c r="I154" i="46"/>
  <c r="I153" i="46"/>
  <c r="J153" i="46" s="1"/>
  <c r="K153" i="46" s="1"/>
  <c r="J152" i="46"/>
  <c r="K152" i="46" s="1"/>
  <c r="I152" i="46"/>
  <c r="I151" i="46"/>
  <c r="J151" i="46" s="1"/>
  <c r="K151" i="46" s="1"/>
  <c r="I150" i="46"/>
  <c r="J150" i="46" s="1"/>
  <c r="K150" i="46" s="1"/>
  <c r="I149" i="46"/>
  <c r="J149" i="46" s="1"/>
  <c r="K149" i="46" s="1"/>
  <c r="I148" i="46"/>
  <c r="J148" i="46" s="1"/>
  <c r="K148" i="46" s="1"/>
  <c r="I147" i="46"/>
  <c r="J147" i="46" s="1"/>
  <c r="K147" i="46" s="1"/>
  <c r="J146" i="46"/>
  <c r="K146" i="46" s="1"/>
  <c r="I146" i="46"/>
  <c r="J145" i="46"/>
  <c r="K145" i="46" s="1"/>
  <c r="I145" i="46"/>
  <c r="I144" i="46"/>
  <c r="J144" i="46" s="1"/>
  <c r="K144" i="46" s="1"/>
  <c r="K143" i="46"/>
  <c r="J143" i="46"/>
  <c r="I143" i="46"/>
  <c r="J142" i="46"/>
  <c r="K142" i="46" s="1"/>
  <c r="I142" i="46"/>
  <c r="I141" i="46"/>
  <c r="J141" i="46" s="1"/>
  <c r="K141" i="46" s="1"/>
  <c r="J140" i="46"/>
  <c r="K140" i="46" s="1"/>
  <c r="I140" i="46"/>
  <c r="J139" i="46"/>
  <c r="K139" i="46" s="1"/>
  <c r="I139" i="46"/>
  <c r="J138" i="46"/>
  <c r="K138" i="46" s="1"/>
  <c r="I138" i="46"/>
  <c r="I137" i="46"/>
  <c r="J137" i="46" s="1"/>
  <c r="K137" i="46" s="1"/>
  <c r="J136" i="46"/>
  <c r="K136" i="46" s="1"/>
  <c r="I136" i="46"/>
  <c r="I135" i="46"/>
  <c r="J135" i="46" s="1"/>
  <c r="K135" i="46" s="1"/>
  <c r="I134" i="46"/>
  <c r="J134" i="46" s="1"/>
  <c r="K134" i="46" s="1"/>
  <c r="I133" i="46"/>
  <c r="J133" i="46" s="1"/>
  <c r="K133" i="46" s="1"/>
  <c r="I132" i="46"/>
  <c r="J132" i="46" s="1"/>
  <c r="K132" i="46" s="1"/>
  <c r="I131" i="46"/>
  <c r="J131" i="46" s="1"/>
  <c r="K131" i="46" s="1"/>
  <c r="J130" i="46"/>
  <c r="K130" i="46" s="1"/>
  <c r="I130" i="46"/>
  <c r="J129" i="46"/>
  <c r="K129" i="46" s="1"/>
  <c r="I129" i="46"/>
  <c r="I128" i="46"/>
  <c r="J128" i="46" s="1"/>
  <c r="K128" i="46" s="1"/>
  <c r="K127" i="46"/>
  <c r="J127" i="46"/>
  <c r="I127" i="46"/>
  <c r="J126" i="46"/>
  <c r="K126" i="46" s="1"/>
  <c r="I126" i="46"/>
  <c r="I125" i="46"/>
  <c r="J125" i="46" s="1"/>
  <c r="K125" i="46" s="1"/>
  <c r="I124" i="46"/>
  <c r="J124" i="46" s="1"/>
  <c r="K124" i="46" s="1"/>
  <c r="J123" i="46"/>
  <c r="K123" i="46" s="1"/>
  <c r="I123" i="46"/>
  <c r="J122" i="46"/>
  <c r="K122" i="46" s="1"/>
  <c r="I122" i="46"/>
  <c r="I121" i="46"/>
  <c r="J121" i="46" s="1"/>
  <c r="K121" i="46" s="1"/>
  <c r="J120" i="46"/>
  <c r="K120" i="46" s="1"/>
  <c r="I120" i="46"/>
  <c r="I119" i="46"/>
  <c r="J119" i="46" s="1"/>
  <c r="K119" i="46" s="1"/>
  <c r="I118" i="46"/>
  <c r="J118" i="46" s="1"/>
  <c r="K118" i="46" s="1"/>
  <c r="I117" i="46"/>
  <c r="J117" i="46" s="1"/>
  <c r="K117" i="46" s="1"/>
  <c r="I116" i="46"/>
  <c r="J116" i="46" s="1"/>
  <c r="K116" i="46" s="1"/>
  <c r="I115" i="46"/>
  <c r="J115" i="46" s="1"/>
  <c r="K115" i="46" s="1"/>
  <c r="J114" i="46"/>
  <c r="K114" i="46" s="1"/>
  <c r="I114" i="46"/>
  <c r="J113" i="46"/>
  <c r="K113" i="46" s="1"/>
  <c r="I113" i="46"/>
  <c r="I112" i="46"/>
  <c r="J112" i="46" s="1"/>
  <c r="K112" i="46" s="1"/>
  <c r="K111" i="46"/>
  <c r="J111" i="46"/>
  <c r="I111" i="46"/>
  <c r="J110" i="46"/>
  <c r="K110" i="46" s="1"/>
  <c r="I110" i="46"/>
  <c r="I109" i="46"/>
  <c r="J109" i="46" s="1"/>
  <c r="K109" i="46" s="1"/>
  <c r="I108" i="46"/>
  <c r="J108" i="46" s="1"/>
  <c r="K108" i="46" s="1"/>
  <c r="J107" i="46"/>
  <c r="K107" i="46" s="1"/>
  <c r="I107" i="46"/>
  <c r="J106" i="46"/>
  <c r="K106" i="46" s="1"/>
  <c r="I106" i="46"/>
  <c r="I105" i="46"/>
  <c r="J105" i="46" s="1"/>
  <c r="K105" i="46" s="1"/>
  <c r="J104" i="46"/>
  <c r="K104" i="46" s="1"/>
  <c r="I104" i="46"/>
  <c r="I103" i="46"/>
  <c r="J103" i="46" s="1"/>
  <c r="K103" i="46" s="1"/>
  <c r="I102" i="46"/>
  <c r="J102" i="46" s="1"/>
  <c r="K102" i="46" s="1"/>
  <c r="I101" i="46"/>
  <c r="J101" i="46" s="1"/>
  <c r="K101" i="46" s="1"/>
  <c r="I100" i="46"/>
  <c r="J100" i="46" s="1"/>
  <c r="K100" i="46" s="1"/>
  <c r="I99" i="46"/>
  <c r="J99" i="46" s="1"/>
  <c r="K99" i="46" s="1"/>
  <c r="J98" i="46"/>
  <c r="K98" i="46" s="1"/>
  <c r="I98" i="46"/>
  <c r="J97" i="46"/>
  <c r="K97" i="46" s="1"/>
  <c r="I97" i="46"/>
  <c r="I96" i="46"/>
  <c r="J96" i="46" s="1"/>
  <c r="K96" i="46" s="1"/>
  <c r="K95" i="46"/>
  <c r="J95" i="46"/>
  <c r="I95" i="46"/>
  <c r="J94" i="46"/>
  <c r="K94" i="46" s="1"/>
  <c r="I94" i="46"/>
  <c r="I93" i="46"/>
  <c r="J93" i="46" s="1"/>
  <c r="K93" i="46" s="1"/>
  <c r="I92" i="46"/>
  <c r="J92" i="46" s="1"/>
  <c r="K92" i="46" s="1"/>
  <c r="J91" i="46"/>
  <c r="K91" i="46" s="1"/>
  <c r="I91" i="46"/>
  <c r="J90" i="46"/>
  <c r="K90" i="46" s="1"/>
  <c r="I90" i="46"/>
  <c r="I89" i="46"/>
  <c r="J89" i="46" s="1"/>
  <c r="K89" i="46" s="1"/>
  <c r="J88" i="46"/>
  <c r="K88" i="46" s="1"/>
  <c r="I88" i="46"/>
  <c r="I87" i="46"/>
  <c r="J87" i="46" s="1"/>
  <c r="K87" i="46" s="1"/>
  <c r="I86" i="46"/>
  <c r="J86" i="46" s="1"/>
  <c r="K86" i="46" s="1"/>
  <c r="I85" i="46"/>
  <c r="J85" i="46" s="1"/>
  <c r="K85" i="46" s="1"/>
  <c r="I84" i="46"/>
  <c r="J84" i="46" s="1"/>
  <c r="K84" i="46" s="1"/>
  <c r="I83" i="46"/>
  <c r="J83" i="46" s="1"/>
  <c r="K83" i="46" s="1"/>
  <c r="I82" i="46"/>
  <c r="J82" i="46" s="1"/>
  <c r="K82" i="46" s="1"/>
  <c r="J81" i="46"/>
  <c r="K81" i="46" s="1"/>
  <c r="I81" i="46"/>
  <c r="I80" i="46"/>
  <c r="J80" i="46" s="1"/>
  <c r="K80" i="46" s="1"/>
  <c r="K79" i="46"/>
  <c r="J79" i="46"/>
  <c r="I79" i="46"/>
  <c r="J78" i="46"/>
  <c r="K78" i="46" s="1"/>
  <c r="I78" i="46"/>
  <c r="I77" i="46"/>
  <c r="J77" i="46" s="1"/>
  <c r="K77" i="46" s="1"/>
  <c r="I76" i="46"/>
  <c r="J76" i="46" s="1"/>
  <c r="K76" i="46" s="1"/>
  <c r="J75" i="46"/>
  <c r="K75" i="46" s="1"/>
  <c r="I75" i="46"/>
  <c r="J74" i="46"/>
  <c r="K74" i="46" s="1"/>
  <c r="I74" i="46"/>
  <c r="I73" i="46"/>
  <c r="J73" i="46" s="1"/>
  <c r="K73" i="46" s="1"/>
  <c r="J72" i="46"/>
  <c r="K72" i="46" s="1"/>
  <c r="I72" i="46"/>
  <c r="I71" i="46"/>
  <c r="J71" i="46" s="1"/>
  <c r="K71" i="46" s="1"/>
  <c r="I70" i="46"/>
  <c r="J70" i="46" s="1"/>
  <c r="K70" i="46" s="1"/>
  <c r="I69" i="46"/>
  <c r="J69" i="46" s="1"/>
  <c r="K69" i="46" s="1"/>
  <c r="I68" i="46"/>
  <c r="J68" i="46" s="1"/>
  <c r="K68" i="46" s="1"/>
  <c r="I67" i="46"/>
  <c r="J67" i="46" s="1"/>
  <c r="K67" i="46" s="1"/>
  <c r="I66" i="46"/>
  <c r="J66" i="46" s="1"/>
  <c r="K66" i="46" s="1"/>
  <c r="J65" i="46"/>
  <c r="K65" i="46" s="1"/>
  <c r="I65" i="46"/>
  <c r="I64" i="46"/>
  <c r="J64" i="46" s="1"/>
  <c r="K64" i="46" s="1"/>
  <c r="K63" i="46"/>
  <c r="J63" i="46"/>
  <c r="I63" i="46"/>
  <c r="J62" i="46"/>
  <c r="K62" i="46" s="1"/>
  <c r="I62" i="46"/>
  <c r="I61" i="46"/>
  <c r="J61" i="46" s="1"/>
  <c r="K61" i="46" s="1"/>
  <c r="I60" i="46"/>
  <c r="J60" i="46" s="1"/>
  <c r="K60" i="46" s="1"/>
  <c r="J59" i="46"/>
  <c r="K59" i="46" s="1"/>
  <c r="I59" i="46"/>
  <c r="J58" i="46"/>
  <c r="K58" i="46" s="1"/>
  <c r="I58" i="46"/>
  <c r="I57" i="46"/>
  <c r="J57" i="46" s="1"/>
  <c r="K57" i="46" s="1"/>
  <c r="J56" i="46"/>
  <c r="K56" i="46" s="1"/>
  <c r="I56" i="46"/>
  <c r="I55" i="46"/>
  <c r="J55" i="46" s="1"/>
  <c r="K55" i="46" s="1"/>
  <c r="I54" i="46"/>
  <c r="J54" i="46" s="1"/>
  <c r="K54" i="46" s="1"/>
  <c r="I53" i="46"/>
  <c r="J53" i="46" s="1"/>
  <c r="K53" i="46" s="1"/>
  <c r="I52" i="46"/>
  <c r="J52" i="46" s="1"/>
  <c r="K52" i="46" s="1"/>
  <c r="I51" i="46"/>
  <c r="J51" i="46" s="1"/>
  <c r="K51" i="46" s="1"/>
  <c r="I50" i="46"/>
  <c r="J50" i="46" s="1"/>
  <c r="K50" i="46" s="1"/>
  <c r="J49" i="46"/>
  <c r="K49" i="46" s="1"/>
  <c r="I49" i="46"/>
  <c r="I48" i="46"/>
  <c r="J48" i="46" s="1"/>
  <c r="K48" i="46" s="1"/>
  <c r="K47" i="46"/>
  <c r="J47" i="46"/>
  <c r="I47" i="46"/>
  <c r="J46" i="46"/>
  <c r="K46" i="46" s="1"/>
  <c r="I46" i="46"/>
  <c r="I45" i="46"/>
  <c r="J45" i="46" s="1"/>
  <c r="K45" i="46" s="1"/>
  <c r="I44" i="46"/>
  <c r="J44" i="46" s="1"/>
  <c r="K44" i="46" s="1"/>
  <c r="J43" i="46"/>
  <c r="K43" i="46" s="1"/>
  <c r="I43" i="46"/>
  <c r="J42" i="46"/>
  <c r="K42" i="46" s="1"/>
  <c r="I42" i="46"/>
  <c r="I41" i="46"/>
  <c r="J41" i="46" s="1"/>
  <c r="K41" i="46" s="1"/>
  <c r="J40" i="46"/>
  <c r="K40" i="46" s="1"/>
  <c r="I40" i="46"/>
  <c r="I39" i="46"/>
  <c r="J39" i="46" s="1"/>
  <c r="K39" i="46" s="1"/>
  <c r="I38" i="46"/>
  <c r="J38" i="46" s="1"/>
  <c r="K38" i="46" s="1"/>
  <c r="I37" i="46"/>
  <c r="J37" i="46" s="1"/>
  <c r="K37" i="46" s="1"/>
  <c r="I36" i="46"/>
  <c r="J36" i="46" s="1"/>
  <c r="K36" i="46" s="1"/>
  <c r="I35" i="46"/>
  <c r="J35" i="46" s="1"/>
  <c r="K35" i="46" s="1"/>
  <c r="I34" i="46"/>
  <c r="J34" i="46" s="1"/>
  <c r="K34" i="46" s="1"/>
  <c r="J33" i="46"/>
  <c r="K33" i="46" s="1"/>
  <c r="I33" i="46"/>
  <c r="I32" i="46"/>
  <c r="J32" i="46" s="1"/>
  <c r="K32" i="46" s="1"/>
  <c r="K31" i="46"/>
  <c r="J31" i="46"/>
  <c r="I31" i="46"/>
  <c r="J30" i="46"/>
  <c r="K30" i="46" s="1"/>
  <c r="I30" i="46"/>
  <c r="I29" i="46"/>
  <c r="J29" i="46" s="1"/>
  <c r="K29" i="46" s="1"/>
  <c r="I28" i="46"/>
  <c r="J28" i="46" s="1"/>
  <c r="K28" i="46" s="1"/>
  <c r="J27" i="46"/>
  <c r="K27" i="46" s="1"/>
  <c r="I27" i="46"/>
  <c r="J26" i="46"/>
  <c r="K26" i="46" s="1"/>
  <c r="I26" i="46"/>
  <c r="I25" i="46"/>
  <c r="J25" i="46" s="1"/>
  <c r="K25" i="46" s="1"/>
  <c r="J24" i="46"/>
  <c r="K24" i="46" s="1"/>
  <c r="I24" i="46"/>
  <c r="I16" i="26"/>
  <c r="F16" i="26"/>
  <c r="J16" i="26" s="1"/>
  <c r="F15" i="26"/>
  <c r="N15" i="26" s="1"/>
  <c r="N14" i="26"/>
  <c r="M14" i="26"/>
  <c r="L14" i="26"/>
  <c r="K14" i="26"/>
  <c r="J14" i="26"/>
  <c r="I14" i="26"/>
  <c r="H14" i="26"/>
  <c r="G14" i="26"/>
  <c r="F13" i="26"/>
  <c r="N13" i="26" s="1"/>
  <c r="N12" i="26"/>
  <c r="M12" i="26"/>
  <c r="L12" i="26"/>
  <c r="K12" i="26"/>
  <c r="J12" i="26"/>
  <c r="I12" i="26"/>
  <c r="H12" i="26"/>
  <c r="F12" i="26"/>
  <c r="G12" i="26" s="1"/>
  <c r="F11" i="26"/>
  <c r="N11" i="26" s="1"/>
  <c r="G11" i="26" l="1"/>
  <c r="K16" i="26"/>
  <c r="H11" i="26"/>
  <c r="N16" i="26"/>
  <c r="K11" i="26"/>
  <c r="I13" i="26"/>
  <c r="H15" i="26"/>
  <c r="I11" i="26"/>
  <c r="M16" i="26"/>
  <c r="H13" i="26"/>
  <c r="L11" i="26"/>
  <c r="I15" i="26"/>
  <c r="M11" i="26"/>
  <c r="K13" i="26"/>
  <c r="J15" i="26"/>
  <c r="L16" i="26"/>
  <c r="M13" i="26"/>
  <c r="G13" i="26"/>
  <c r="J11" i="26"/>
  <c r="G15" i="26"/>
  <c r="J13" i="26"/>
  <c r="L13" i="26"/>
  <c r="K15" i="26"/>
  <c r="L15" i="26"/>
  <c r="M15" i="26"/>
  <c r="G16" i="26"/>
  <c r="H16"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300-000001000000}">
      <text>
        <r>
          <rPr>
            <sz val="10"/>
            <color rgb="FF000000"/>
            <rFont val="Arial"/>
          </rPr>
          <t>This should be Low Nibble if this key is used:
b0-b3 = High Nibble
b4-b7 = Low Nibble
as shown in Key Tab as of Dec 17,2020</t>
        </r>
      </text>
    </comment>
    <comment ref="C6" authorId="0" shapeId="0" xr:uid="{00000000-0006-0000-0300-000002000000}">
      <text>
        <r>
          <rPr>
            <sz val="10"/>
            <color rgb="FF000000"/>
            <rFont val="Arial"/>
          </rPr>
          <t>note b7 does not change; should be x (don't care)
xxxx 01xx=Up
xxxx10xx=Down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C00-000001000000}">
      <text>
        <r>
          <rPr>
            <sz val="10"/>
            <color rgb="FF000000"/>
            <rFont val="Arial"/>
          </rPr>
          <t>When applied on bikes with adaptive braking the signal is pulsing.</t>
        </r>
      </text>
    </comment>
  </commentList>
</comments>
</file>

<file path=xl/sharedStrings.xml><?xml version="1.0" encoding="utf-8"?>
<sst xmlns="http://schemas.openxmlformats.org/spreadsheetml/2006/main" count="2565" uniqueCount="1054">
  <si>
    <t>This spreadsheet documents BMW Motorrad CAN messages</t>
  </si>
  <si>
    <t>Online Discussion Forum</t>
  </si>
  <si>
    <t>https://groups.google.com/forum/#!forum/bmw-canbus</t>
  </si>
  <si>
    <t>Contributers</t>
  </si>
  <si>
    <t>Keith Conger</t>
  </si>
  <si>
    <t>Keith.Conger@gmail.com</t>
  </si>
  <si>
    <t>Original author and R1200GS(K25/K50) contributer.  Please contact me if you would like to contribute to this document</t>
  </si>
  <si>
    <t>Kermit</t>
  </si>
  <si>
    <t>Kermit from http://www.s-boxer.de</t>
  </si>
  <si>
    <t>R1200S(K29) Information</t>
  </si>
  <si>
    <t>Jann Schmidt</t>
  </si>
  <si>
    <t>plexidj@gmail.com</t>
  </si>
  <si>
    <t>R1200S(K29) and S1000RR(K46) Information</t>
  </si>
  <si>
    <t>Wayne Black</t>
  </si>
  <si>
    <t>black.wayne.s@gmail.com</t>
  </si>
  <si>
    <t>R1200R(K27) and R1200RT(K52) Information</t>
  </si>
  <si>
    <t>cbdane</t>
  </si>
  <si>
    <t>cdane from http://www.k1600forum.com</t>
  </si>
  <si>
    <t>K1600(K48) Info from: http://www.k1600forum.com/forum/bmw-k1600-maintenance-do-yourself/3440-canbus-adventure-begins.html</t>
  </si>
  <si>
    <t>Mikko</t>
  </si>
  <si>
    <t>R1200GSA(K51) Information</t>
  </si>
  <si>
    <t>Andreas Streichardt</t>
  </si>
  <si>
    <t>andreas@mop.koeln</t>
  </si>
  <si>
    <t>R1200GS(K25) Information</t>
  </si>
  <si>
    <t>Raph Weyman</t>
  </si>
  <si>
    <t>raph@bluemarmoset.co.uk</t>
  </si>
  <si>
    <t>F800GT(K71) and R1200RT(K26) Information</t>
  </si>
  <si>
    <t>thorsten.rusert</t>
  </si>
  <si>
    <t>S1000R(K47)(2018), F850GS/A (2020) Information</t>
  </si>
  <si>
    <t>Rob Whitney</t>
  </si>
  <si>
    <t>BigTedInOz from https://www.bmwlt.com</t>
  </si>
  <si>
    <t>2021 R1250RT (K52)</t>
  </si>
  <si>
    <t>Nick Petrescu</t>
  </si>
  <si>
    <t>petren@ohmics.com</t>
  </si>
  <si>
    <t>R1200GS(K25/K50), F800GSA(K75), F850GS(K81),F850GSA(K82), 2019/2020 R1250GS(K50), 2018 R1200RT(K52), 2019 F750GS(K80), 2020 F900XR(K84) Information</t>
  </si>
  <si>
    <t>Karsten</t>
  </si>
  <si>
    <t>S1000XR (K49, 0D02)</t>
  </si>
  <si>
    <t>CAN Message</t>
  </si>
  <si>
    <t>CANID</t>
  </si>
  <si>
    <t>CAN Data</t>
  </si>
  <si>
    <t>ID0</t>
  </si>
  <si>
    <t>D0</t>
  </si>
  <si>
    <t>D1</t>
  </si>
  <si>
    <t>D2</t>
  </si>
  <si>
    <t>D3</t>
  </si>
  <si>
    <t>D4</t>
  </si>
  <si>
    <t>D5</t>
  </si>
  <si>
    <t>D6</t>
  </si>
  <si>
    <t>D7</t>
  </si>
  <si>
    <t>Values are in Hex</t>
  </si>
  <si>
    <t>Byte</t>
  </si>
  <si>
    <t>Bits -&gt;</t>
  </si>
  <si>
    <t>b0</t>
  </si>
  <si>
    <t>b1</t>
  </si>
  <si>
    <t>b2</t>
  </si>
  <si>
    <t>b3</t>
  </si>
  <si>
    <t>b4</t>
  </si>
  <si>
    <t>b5</t>
  </si>
  <si>
    <t>b6</t>
  </si>
  <si>
    <t>b7</t>
  </si>
  <si>
    <t>High Nibble</t>
  </si>
  <si>
    <t>Low Nibble</t>
  </si>
  <si>
    <t>Values are binary</t>
  </si>
  <si>
    <t>Checksum calculation</t>
  </si>
  <si>
    <t>if CRC on D7: checksum is done over D0...D6</t>
  </si>
  <si>
    <t>CRC calculation CRC8_SAE_J1850</t>
  </si>
  <si>
    <t>http://www.sunshine2k.de/coding/javascript/crc/crc_js.html</t>
  </si>
  <si>
    <t>if CRC on D0: to be clarified</t>
  </si>
  <si>
    <t>?</t>
  </si>
  <si>
    <t>CAN ID</t>
  </si>
  <si>
    <t>Speed (ms)</t>
  </si>
  <si>
    <t>Provides</t>
  </si>
  <si>
    <t>Sending Unit</t>
  </si>
  <si>
    <t>Model(s)</t>
  </si>
  <si>
    <t>10C</t>
  </si>
  <si>
    <t>10</t>
  </si>
  <si>
    <t>Throttle position, engine rpm, clutch lever, kill switch, side stand switch,  Lean Angle(S1000R)</t>
  </si>
  <si>
    <t>BMSK Control Module</t>
  </si>
  <si>
    <t>R1200GS(K25),R1200R(K27),R1200S(K29),S1000RR(K46),S1000R(K47)(2018),R1200GS(K50),R1200RT(K52),F800GT(K71)</t>
  </si>
  <si>
    <t>10E</t>
  </si>
  <si>
    <t>K1600(K48)</t>
  </si>
  <si>
    <t>110</t>
  </si>
  <si>
    <r>
      <t xml:space="preserve">Throttle grip position, </t>
    </r>
    <r>
      <rPr>
        <strike/>
        <sz val="10"/>
        <rFont val="Arial"/>
      </rPr>
      <t>ABS</t>
    </r>
    <r>
      <rPr>
        <sz val="10"/>
        <color rgb="FF000000"/>
        <rFont val="Arial"/>
      </rPr>
      <t xml:space="preserve"> ASC/DTC available </t>
    </r>
  </si>
  <si>
    <t>S1000RR(K46),S1000R(K47)(2018),K1600(K48),R1200GS(K50),R1200RT(K52)</t>
  </si>
  <si>
    <t>120</t>
  </si>
  <si>
    <t>Brake analog pressures, ABS interfering</t>
  </si>
  <si>
    <t>S1000RR(K46),S1000R(K47)(2018),R1200GS(K50),R1200RT(K52)</t>
  </si>
  <si>
    <t>130</t>
  </si>
  <si>
    <t>100</t>
  </si>
  <si>
    <t>Lighting: turn signals &amp; high beam</t>
  </si>
  <si>
    <t>ZFE Control Module</t>
  </si>
  <si>
    <t>R1200GS(K25),R1200R(K27),R1200S(K29),S1000RR(K46),S1000R (K47)(2018),K1600(K48),R1200GS(K50),R1200RT(K52),F800GT(K71),F800GSA(K75),F850GS(K80)</t>
  </si>
  <si>
    <t>174</t>
  </si>
  <si>
    <t>another lean angle, damping front or another axis acceleration (S1000R)</t>
  </si>
  <si>
    <t>S1000RR(K46), S1000R (K47)(2018),K1600(K48),R1200GS(K50)</t>
  </si>
  <si>
    <t>178</t>
  </si>
  <si>
    <t>Clutch Lever, lateral acceleration and rear damping (S1000R)</t>
  </si>
  <si>
    <t>S1000RR(K46),S1000R(K47)(2018),K1600(K48),R1200GS(K50)</t>
  </si>
  <si>
    <t>17C</t>
  </si>
  <si>
    <t>Acceleration (S1000R)</t>
  </si>
  <si>
    <t>S1000RR(K46), S1000R (K47)(2018),R1200GS(K50)</t>
  </si>
  <si>
    <t>290</t>
  </si>
  <si>
    <t>Brakes, wheel speed - focus on rear wheel (S1000R)</t>
  </si>
  <si>
    <t>S1000RR(K46),S1000R(K47)(2018),K1600(K48),R1200GS(K50),R1200RT(K52),F850GS(K80)</t>
  </si>
  <si>
    <t>293</t>
  </si>
  <si>
    <t>wheel speed - focus on front wheel (S1000R)</t>
  </si>
  <si>
    <t>S1000RR(K46), S1000R (K47)(2018),R1200GS(K50),R1200RT(K52)</t>
  </si>
  <si>
    <t>294</t>
  </si>
  <si>
    <t>Speed and distance traveled on front wheel, ABS status &amp; brake levers</t>
  </si>
  <si>
    <t>ABS Control Module</t>
  </si>
  <si>
    <t>R1200GS(K25),R1200R(K27),R1200S(K29),F800GT(K71),F800GSA(K75)</t>
  </si>
  <si>
    <t>298</t>
  </si>
  <si>
    <t>F800GT(K71)</t>
  </si>
  <si>
    <t>29A</t>
  </si>
  <si>
    <t>S1000RR(K46), S1000R (K47)(2018)</t>
  </si>
  <si>
    <t>29C</t>
  </si>
  <si>
    <t>rear suspension (S1000R)</t>
  </si>
  <si>
    <t>S1000R (K47)(2018), R1200GS(K50),R1200RT(K52)</t>
  </si>
  <si>
    <t>2A0</t>
  </si>
  <si>
    <t>Lean Angle(S1000RR), Left Hand Switches</t>
  </si>
  <si>
    <t>KOMBI</t>
  </si>
  <si>
    <t>R1200GS(K25),S1000RR(K46)S1000R (K47)(2018),K1600(K48),R1200GS(K50),R1200GSA(K51),R1200RT(K52),F800GT(K71)</t>
  </si>
  <si>
    <t>2A2</t>
  </si>
  <si>
    <t>Heated grips (S1000R); Grips/seat (R1250RT)</t>
  </si>
  <si>
    <t>S1000RR(K46)S1000R (K47)(2018),K1600(K48),R1200GS(K50),R1200RT(K52), R1250RT(K52)</t>
  </si>
  <si>
    <t>2A4</t>
  </si>
  <si>
    <t>2A8</t>
  </si>
  <si>
    <t>Speed and distance traveled on rear wheel</t>
  </si>
  <si>
    <t>R1200GS(K25),R1200R(K27),R1200S(K29),S1000RR(K46),S1000R (K47)(2018),R1200GS(K50),R1200RT(K52),F800GT(K71)</t>
  </si>
  <si>
    <t>2AC</t>
  </si>
  <si>
    <t>R1200GS(K25),R1200R(K27),R1200S(K29),S1000RR(K46),S1000R (K47)(2018),R1200GS(K50),F800GT(K71)</t>
  </si>
  <si>
    <t>2B0</t>
  </si>
  <si>
    <t>front and rear wheel distance travelled</t>
  </si>
  <si>
    <t>S1000RR(K46),S1000R (K47)(2018),K1600(K48),R1200GS(K50),R1200RT(K52)</t>
  </si>
  <si>
    <t>2B2</t>
  </si>
  <si>
    <t>Mode button (2019 R1250GS (K50)</t>
  </si>
  <si>
    <t>(2019 R1250GS (K50)</t>
  </si>
  <si>
    <t>2B4</t>
  </si>
  <si>
    <t>Drive Mode, Selected cruise speed (S1000R)</t>
  </si>
  <si>
    <t>2BC</t>
  </si>
  <si>
    <t>Gears, Engine Temperature &amp; Air Temperature, (ABS self test and on/off - S1000R K47 2018)</t>
  </si>
  <si>
    <t>2BE</t>
  </si>
  <si>
    <t>2CE</t>
  </si>
  <si>
    <t>2D0</t>
  </si>
  <si>
    <t>LAMPF, Fuel Level &amp; Control buttons: info, heated grip &amp; esa</t>
  </si>
  <si>
    <t>R1200GS(K25),R1200R(K27),R1200S(K29),K1600(K48),R1200GS(K50),R1200GSA(K51),R1200RT(K52),F800GT(K71),F800GSA(K75),F850GS(K80),2019 F750GS(K80), 2020 F900XR(K84)</t>
  </si>
  <si>
    <t>2D2</t>
  </si>
  <si>
    <t>Brakes</t>
  </si>
  <si>
    <t>R1200RT(K52),2019 F750GS(K80), 2020 F900XR(K84)</t>
  </si>
  <si>
    <t>2D4</t>
  </si>
  <si>
    <t>R1200GS(K50)</t>
  </si>
  <si>
    <t>2D8</t>
  </si>
  <si>
    <t>K1600(K48),R1200RT(K52),F800GT(K71)</t>
  </si>
  <si>
    <t>2DC</t>
  </si>
  <si>
    <t>2DE</t>
  </si>
  <si>
    <t>2E0</t>
  </si>
  <si>
    <t>DDC Setting (S1000R) (K47)</t>
  </si>
  <si>
    <t>S1000R (K47)(2018),K1600(K48),R1200GS(K50),R1200RT(K52),F800GT(K71)</t>
  </si>
  <si>
    <t>2E4</t>
  </si>
  <si>
    <t>S1000RR(K46),S1000R (K47)(2018),R1200GS(K50)</t>
  </si>
  <si>
    <t>2E6</t>
  </si>
  <si>
    <t>301</t>
  </si>
  <si>
    <t>R1200GS(K50),R1200RT(K52)</t>
  </si>
  <si>
    <t>32F</t>
  </si>
  <si>
    <t>RDC</t>
  </si>
  <si>
    <t>R1200GS(K25),F800GT(K71)</t>
  </si>
  <si>
    <t>330</t>
  </si>
  <si>
    <t>Clock</t>
  </si>
  <si>
    <t>K1600(K48),R1200RT(K52)</t>
  </si>
  <si>
    <t>33F</t>
  </si>
  <si>
    <t>Theft protection</t>
  </si>
  <si>
    <t>R1200GS(K25)</t>
  </si>
  <si>
    <t>340</t>
  </si>
  <si>
    <t>R1200GS(K50), S1000R (K47)(2018)</t>
  </si>
  <si>
    <t>3A0</t>
  </si>
  <si>
    <t>S1000R (K47)(2018),K1600(K48),R1200GS(K50),R1200RT(K52)</t>
  </si>
  <si>
    <t>3F8</t>
  </si>
  <si>
    <t>1000</t>
  </si>
  <si>
    <t>Odometer</t>
  </si>
  <si>
    <t>R1200GS(K25),R1200R(K27),S1000RR(K46),S1000R(K47)(2018),R1200GS(K50),R1200RT(K52),F800GT(K71)</t>
  </si>
  <si>
    <t>3FA</t>
  </si>
  <si>
    <t>InAir Temperature (S1000R)</t>
  </si>
  <si>
    <t>S1000RR(K46),S1000R(K47)(2018),R1200GS(K50),R1200RT(K52),</t>
  </si>
  <si>
    <t>3FF</t>
  </si>
  <si>
    <t>Ambient Light, Clock, Odometer</t>
  </si>
  <si>
    <t>406</t>
  </si>
  <si>
    <t>408</t>
  </si>
  <si>
    <t>40A</t>
  </si>
  <si>
    <t>40C</t>
  </si>
  <si>
    <t>40E</t>
  </si>
  <si>
    <t>490</t>
  </si>
  <si>
    <t>492</t>
  </si>
  <si>
    <t>495</t>
  </si>
  <si>
    <t>496</t>
  </si>
  <si>
    <t>497</t>
  </si>
  <si>
    <t>49A</t>
  </si>
  <si>
    <t>49B</t>
  </si>
  <si>
    <t>592</t>
  </si>
  <si>
    <t>S1000R(K47)(2018),R1200GS(K50),R1200RT(K52)</t>
  </si>
  <si>
    <t>5C0</t>
  </si>
  <si>
    <t>660</t>
  </si>
  <si>
    <t>CAN Answer to OBD2-Request 6F1</t>
  </si>
  <si>
    <t>S1000R(K47)(2018)</t>
  </si>
  <si>
    <t>6F1</t>
  </si>
  <si>
    <t>OBD2-Request</t>
  </si>
  <si>
    <t>7BE</t>
  </si>
  <si>
    <t>R1200GS(K25),S1000RR(K46)</t>
  </si>
  <si>
    <t>Description</t>
  </si>
  <si>
    <t>byte(s)</t>
  </si>
  <si>
    <t>key</t>
  </si>
  <si>
    <t>Throttle Valve Position (%)</t>
  </si>
  <si>
    <t>(DEC(D1) / 255) * 100</t>
  </si>
  <si>
    <t>R1200GS(K25),R1200R(K27),R1200S(K29),F800GT(K71)</t>
  </si>
  <si>
    <t>Engine RPM</t>
  </si>
  <si>
    <t>D2,D3</t>
  </si>
  <si>
    <t>(DEC(D3) * 256 + DEC(D2)) / 4</t>
  </si>
  <si>
    <t>R1200GS(K25),R1200R(K27),R1200S(K29)</t>
  </si>
  <si>
    <t>high nibble = thousands, low nibble = 16ths of thousands</t>
  </si>
  <si>
    <t>Clutch Lever/Kill Switch</t>
  </si>
  <si>
    <t>D4(High Nibble)</t>
  </si>
  <si>
    <t>A=Clutch in, 6=Clutch out, 5=Kill Switch On</t>
  </si>
  <si>
    <t>Side Stand</t>
  </si>
  <si>
    <t>D5(High Nibble)</t>
  </si>
  <si>
    <t>5=Up,9=Down</t>
  </si>
  <si>
    <t>D5(Low Nibble)</t>
  </si>
  <si>
    <t>4=Up,8=Down</t>
  </si>
  <si>
    <t xml:space="preserve"> xxxx 01xx=Up, xxxx 10xx=Down </t>
  </si>
  <si>
    <t>R1200R(K27)</t>
  </si>
  <si>
    <t>ASC/ABS</t>
  </si>
  <si>
    <t>5=Off, 6=On</t>
  </si>
  <si>
    <t>Kill Switch</t>
  </si>
  <si>
    <t>D6(Low Nibble)</t>
  </si>
  <si>
    <t>D=On, E=Off</t>
  </si>
  <si>
    <t>Throttle Position (%)</t>
  </si>
  <si>
    <t>D6(High Nibble)</t>
  </si>
  <si>
    <t xml:space="preserve">(DEC(D6) / 255) * 100 </t>
  </si>
  <si>
    <t>R1200GS(K25),S1000RR(K46),F800GT(K71)</t>
  </si>
  <si>
    <t xml:space="preserve">(DEC(D7) / 255) * 100 </t>
  </si>
  <si>
    <t>VERY CONFUSING S1000R</t>
  </si>
  <si>
    <t>CRC</t>
  </si>
  <si>
    <t>some checksum over D1 to D7 (see Key tab)</t>
  </si>
  <si>
    <t>S1000R (K47), S1000XR (K49,0D03)</t>
  </si>
  <si>
    <t>CTR</t>
  </si>
  <si>
    <t>D1 (Low Nibble)</t>
  </si>
  <si>
    <t>Incrementing counter 0x0 ...0xF with each transmit</t>
  </si>
  <si>
    <t>Side Stand, Starter Button</t>
  </si>
  <si>
    <t>D1 (High Nibble)</t>
  </si>
  <si>
    <t>xxx1 xxxx  starter button pressed
xxx0 xxxx  starter button released
10xx xxxx  side stand up
01xx xxxx  side stand down</t>
  </si>
  <si>
    <t>RPM</t>
  </si>
  <si>
    <t>D2, D3 (Low Nibble)</t>
  </si>
  <si>
    <t xml:space="preserve">(DEC(D2) + DEC(LowNibble(D3) * 255) * 5 </t>
  </si>
  <si>
    <t>Lean Angle</t>
  </si>
  <si>
    <t>D3(High Nibble), D4</t>
  </si>
  <si>
    <t>(DEC(D4) + DEC(high nibble(D3) * 0,1) * (squareroot(2) / 2)</t>
  </si>
  <si>
    <t>Throttle response</t>
  </si>
  <si>
    <t>0F while engine off and D7 = 00
01-FE same as D7 while engine off and D7 &lt;&gt; 0F
roughly following D7 while engine running</t>
  </si>
  <si>
    <t>xxxx xx10  kill switch released
xxxx xx01  kill switch pressed</t>
  </si>
  <si>
    <t>Throttle</t>
  </si>
  <si>
    <t>00-FE (engine off)
00-8B (driving)</t>
  </si>
  <si>
    <t>CRC8_SAE_J1850 checksum over D1 to D7 (see Key tab)</t>
  </si>
  <si>
    <t>S1000R(K47)(2018), S1000XR (K49, 0D03)</t>
  </si>
  <si>
    <t xml:space="preserve">Incrementing wrapping counter </t>
  </si>
  <si>
    <t>ASC/DTC available 
(corresponds to instrument cluster)</t>
  </si>
  <si>
    <t>xxx1 xxxx = ASC/DTC available
xxx0 xxxx = ASC/DTC not available (during self test or manually switched off)</t>
  </si>
  <si>
    <t>throttle response 
(from engine ECU ???, might be calculated load, torque or something else)</t>
  </si>
  <si>
    <t>00-FF, throttle response LowByte</t>
  </si>
  <si>
    <t>HighNibble static F,
LowNibble 0/1/2/...?, throttle response HighByte</t>
  </si>
  <si>
    <t>=&gt; Dec(HighNibble(D3))*256 + Dec(D2)</t>
  </si>
  <si>
    <t>traction control, Starts 0xFD and decrease as is reduced (needs calibration)</t>
  </si>
  <si>
    <t>Throttle Grip Position</t>
  </si>
  <si>
    <t>(DEC(D5) / 255) * 100</t>
  </si>
  <si>
    <t>K1600(K48),R1200GS(K50)</t>
  </si>
  <si>
    <t>idle: 24
max: EC
min: 13 if trottle grip is twisted to front (used to temporary deactivate cruise control)</t>
  </si>
  <si>
    <t>static FE (K47 2018 &amp; 2014) - static 7E (K46 2016)</t>
  </si>
  <si>
    <t>S1000R(K47)(2018),S1000RR(K46)(2016)</t>
  </si>
  <si>
    <t>Wheelie control, Starts 0xFD and decrease as is reduced (needs calibration)</t>
  </si>
  <si>
    <t>S1000R(K47)(2018),S1000XR (K49, 0D03)</t>
  </si>
  <si>
    <t>??? ABS interfering</t>
  </si>
  <si>
    <t>HighNibble 
- 8 (most of the time)
- A while ABS is interfering 
- B while ABS is interfering
- front / rear ??? - needs confirmation
LowNibble
- counting 0 - E</t>
  </si>
  <si>
    <t>Front brake analog</t>
  </si>
  <si>
    <t>DEC(D2)</t>
  </si>
  <si>
    <t>S1000R(K47)(2018), S1000XR (K49, 0D03), R1200RT(K52),R1200GS(K50)</t>
  </si>
  <si>
    <t>Rear brake analog</t>
  </si>
  <si>
    <t>DEC(D3)</t>
  </si>
  <si>
    <t>S1000R(K47)(2018),S1000XR (K49, 0D03), R1200RT(K52),R1200GS(K50)</t>
  </si>
  <si>
    <t>DEC(D4)</t>
  </si>
  <si>
    <t>DEC(D5)</t>
  </si>
  <si>
    <t>ABS interfering</t>
  </si>
  <si>
    <t>idle C0, higher values while ABS interfering</t>
  </si>
  <si>
    <t>static FF</t>
  </si>
  <si>
    <t>Rear Brake Lever</t>
  </si>
  <si>
    <t>5=Inactive, 3=Active</t>
  </si>
  <si>
    <t>High Beam</t>
  </si>
  <si>
    <t>9=On, A=Off</t>
  </si>
  <si>
    <t>R1200GS(K25),R1200S(K29),F800GSA(K75)</t>
  </si>
  <si>
    <t>Turn signals</t>
  </si>
  <si>
    <t>CF=Off, D7=Left On, E7=Right On, EF=Both On</t>
  </si>
  <si>
    <t>R1200GS(K25),R1200S(K29)</t>
  </si>
  <si>
    <t>F850GS(K80)</t>
  </si>
  <si>
    <t>again very confusing:</t>
  </si>
  <si>
    <t>system power on/off</t>
  </si>
  <si>
    <r>
      <t xml:space="preserve">37 = 0011 0111 : boot sequence ???
73 = 0111 0011 : ignition off
77 = 0111 0111 : ignition on (engine running or not)
F3 = 1111 0011 : shut down part (1) - </t>
    </r>
    <r>
      <rPr>
        <sz val="10"/>
        <color rgb="FFFF0000"/>
        <rFont val="Arial"/>
      </rPr>
      <t>stays F3 if hazard lights are turned on</t>
    </r>
    <r>
      <rPr>
        <sz val="10"/>
        <color rgb="FF000000"/>
        <rFont val="Arial"/>
      </rPr>
      <t xml:space="preserve">
F7 = 1111 0111 : shut down part (2) - </t>
    </r>
    <r>
      <rPr>
        <sz val="10"/>
        <color rgb="FFFF0000"/>
        <rFont val="Arial"/>
      </rPr>
      <t>step will not be executed if hazard lights are turned on</t>
    </r>
  </si>
  <si>
    <t>S1000R (K47)(2018), S1000XR (K49, 0D03)</t>
  </si>
  <si>
    <t xml:space="preserve">HighNibble counting 0 - E, LowNibble static F </t>
  </si>
  <si>
    <t>CRC8_SAE_J1850 checksum over D0 to D6 (see Key tab)</t>
  </si>
  <si>
    <t>message is fired erratical, seems to be triggered by event, 100mS looks like an average</t>
  </si>
  <si>
    <t>00 - FF</t>
  </si>
  <si>
    <t>S1000R (K47)(2018)</t>
  </si>
  <si>
    <t>damping front 
(or another axis acceleration, needs confirmation)</t>
  </si>
  <si>
    <t xml:space="preserve">idle Hex 80, 
values 5E - A4 captured so far, </t>
  </si>
  <si>
    <t>static 00</t>
  </si>
  <si>
    <t>another lean angle</t>
  </si>
  <si>
    <t>idle Hex 80, 
lean left descending, 
right ascending</t>
  </si>
  <si>
    <t>HighNibble static 0, LowNibble 0 - F</t>
  </si>
  <si>
    <t>lateral acceleration (?)
(not lean angle since values change back 
to idle state once movement stops)</t>
  </si>
  <si>
    <t>idle Hex 80, 
lean left decreasing, min captured so far Hex 60
lean right increasing, max captured so far Hex AA</t>
  </si>
  <si>
    <t>HighNibble 0/1/2/3/F, LowNibble 0 - F</t>
  </si>
  <si>
    <t>Clutch Lever</t>
  </si>
  <si>
    <t>x1xxxxxx first Microswitch (Lever slightly pulled)
x0xxxxxx
1xxxxxxx second Microswitch (Lever fully pulled)
0xxxxxxx</t>
  </si>
  <si>
    <t>rear damping (DDC installed)</t>
  </si>
  <si>
    <t>idle 9E, 
values change from 7A - BD (most likely more)</t>
  </si>
  <si>
    <t xml:space="preserve">HighNibble static 0, 
LowNibble 0 - F, Bits 6/7 counting 3-2-1-0 </t>
  </si>
  <si>
    <t xml:space="preserve">static 00
</t>
  </si>
  <si>
    <t xml:space="preserve">00 - FF, no pattern, looks like fine resolution acceleration, needs confirmation </t>
  </si>
  <si>
    <t>acceleration
(x-axes)</t>
  </si>
  <si>
    <t>1) idle Hex 80
2) Breaking: values decrease, 
    - engine brake ~ Hex 78, 
    - light breaking ~ Hex 6C, 
    - hard breaking ~ Hex 6A, 
    - ABS working ~ Hex 60, 
    - max braking ???
3) Accelerating: values increase, 
    - maximum captured so far is Hex 9A, 
    - max accelerating ???
unit is m/s2, calibration needed</t>
  </si>
  <si>
    <t>HighNibble static 0, LowNibble counting 0 to F</t>
  </si>
  <si>
    <t>Hand Brakes</t>
  </si>
  <si>
    <t>6=Rear, 9=Front, A=Both, 5=Else</t>
  </si>
  <si>
    <t>0x50 = off, 0x90 = on</t>
  </si>
  <si>
    <t>Foot Brakes (static and in motion)</t>
  </si>
  <si>
    <t>0x50 = off, 0x60 = on</t>
  </si>
  <si>
    <t>2019/2020 R1250GS(K50),2018 R1200RT(K52)</t>
  </si>
  <si>
    <t>Hand Brakes in motion</t>
  </si>
  <si>
    <t>0x50 = off, 0xA0 = on</t>
  </si>
  <si>
    <t>7=Off, B=On</t>
  </si>
  <si>
    <t>F850GS(K81)F850GSA(K82), 2019 F750GS(K80), 2020 F900XR(K84)</t>
  </si>
  <si>
    <t>Ignition On/Off</t>
  </si>
  <si>
    <t>0xAF = Ignition off. 0xBF = Ignition ON.</t>
  </si>
  <si>
    <t>F850GS(K81)F850GSA(K82), 2019/2020 R1250GSA (K50), 2018 R1200RT (K52),2019 F750GS(K80), 2020 F900XR(K84)</t>
  </si>
  <si>
    <t>B3=Rear, B3=Front, AB=Else</t>
  </si>
  <si>
    <t>R1200RT(K52)</t>
  </si>
  <si>
    <t>S1000R:</t>
  </si>
  <si>
    <t xml:space="preserve">speed
</t>
  </si>
  <si>
    <r>
      <t xml:space="preserve">(Dec(D2)*256+Dec(D1))/100
speed in Km/h, 
</t>
    </r>
    <r>
      <rPr>
        <sz val="10"/>
        <color rgb="FFFF0000"/>
        <rFont val="Arial"/>
      </rPr>
      <t>reasonable results compared to instrument cluster but needs further confirmation</t>
    </r>
  </si>
  <si>
    <t>S1000R (K47)(2018), S1000XR (K49, 0D03), R1200GS(K50</t>
  </si>
  <si>
    <t>S1000R (K47)(2018), S1000XR (K49, 0D03), R1200GS(K50)</t>
  </si>
  <si>
    <t>front wheel ???</t>
  </si>
  <si>
    <t>correlates to front wheel spin at low speed - 
either another byte in another message used for incrementing 
or a meaning other than speed</t>
  </si>
  <si>
    <t>brake levers</t>
  </si>
  <si>
    <r>
      <t>0101 xxxx : no brakes
01</t>
    </r>
    <r>
      <rPr>
        <sz val="10"/>
        <color rgb="FF0000FF"/>
        <rFont val="Arial"/>
      </rPr>
      <t>10</t>
    </r>
    <r>
      <rPr>
        <sz val="10"/>
        <color rgb="FF000000"/>
        <rFont val="Arial"/>
      </rPr>
      <t xml:space="preserve"> xxxx : front lever
</t>
    </r>
    <r>
      <rPr>
        <sz val="10"/>
        <color rgb="FF0000FF"/>
        <rFont val="Arial"/>
      </rPr>
      <t>10</t>
    </r>
    <r>
      <rPr>
        <sz val="10"/>
        <color rgb="FF000000"/>
        <rFont val="Arial"/>
      </rPr>
      <t xml:space="preserve">01 xxxx : foot lever
</t>
    </r>
    <r>
      <rPr>
        <sz val="10"/>
        <color rgb="FF0000FF"/>
        <rFont val="Arial"/>
      </rPr>
      <t>1010</t>
    </r>
    <r>
      <rPr>
        <sz val="10"/>
        <color rgb="FF000000"/>
        <rFont val="Arial"/>
      </rPr>
      <t xml:space="preserve"> xxxx : front and foot lever</t>
    </r>
  </si>
  <si>
    <r>
      <t xml:space="preserve">FF -&gt; BF -&gt; AF
</t>
    </r>
    <r>
      <rPr>
        <sz val="10"/>
        <color rgb="FFFF0000"/>
        <rFont val="Arial"/>
      </rPr>
      <t>BF = detection first wheel spin after start ???</t>
    </r>
  </si>
  <si>
    <t>brakes</t>
  </si>
  <si>
    <t>xxx0 xxxx : no lever
xxx1 xxxx : front and/or foot lever</t>
  </si>
  <si>
    <t>rear wheel</t>
  </si>
  <si>
    <t>rear wheel speed LowByte</t>
  </si>
  <si>
    <t>HighNibble: front wheel ???
LowNibble: rear wheel speed HighByte</t>
  </si>
  <si>
    <r>
      <t xml:space="preserve">speed
</t>
    </r>
    <r>
      <rPr>
        <sz val="10"/>
        <color rgb="FFFF0000"/>
        <rFont val="Arial"/>
      </rPr>
      <t xml:space="preserve">(as shown in speedometer ?)
</t>
    </r>
  </si>
  <si>
    <r>
      <t xml:space="preserve">=&gt; (Dec(D0) + Dec(LowNibble(D1))*256) / 10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</si>
  <si>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r>
      <t xml:space="preserve">=&gt; Dec(D2) * 2.2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</si>
  <si>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front wheel</t>
  </si>
  <si>
    <t>front wheel speed LowByte</t>
  </si>
  <si>
    <t>HighNibble: static D ???
LowNibble: front wheel speed HighByte</t>
  </si>
  <si>
    <r>
      <t xml:space="preserve">=&gt; (Dec(D3) + Dec(LowNibble(D4))*256) / 10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</si>
  <si>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static FE</t>
  </si>
  <si>
    <r>
      <t xml:space="preserve">first signal dropped, 
</t>
    </r>
    <r>
      <rPr>
        <sz val="10"/>
        <color rgb="FFFF0000"/>
        <rFont val="Arial"/>
      </rPr>
      <t>another kind of wheel spin detection ???</t>
    </r>
  </si>
  <si>
    <t>ABS</t>
  </si>
  <si>
    <t>D1(Low Nibble)</t>
  </si>
  <si>
    <t>5=On, B=Off</t>
  </si>
  <si>
    <t>Front Wheel Speed (km/h)</t>
  </si>
  <si>
    <t>(DEC(D3) * 256 + DEC(D2)) * ~0.06</t>
  </si>
  <si>
    <t>Front Wheel Distance Traveled (meters)</t>
  </si>
  <si>
    <t>D4,D5</t>
  </si>
  <si>
    <t>(DEC(D5) * 256 + DEC(D4)) * 0.03775</t>
  </si>
  <si>
    <t>Brake Levers (static)</t>
  </si>
  <si>
    <t>0x03=Off, 0x07=Front On, 0x0B=Rear On, 0x0F=Both</t>
  </si>
  <si>
    <t>Brake Levers (motion) after two full wheel revolutions</t>
  </si>
  <si>
    <t>0x00=Off, 0x04=Front On, 0x08=Rear On, 0x0C=Both</t>
  </si>
  <si>
    <t>Front Brake Lever</t>
  </si>
  <si>
    <t>3=Inactive, 7=Active</t>
  </si>
  <si>
    <t>S1000R (K47) (2018)</t>
  </si>
  <si>
    <t>static F0</t>
  </si>
  <si>
    <t>strange to see messages fired every 10mS without any information in it</t>
  </si>
  <si>
    <t>rear suspension</t>
  </si>
  <si>
    <t>1) self calibration done after ignition on, values jumping from Hex 05 to FF
2) idle state after self calibration usually around Hex C5
3) values falling from C5 (to 00 ?) when rear suspension deflected</t>
  </si>
  <si>
    <t>either cumulative front&amp;rear suspension 
or Z-axis acceleration</t>
  </si>
  <si>
    <t xml:space="preserve">
</t>
  </si>
  <si>
    <t>Left Hand Switches</t>
  </si>
  <si>
    <t>01=ESA, 02=ABS, 04=Hazard, 08=Cruise, 10=Left Signal, 20=Right Signal, 40=Cancel Signal, 80=Horn</t>
  </si>
  <si>
    <t>R1200GS(K50),R1200RT(K52), S1000R (K47)(2018),F850GS/A(2020) R1250GS HP (2019), R9T (2017-)</t>
  </si>
  <si>
    <t>02=Flash2Pass, 03=High Beam, 04=Cruise Reset, 08=Cruise Set, [40=Auto Headlight (R1250GS 2019)]</t>
  </si>
  <si>
    <t>R1200GSA(K51),R1200RT(K52)</t>
  </si>
  <si>
    <t>02=High Beam, 04=Cruise Reset, 08=Cruise Set
S1000R: above values and additional 10=Info, 20=Trip</t>
  </si>
  <si>
    <t>R1200GS(K50), S1000R (K47)(2018), F850GS/A(2020)</t>
  </si>
  <si>
    <t>S1000RR(K46)</t>
  </si>
  <si>
    <t>Wonder Wheel</t>
  </si>
  <si>
    <t>FE=Wonder Wheel In, FD=Wonder Wheel Out</t>
  </si>
  <si>
    <t>R1200GS(K50),R1200RT(K52),F850GS/A(2020)</t>
  </si>
  <si>
    <t>Starts at 0, increments or decremets by one with each click of the wheel</t>
  </si>
  <si>
    <t>???</t>
  </si>
  <si>
    <t>LowNibble counting from 0 to F,
HighNibble follows changes in Bit 1 and 2, i.E:
D1    D2        Value HighNibble(D7)
00    00         7 or F
01    00         7 or F
02     00        7 or F
04     00        7 or F
08     00        7 or F
10     00        6 or E
20     00        5 or D
40     00        2 or A
08     02        2 or A
08     04        4 or C
08     08        0 or 8
08     10        1 or 9
08     20        3 or B
08     0A        5 or D</t>
  </si>
  <si>
    <t>Menu Button</t>
  </si>
  <si>
    <t>00 = Inactive, 01= Increment up, 02= Increment down (10=increment down, 20= increment up =&gt; R1250GS HP2019)</t>
  </si>
  <si>
    <t>2019 R1250GS(K50), 2018 R1200RT(K52), 2019 F750GS(K80), F850GSA(K82), 2020 F900XR(K84)</t>
  </si>
  <si>
    <t>Heated grips</t>
  </si>
  <si>
    <r>
      <t>HighNibble 
3 = 0011 = ???
7 = 0111 = ???
B = 1010 = ???
LowNibble 
8 = 10</t>
    </r>
    <r>
      <rPr>
        <b/>
        <sz val="10"/>
        <color rgb="FF0000FF"/>
        <rFont val="Arial"/>
      </rPr>
      <t>00</t>
    </r>
    <r>
      <rPr>
        <sz val="10"/>
        <color rgb="FF000000"/>
        <rFont val="Arial"/>
      </rPr>
      <t xml:space="preserve"> = Heated grips off
9 = 10</t>
    </r>
    <r>
      <rPr>
        <b/>
        <sz val="10"/>
        <color rgb="FF0000FF"/>
        <rFont val="Arial"/>
      </rPr>
      <t>01</t>
    </r>
    <r>
      <rPr>
        <sz val="10"/>
        <color rgb="FF000000"/>
        <rFont val="Arial"/>
      </rPr>
      <t xml:space="preserve"> = Heated grips level 1
A = 10</t>
    </r>
    <r>
      <rPr>
        <b/>
        <sz val="10"/>
        <color rgb="FF0000FF"/>
        <rFont val="Arial"/>
      </rPr>
      <t>10</t>
    </r>
    <r>
      <rPr>
        <sz val="10"/>
        <color rgb="FF000000"/>
        <rFont val="Arial"/>
      </rPr>
      <t xml:space="preserve"> = Heated grips level 2</t>
    </r>
  </si>
  <si>
    <t>Heated Seat</t>
  </si>
  <si>
    <t>Bits 2 to 4 (ie. bitmask of 00111000).
Off =0x00, Level 1 = 0x01, Level 2 = 0x02, Level 3 = 0x03, Level 4 = 0x04, Level 5 = 0x05</t>
  </si>
  <si>
    <t>2013 R1200RT(K52), 2021 R1250RT(K52) - software version 013_013_020</t>
  </si>
  <si>
    <t>Heated Grip</t>
  </si>
  <si>
    <t>Bits 5 to 7 (ie. bitmask of 00000111). See also Message ID 2D0.
Off =0x00, Level 1 = 0x01, Level 2 = 0x02, Level 3 = 0x03, Level 4 = 0x04, Level 5 = 0x05</t>
  </si>
  <si>
    <t>Rear Wheel Speed (km/h)</t>
  </si>
  <si>
    <t xml:space="preserve">(DEC(D3) * 256 + DEC(D2)) * 0.06 </t>
  </si>
  <si>
    <t>Rear Wheel Distance Traveled (meters)</t>
  </si>
  <si>
    <t xml:space="preserve">sequence 4B-16-F1-AC-22-7F-98-C5-99-C4-23-7E-F0-AD-4A
</t>
  </si>
  <si>
    <t>HighNibble static F, LowNibble counting 0 to E</t>
  </si>
  <si>
    <t>D2 - D7</t>
  </si>
  <si>
    <t>rear wheel, driven distance</t>
  </si>
  <si>
    <t>rear wheel, LowNibble static F, 
HighNibble increments Hex 0 - C by 4, 
afterwards D2 is incremented, 
driven distance = DEC(HighNibble(D1)) / 4</t>
  </si>
  <si>
    <t>rear wheel, increments 0 - 249 step 1, 
driven distance = DEC(D2) * 4</t>
  </si>
  <si>
    <t>=&gt; driven distance rear wheel:
DEC(HighNibble(D1)) / 4 + DEC(D2) * 4</t>
  </si>
  <si>
    <t xml:space="preserve">front wheel, driven distance </t>
  </si>
  <si>
    <t>front wheel, increments 0 - 252 step 4, 
afterwards D4 is incremented, 
driven distance = DEC(D3)/4</t>
  </si>
  <si>
    <t xml:space="preserve">front wheel, HighNibble static F, 
LowNibble increments 0 - F, 
driven distance = DEC(LowNibble(D4))*64 </t>
  </si>
  <si>
    <t xml:space="preserve">=&gt; driven distance front wheel:
DEC(D3)/4 + DEC(LowNibble(D4))*64 </t>
  </si>
  <si>
    <t>above described distances give incerements of 1.000 meters; further incrementation seems to be done in ID 3F8 and/or 3FF</t>
  </si>
  <si>
    <t>Driving Mode  button</t>
  </si>
  <si>
    <t>C0 = inactive
DC = DynamicPro
CC = Road
D4 = Rain
E4 = Enduro Pro</t>
  </si>
  <si>
    <t>2019/2020 R1250GS(K50)</t>
  </si>
  <si>
    <t xml:space="preserve">HighNibble static F, LowNibble counting 0 to E
</t>
  </si>
  <si>
    <t>Driving Mode</t>
  </si>
  <si>
    <r>
      <t>42 = 010</t>
    </r>
    <r>
      <rPr>
        <sz val="10"/>
        <color rgb="FFFF0000"/>
        <rFont val="Arial"/>
      </rPr>
      <t>00</t>
    </r>
    <r>
      <rPr>
        <sz val="10"/>
        <color rgb="FF000000"/>
        <rFont val="Arial"/>
      </rPr>
      <t>0</t>
    </r>
    <r>
      <rPr>
        <sz val="10"/>
        <color rgb="FF0000FF"/>
        <rFont val="Arial"/>
      </rPr>
      <t>10</t>
    </r>
    <r>
      <rPr>
        <sz val="10"/>
        <color rgb="FF000000"/>
        <rFont val="Arial"/>
      </rPr>
      <t xml:space="preserve"> = road active
52 = 010</t>
    </r>
    <r>
      <rPr>
        <sz val="10"/>
        <color rgb="FFFF0000"/>
        <rFont val="Arial"/>
      </rPr>
      <t>10</t>
    </r>
    <r>
      <rPr>
        <sz val="10"/>
        <color rgb="FF000000"/>
        <rFont val="Arial"/>
      </rPr>
      <t>0</t>
    </r>
    <r>
      <rPr>
        <sz val="10"/>
        <color rgb="FF0000FF"/>
        <rFont val="Arial"/>
      </rPr>
      <t>10</t>
    </r>
    <r>
      <rPr>
        <sz val="10"/>
        <color rgb="FF000000"/>
        <rFont val="Arial"/>
      </rPr>
      <t xml:space="preserve"> = road blinking
43 = 010</t>
    </r>
    <r>
      <rPr>
        <sz val="10"/>
        <color rgb="FFFF0000"/>
        <rFont val="Arial"/>
      </rPr>
      <t>00</t>
    </r>
    <r>
      <rPr>
        <sz val="10"/>
        <color rgb="FF000000"/>
        <rFont val="Arial"/>
      </rPr>
      <t>0</t>
    </r>
    <r>
      <rPr>
        <sz val="10"/>
        <color rgb="FF0000FF"/>
        <rFont val="Arial"/>
      </rPr>
      <t>11</t>
    </r>
    <r>
      <rPr>
        <sz val="10"/>
        <color rgb="FF000000"/>
        <rFont val="Arial"/>
      </rPr>
      <t xml:space="preserve"> = dynamic active
5B = 010</t>
    </r>
    <r>
      <rPr>
        <sz val="10"/>
        <color rgb="FFFF0000"/>
        <rFont val="Arial"/>
      </rPr>
      <t>11</t>
    </r>
    <r>
      <rPr>
        <sz val="10"/>
        <color rgb="FF000000"/>
        <rFont val="Arial"/>
      </rPr>
      <t>0</t>
    </r>
    <r>
      <rPr>
        <sz val="10"/>
        <color rgb="FF0000FF"/>
        <rFont val="Arial"/>
      </rPr>
      <t>11</t>
    </r>
    <r>
      <rPr>
        <sz val="10"/>
        <color rgb="FF000000"/>
        <rFont val="Arial"/>
      </rPr>
      <t xml:space="preserve"> = dynamic blinking
41 = 010</t>
    </r>
    <r>
      <rPr>
        <sz val="10"/>
        <color rgb="FFFF0000"/>
        <rFont val="Arial"/>
      </rPr>
      <t>00</t>
    </r>
    <r>
      <rPr>
        <sz val="10"/>
        <color rgb="FF000000"/>
        <rFont val="Arial"/>
      </rPr>
      <t>0</t>
    </r>
    <r>
      <rPr>
        <sz val="10"/>
        <color rgb="FF0000FF"/>
        <rFont val="Arial"/>
      </rPr>
      <t>01</t>
    </r>
    <r>
      <rPr>
        <sz val="10"/>
        <color rgb="FF000000"/>
        <rFont val="Arial"/>
      </rPr>
      <t xml:space="preserve"> = rain active
49 = 010</t>
    </r>
    <r>
      <rPr>
        <sz val="10"/>
        <color rgb="FFFF0000"/>
        <rFont val="Arial"/>
      </rPr>
      <t>01</t>
    </r>
    <r>
      <rPr>
        <sz val="10"/>
        <color rgb="FF000000"/>
        <rFont val="Arial"/>
      </rPr>
      <t>0</t>
    </r>
    <r>
      <rPr>
        <sz val="10"/>
        <color rgb="FF0000FF"/>
        <rFont val="Arial"/>
      </rPr>
      <t>01</t>
    </r>
    <r>
      <rPr>
        <sz val="10"/>
        <color rgb="FF000000"/>
        <rFont val="Arial"/>
      </rPr>
      <t xml:space="preserve"> = rain blinking</t>
    </r>
  </si>
  <si>
    <t>more or less identical to D7</t>
  </si>
  <si>
    <t>Mode Button</t>
  </si>
  <si>
    <t>static=00 , Mode1(Comfort??)=17, Mode2(Normal??)=???</t>
  </si>
  <si>
    <t>F850GSA(K82)</t>
  </si>
  <si>
    <t>Off=0x42, On=0x52</t>
  </si>
  <si>
    <t>2020 F900XR(K84)</t>
  </si>
  <si>
    <t>Off=0x00, On=0x0F</t>
  </si>
  <si>
    <t>2019 F750GS(K80)</t>
  </si>
  <si>
    <t>Cruise Control, wanted speed</t>
  </si>
  <si>
    <t>Cruise Control, wanted speed - off if value = FF</t>
  </si>
  <si>
    <t>Cruise Control, wanted speed and state</t>
  </si>
  <si>
    <t>HighNibble static C
LowNibble Cruise Control, wanted speed - off if value = F</t>
  </si>
  <si>
    <t>=&gt; if D6 != FF then (D5 + LowNibble(D6) * 255) / 7,25 else Cruise Control is off</t>
  </si>
  <si>
    <t>more or less identical to D3</t>
  </si>
  <si>
    <t>Engine Temperature (Celcius)</t>
  </si>
  <si>
    <t>DEC(D2) * 0.75 - 24</t>
  </si>
  <si>
    <t>DEC(D2) * 0.75 - 25</t>
  </si>
  <si>
    <t>Gear</t>
  </si>
  <si>
    <t>1=1st, 2=N, 4=2nd, 7=3rd, 8=4th, B=5th, D=6th, F=In between Gears</t>
  </si>
  <si>
    <t>R1200GS(K25),R1200R(K27),R1200S(K29),
S1000R(K47)(2018),R1200GS(K50),
R1200RT(K52),F800GT(K71), F850GS/A(2020)</t>
  </si>
  <si>
    <t>Oil Level Fault</t>
  </si>
  <si>
    <t>2 or 6</t>
  </si>
  <si>
    <t>ABS self test and on/off</t>
  </si>
  <si>
    <t>see breakdown</t>
  </si>
  <si>
    <t>S1000R(K47)(2018),R1200GS(K50)</t>
  </si>
  <si>
    <t>Air Temperature (Celcius)</t>
  </si>
  <si>
    <t>DEC(D7) * 0.75 - 48</t>
  </si>
  <si>
    <t>S1000R (2018)</t>
  </si>
  <si>
    <t>Bit</t>
  </si>
  <si>
    <t>Hex</t>
  </si>
  <si>
    <t>Bin</t>
  </si>
  <si>
    <t>self testing</t>
  </si>
  <si>
    <t>testing done, ABS on</t>
  </si>
  <si>
    <t>testing done, ABS off</t>
  </si>
  <si>
    <t>switches from  FD to F9 shortly after ignition on. 
swaps immediately back to FD when turned off again</t>
  </si>
  <si>
    <t>FD</t>
  </si>
  <si>
    <t>F9</t>
  </si>
  <si>
    <t>sddcx xvx</t>
  </si>
  <si>
    <t>Fuel Level</t>
  </si>
  <si>
    <t>D0(High Nibble) &amp; D1(Low Nibble)</t>
  </si>
  <si>
    <t>Ambient Air Temperature</t>
  </si>
  <si>
    <t>DEC(D1)*0.5-40</t>
  </si>
  <si>
    <t>LAMP Fault</t>
  </si>
  <si>
    <t>D2(Low Nibble)</t>
  </si>
  <si>
    <t>0=None,1=Low Beam,4=High Beam,8=Signals</t>
  </si>
  <si>
    <t>Fuel Level to reserve (%)</t>
  </si>
  <si>
    <t>(DEC(D3) / 255) * 100</t>
  </si>
  <si>
    <t>D3(High Nibble)</t>
  </si>
  <si>
    <t>0=Resting
1=Daytime running light
2=Left Front Flasher
3=Daytime running light &amp; Left Front Flasher
4=Right Front Flasher
5=Daytime running light &amp; Right Front Flasher
6=Left &amp; Right Front Flasher
7=Left &amp; Right Front Flasher &amp; Daytime running light</t>
  </si>
  <si>
    <t>D3(Low Nibble)</t>
  </si>
  <si>
    <t>0=Resting
1=Front Parking Light 1
2=Front Parking Light 2
3=Front Parking Light 1 &amp; 2
4=Low-beam
5=Low-beam &amp; Front Parking Light 1
6=Low-beam &amp; Front Parking Light 2
7=Low-beam &amp; Front Parking Light 1 &amp; 2
8=High-beam
9=High-beam &amp; Front Parking Light 1
A=High-beam &amp; Front Parking Light 2
B=High-beam &amp; Front Parking Light 1 &amp; 2
C=Low-beam &amp; High-beam
D=Low-beam &amp; High-beam &amp; Front Parking Light 1
E=Low-beam &amp; High-beam &amp; Front Parking Light 2
F=Low-beam &amp; High-beam &amp; Front Parking Light 1 &amp; 2</t>
  </si>
  <si>
    <t>4=Resting
5=Right Rear Flasher</t>
  </si>
  <si>
    <t>D4(Low Nibble)</t>
  </si>
  <si>
    <t>0=Resting
8=Left Rear Flasher</t>
  </si>
  <si>
    <t>ESA Preload</t>
  </si>
  <si>
    <t>3=SPORT one helmet
6=SPORT one helmet and bag
9=SPORT two helmets
1=COMF one helmet
4=COMF one helmet and bag
7=CONF two helmets
2=NORM one helmet
5=NORM one helmet and bag
8=NORM two helmets</t>
  </si>
  <si>
    <t>ESA Damping</t>
  </si>
  <si>
    <t>D4(Low Nibble),D7(Low Nibble)</t>
  </si>
  <si>
    <t>B,1=SOFT Smooth Terrain
B,2=NORM Smooth Terrain
B,3=HARD Smooth Terrain
B,4=SOFT Uneven Terrain
B,5=NORM Uneven Terrain
B,6=HARD Uneven Terrain
7,3=HARD Smooth Terrain
7,6=HARD Uneven Terrain
7,2=NORM Smooth Terrain
7,5=NORM Uneven Terrain
7,1=SOFT Smooth Terrain
7,4=SOFT Uneven Terrain</t>
  </si>
  <si>
    <t>ESA Display</t>
  </si>
  <si>
    <t>1=COMF
2=NORM
3=SPORT
C=Not Displayed</t>
  </si>
  <si>
    <t>Info Button</t>
  </si>
  <si>
    <t>4=Off, 5=Short Press, 6=Long Press(&gt;2secs)</t>
  </si>
  <si>
    <t>Blinker Signal</t>
  </si>
  <si>
    <t>41=Off, 42=Left signal,44=Right Signal,45=Both(Hazard)</t>
  </si>
  <si>
    <t>R1200GS(K50), R1200RT(K52), F850GS(K81),F850GSA(K82),2019 F750GS(K80), 2020 F900XR(K84)</t>
  </si>
  <si>
    <t>0x41=Off, 0x4A=Left signal,0x4C=Right Signal,0x4D=Both(Hazard)</t>
  </si>
  <si>
    <t>2019 R1250GS(K50)</t>
  </si>
  <si>
    <t>0x41=Off, 0x42=Left signal,0x44=Right Signal,0x45=Both(Hazard)</t>
  </si>
  <si>
    <t>2020 R1250GS(K50)</t>
  </si>
  <si>
    <t>Bits 5 to 7 (ie. bitmask of 00000111). Off = 0x01, Left = 0x02, Right = 0x04, Hazard/both = 0x05</t>
  </si>
  <si>
    <t>2021 R1250RT(K52) - software version 013_013_020</t>
  </si>
  <si>
    <t>Heated Grip Setting</t>
  </si>
  <si>
    <t>41=Off, 49=Low, 51=High</t>
  </si>
  <si>
    <t>Bits 2 to 4 (ie. bitmask of 00111000). See also Message ID 2A2.
 Off =0x00, Level 1 = 0x01, Level 2 = 0x02, Level 3 = 0x03, Level 4 = 0x04, Level 5 = 0x05</t>
  </si>
  <si>
    <t>55=Off, 65=On</t>
  </si>
  <si>
    <t>F850GS(K81), F850GSA(K82), 2019 R1250GS(K50),2019 F750GS(K80), 2020 F900XR(K84)</t>
  </si>
  <si>
    <t>57=Off, 67=On</t>
  </si>
  <si>
    <t>2018 R1200RT(K52)</t>
  </si>
  <si>
    <t>Heated Grip Switch</t>
  </si>
  <si>
    <t>D7(High Nibble)</t>
  </si>
  <si>
    <t>C=Off, D=Low &amp; E=High</t>
  </si>
  <si>
    <t>FF=Off, DF=On</t>
  </si>
  <si>
    <t>R1200GS(K25),F800GSA(K75)</t>
  </si>
  <si>
    <t>Fog Lights</t>
  </si>
  <si>
    <t>D7(Low Nibble)</t>
  </si>
  <si>
    <t>1=Off &amp; 2=On</t>
  </si>
  <si>
    <t>R1200GSA(K51)</t>
  </si>
  <si>
    <t>79=Rear,A1=Front</t>
  </si>
  <si>
    <t>Blinker Buttons</t>
  </si>
  <si>
    <t>D0(High Nibble)</t>
  </si>
  <si>
    <t>1=Off, 5=Left,9=Right,D=4-Ways</t>
  </si>
  <si>
    <t>Rear Brakes (static)</t>
  </si>
  <si>
    <t>81=Off, A1=On</t>
  </si>
  <si>
    <t>2019 F850GSA (K82), 2019 F750GS(K80), 2020 F900XR(K84)</t>
  </si>
  <si>
    <t>Hand Brake (static and motion)</t>
  </si>
  <si>
    <t>0x81 = off, 0xA1= on</t>
  </si>
  <si>
    <t>2019 R1250GS (K50), 2018 R1200RT (K52),2019 F750GS(K80), 2020 F900XR(K84)</t>
  </si>
  <si>
    <t>Foot Brake (static and motion)</t>
  </si>
  <si>
    <t xml:space="preserve">        </t>
  </si>
  <si>
    <t>what</t>
  </si>
  <si>
    <t>DDC Settings</t>
  </si>
  <si>
    <t>76: Menue ODO, 
other: Menue DDC, values identical to Byte 1 while DDC menue is active</t>
  </si>
  <si>
    <t>xxxx 0xxx : DDC road
xxxx 1xxx : DDC dynamic
xxxx xx0x : load 1 Helmet
xxxx xx1x : load 1 Helmets</t>
  </si>
  <si>
    <t>static 0D</t>
  </si>
  <si>
    <t>3 - 7</t>
  </si>
  <si>
    <t>ESA button</t>
  </si>
  <si>
    <t>EE = Inactive
00 = Dynamic Rider
01 = Road Rider</t>
  </si>
  <si>
    <t>sequence 3F-62-85-D8-56-0B-EC-B1-ED-B0-57-0A-84-D9-3E following LowNibble(D1)</t>
  </si>
  <si>
    <t>HighNibble static 7, LowNibble counting from 0 to E</t>
  </si>
  <si>
    <t>static 77</t>
  </si>
  <si>
    <t>static D7</t>
  </si>
  <si>
    <t>static FC</t>
  </si>
  <si>
    <t>static DC</t>
  </si>
  <si>
    <t>Change observed</t>
  </si>
  <si>
    <t>D1(High Nibble)</t>
  </si>
  <si>
    <t>RDC Front (bar)</t>
  </si>
  <si>
    <t>DEC(D6) / 50</t>
  </si>
  <si>
    <t>RDC Rear (bar)</t>
  </si>
  <si>
    <t>DEC(D7) / 50</t>
  </si>
  <si>
    <t>D2 (low nibble)</t>
  </si>
  <si>
    <t>C=ON, D=OFF</t>
  </si>
  <si>
    <t>CRC (see Key Tab)</t>
  </si>
  <si>
    <t xml:space="preserve">HighNibble static F,  LowNibble counting 0 - E </t>
  </si>
  <si>
    <t>04 - 1D seen so far (most likely higher)</t>
  </si>
  <si>
    <t>Byte 1 -&gt;</t>
  </si>
  <si>
    <t>F0</t>
  </si>
  <si>
    <t>F1</t>
  </si>
  <si>
    <t>F2</t>
  </si>
  <si>
    <t>F3</t>
  </si>
  <si>
    <t>F4</t>
  </si>
  <si>
    <t>F5</t>
  </si>
  <si>
    <t>F6</t>
  </si>
  <si>
    <t>F7</t>
  </si>
  <si>
    <t>F8</t>
  </si>
  <si>
    <t>FA</t>
  </si>
  <si>
    <t>FB</t>
  </si>
  <si>
    <t>FC</t>
  </si>
  <si>
    <t>FE</t>
  </si>
  <si>
    <t>absolutely no idea how to interpret D0, any suggestions or help welcome</t>
  </si>
  <si>
    <t xml:space="preserve">Byte 2
|
v
</t>
  </si>
  <si>
    <t>resulting Byte 0</t>
  </si>
  <si>
    <t>04</t>
  </si>
  <si>
    <t>A0</t>
  </si>
  <si>
    <t>1A</t>
  </si>
  <si>
    <t>C9</t>
  </si>
  <si>
    <t>2E</t>
  </si>
  <si>
    <t>2F</t>
  </si>
  <si>
    <t>C8</t>
  </si>
  <si>
    <t>1B</t>
  </si>
  <si>
    <t>05</t>
  </si>
  <si>
    <t>BB</t>
  </si>
  <si>
    <t>E6</t>
  </si>
  <si>
    <t>5C</t>
  </si>
  <si>
    <t>8F</t>
  </si>
  <si>
    <t>BA</t>
  </si>
  <si>
    <t>06</t>
  </si>
  <si>
    <t>2C</t>
  </si>
  <si>
    <t>CB</t>
  </si>
  <si>
    <t>A2</t>
  </si>
  <si>
    <t>FF</t>
  </si>
  <si>
    <t>A3</t>
  </si>
  <si>
    <t>CA</t>
  </si>
  <si>
    <t>07</t>
  </si>
  <si>
    <t>6A</t>
  </si>
  <si>
    <t>8D</t>
  </si>
  <si>
    <t>5E</t>
  </si>
  <si>
    <t>E4</t>
  </si>
  <si>
    <t>B9</t>
  </si>
  <si>
    <t>E5</t>
  </si>
  <si>
    <t>B8</t>
  </si>
  <si>
    <t>5F</t>
  </si>
  <si>
    <t>8C</t>
  </si>
  <si>
    <t>08</t>
  </si>
  <si>
    <t>7D</t>
  </si>
  <si>
    <t>9A</t>
  </si>
  <si>
    <t>C7</t>
  </si>
  <si>
    <t>09</t>
  </si>
  <si>
    <t>B4</t>
  </si>
  <si>
    <t>E9</t>
  </si>
  <si>
    <t>0E</t>
  </si>
  <si>
    <t>DD</t>
  </si>
  <si>
    <t>0A</t>
  </si>
  <si>
    <t>AC</t>
  </si>
  <si>
    <t>4B</t>
  </si>
  <si>
    <t>C5</t>
  </si>
  <si>
    <t>0B</t>
  </si>
  <si>
    <t>DF</t>
  </si>
  <si>
    <t>0C</t>
  </si>
  <si>
    <t>EB</t>
  </si>
  <si>
    <t>B6</t>
  </si>
  <si>
    <t>EA</t>
  </si>
  <si>
    <t>B7</t>
  </si>
  <si>
    <t>0D</t>
  </si>
  <si>
    <t>DE</t>
  </si>
  <si>
    <t>AA</t>
  </si>
  <si>
    <t>4D</t>
  </si>
  <si>
    <t>9E</t>
  </si>
  <si>
    <t>C3</t>
  </si>
  <si>
    <t>9F</t>
  </si>
  <si>
    <t>C2</t>
  </si>
  <si>
    <t>4C</t>
  </si>
  <si>
    <t>B1</t>
  </si>
  <si>
    <t>EC</t>
  </si>
  <si>
    <t>D8</t>
  </si>
  <si>
    <t>3F</t>
  </si>
  <si>
    <t>3E</t>
  </si>
  <si>
    <t>D9</t>
  </si>
  <si>
    <t>B0</t>
  </si>
  <si>
    <t>7B</t>
  </si>
  <si>
    <t>C1</t>
  </si>
  <si>
    <t>9C</t>
  </si>
  <si>
    <t>4F</t>
  </si>
  <si>
    <t>A8</t>
  </si>
  <si>
    <t>A9</t>
  </si>
  <si>
    <t>4E</t>
  </si>
  <si>
    <t>C0</t>
  </si>
  <si>
    <t>9D</t>
  </si>
  <si>
    <t>7A</t>
  </si>
  <si>
    <t>0F</t>
  </si>
  <si>
    <t>3D</t>
  </si>
  <si>
    <t>DA</t>
  </si>
  <si>
    <t>EE</t>
  </si>
  <si>
    <t>B3</t>
  </si>
  <si>
    <t>EF</t>
  </si>
  <si>
    <t>B2</t>
  </si>
  <si>
    <t>DB</t>
  </si>
  <si>
    <t>3C</t>
  </si>
  <si>
    <t>ED</t>
  </si>
  <si>
    <t>AB</t>
  </si>
  <si>
    <t>3A</t>
  </si>
  <si>
    <t>3B</t>
  </si>
  <si>
    <t>DC</t>
  </si>
  <si>
    <t>E8</t>
  </si>
  <si>
    <t>AF</t>
  </si>
  <si>
    <t>C6</t>
  </si>
  <si>
    <t>9B</t>
  </si>
  <si>
    <t>7C</t>
  </si>
  <si>
    <t>AE</t>
  </si>
  <si>
    <t>7E</t>
  </si>
  <si>
    <t>C4</t>
  </si>
  <si>
    <t>4A</t>
  </si>
  <si>
    <t>AD</t>
  </si>
  <si>
    <t>8E</t>
  </si>
  <si>
    <t>5D</t>
  </si>
  <si>
    <t>E7</t>
  </si>
  <si>
    <t>A1</t>
  </si>
  <si>
    <t>6B</t>
  </si>
  <si>
    <t>2D</t>
  </si>
  <si>
    <t>1C</t>
  </si>
  <si>
    <t>E3</t>
  </si>
  <si>
    <t>BE</t>
  </si>
  <si>
    <t>8A</t>
  </si>
  <si>
    <t>6D</t>
  </si>
  <si>
    <t>6C</t>
  </si>
  <si>
    <t>8B</t>
  </si>
  <si>
    <t>E2</t>
  </si>
  <si>
    <t>1D</t>
  </si>
  <si>
    <t>A5</t>
  </si>
  <si>
    <t>1F</t>
  </si>
  <si>
    <t>CC</t>
  </si>
  <si>
    <t>2B</t>
  </si>
  <si>
    <t>2A</t>
  </si>
  <si>
    <t>CD</t>
  </si>
  <si>
    <t>1E</t>
  </si>
  <si>
    <t>A4</t>
  </si>
  <si>
    <t>++ ???</t>
  </si>
  <si>
    <t>TPMS</t>
  </si>
  <si>
    <t>(DEC(D5) / 50 ) * 14.5psi</t>
  </si>
  <si>
    <t>(DEC(D6) / 50 ) * 14.5psi</t>
  </si>
  <si>
    <t>TPMS Front</t>
  </si>
  <si>
    <t>TPMS Rear</t>
  </si>
  <si>
    <t>Odometer (Kilometers)</t>
  </si>
  <si>
    <t>D1-D3</t>
  </si>
  <si>
    <t>DEC(D3,D2,D1)</t>
  </si>
  <si>
    <t>R1200GS(K25),S1000R(K47)(2018),R1200GS(K50),R1200RT(K52)</t>
  </si>
  <si>
    <t>InAir-Temperature (Celcius) displayed in Instrument Cluster</t>
  </si>
  <si>
    <t>DEC(D0) * 0,75 - 48</t>
  </si>
  <si>
    <t>Ambient Light</t>
  </si>
  <si>
    <t>B=Dark 7=Light 3=? F=?</t>
  </si>
  <si>
    <t>D1 (Full Byte)</t>
  </si>
  <si>
    <t>01=Dark - 7F (Torch to Sensor)</t>
  </si>
  <si>
    <t>Counter?</t>
  </si>
  <si>
    <t>D3-D4</t>
  </si>
  <si>
    <t>DEC(D4,D3)</t>
  </si>
  <si>
    <t>second counter +</t>
  </si>
  <si>
    <t>D2-D4</t>
  </si>
  <si>
    <r>
      <t xml:space="preserve">Counting seconds from 000000 to ???, max. read so far 15.855.311, 
- afterwards reset to 0, no further incrementation in any other byte/bit or id found
- values freeze with ignition off; 
- within 0.8 seconds after ignition on a synch with another ECU happens and values jump to the "correct" one
Every day an incrementation of 86.400 seconds (=24 hours x 60 minutes x 60 seconds) happens during the day;
the timestamp of this incrementation shifts especially if the bike is driven at this time.
</t>
    </r>
    <r>
      <rPr>
        <b/>
        <sz val="10"/>
        <rFont val="Arial"/>
      </rPr>
      <t>Most</t>
    </r>
    <r>
      <rPr>
        <sz val="10"/>
        <color rgb="FF000000"/>
        <rFont val="Arial"/>
      </rPr>
      <t xml:space="preserve"> of the days (no pattern recognized so far) an additional incrementation by a multiple of 86.400 happens at midnight; 
current month -1 </t>
    </r>
    <r>
      <rPr>
        <b/>
        <sz val="10"/>
        <rFont val="Arial"/>
      </rPr>
      <t>seems</t>
    </r>
    <r>
      <rPr>
        <sz val="10"/>
        <color rgb="FF000000"/>
        <rFont val="Arial"/>
      </rPr>
      <t xml:space="preserve"> to be the factor. -1 because of the daily incrementation. See sheet 3FFdetail for some sample data.
I've absolutely no idea how to get any useful information out of this mess, any suggestions welcome.
</t>
    </r>
  </si>
  <si>
    <t>D5-D7</t>
  </si>
  <si>
    <t>DEC(D7,D6,D5)</t>
  </si>
  <si>
    <t>R1200GS(K25),F800GT(K71), S1000R (2018), F850GS/A (2020)</t>
  </si>
  <si>
    <t>Sample data for id 3FF, Bytes 2 to 4 over time. (S1000R, K47, 2018):</t>
  </si>
  <si>
    <t>Date</t>
  </si>
  <si>
    <t>Day</t>
  </si>
  <si>
    <t>Time</t>
  </si>
  <si>
    <t>D4&amp;D3&amp;D2</t>
  </si>
  <si>
    <t>HEX2DEC(col I)</t>
  </si>
  <si>
    <t>Quotient(col J;86400)</t>
  </si>
  <si>
    <t>increase</t>
  </si>
  <si>
    <t>20.03.2019</t>
  </si>
  <si>
    <t>Mi</t>
  </si>
  <si>
    <t>Mi, 20 03</t>
  </si>
  <si>
    <t>3 (March)</t>
  </si>
  <si>
    <t>21.03.2019</t>
  </si>
  <si>
    <t>Do</t>
  </si>
  <si>
    <t>Do, 21 03</t>
  </si>
  <si>
    <t>6F</t>
  </si>
  <si>
    <t>22.03.2019</t>
  </si>
  <si>
    <t>Fr</t>
  </si>
  <si>
    <t>Fr, 22 03</t>
  </si>
  <si>
    <t>6E</t>
  </si>
  <si>
    <t>23.03.2019</t>
  </si>
  <si>
    <t>Sa</t>
  </si>
  <si>
    <t>Sa, 23 03</t>
  </si>
  <si>
    <t>24.03.2019</t>
  </si>
  <si>
    <t>So</t>
  </si>
  <si>
    <t>So, 24 03</t>
  </si>
  <si>
    <t>25.03.2019</t>
  </si>
  <si>
    <t>Mo</t>
  </si>
  <si>
    <t>Mo, 25 03</t>
  </si>
  <si>
    <t>26.03.2019</t>
  </si>
  <si>
    <t>Di</t>
  </si>
  <si>
    <t>Di, 26 03</t>
  </si>
  <si>
    <t>27.03.2019</t>
  </si>
  <si>
    <t>Mi, 27 03</t>
  </si>
  <si>
    <t>28.03.2019</t>
  </si>
  <si>
    <t>Do, 28 03</t>
  </si>
  <si>
    <t>29.03.2019</t>
  </si>
  <si>
    <t>Fr, 29 03</t>
  </si>
  <si>
    <t>30.03.2019</t>
  </si>
  <si>
    <t>31.03.2019</t>
  </si>
  <si>
    <t>01.04.2019</t>
  </si>
  <si>
    <t>Mo, 01 04</t>
  </si>
  <si>
    <t>02.04.2019</t>
  </si>
  <si>
    <t>03.04.2019</t>
  </si>
  <si>
    <t>04.04.2019</t>
  </si>
  <si>
    <t>05.04.2019</t>
  </si>
  <si>
    <t>06.04.2019</t>
  </si>
  <si>
    <t>07.04.2019</t>
  </si>
  <si>
    <t>08.04.2019</t>
  </si>
  <si>
    <t>09.04.2019</t>
  </si>
  <si>
    <t>10.04.2019</t>
  </si>
  <si>
    <t>11.04.2019</t>
  </si>
  <si>
    <t>12.04.2019</t>
  </si>
  <si>
    <t>13.04.2019</t>
  </si>
  <si>
    <t>14.04.2019</t>
  </si>
  <si>
    <t>So, 14 04</t>
  </si>
  <si>
    <t>15.04.2019</t>
  </si>
  <si>
    <t>Mo, 15 04</t>
  </si>
  <si>
    <t>4 (April)</t>
  </si>
  <si>
    <t>16.04.2019</t>
  </si>
  <si>
    <t>17.04.2019</t>
  </si>
  <si>
    <t>18.04.2019</t>
  </si>
  <si>
    <t>19.04.2019</t>
  </si>
  <si>
    <t>Fr, 19 04</t>
  </si>
  <si>
    <t>20.04.2019</t>
  </si>
  <si>
    <t>Sa, 20 04</t>
  </si>
  <si>
    <t>7F</t>
  </si>
  <si>
    <t>21.04.2019</t>
  </si>
  <si>
    <t>So, 21 04</t>
  </si>
  <si>
    <t>BC</t>
  </si>
  <si>
    <t>22.04.2019</t>
  </si>
  <si>
    <t>23.04.2019</t>
  </si>
  <si>
    <t>24.04.2019</t>
  </si>
  <si>
    <t>25.04.2019</t>
  </si>
  <si>
    <t>26.04.2019</t>
  </si>
  <si>
    <t>27.04.2019</t>
  </si>
  <si>
    <t>28.04.2019</t>
  </si>
  <si>
    <t>29.04.2019</t>
  </si>
  <si>
    <t>30.04.2019</t>
  </si>
  <si>
    <t>01.05.2019</t>
  </si>
  <si>
    <t>02.05.2019</t>
  </si>
  <si>
    <t>03.05.2019</t>
  </si>
  <si>
    <t>04.05.2019</t>
  </si>
  <si>
    <t>05.05.2019</t>
  </si>
  <si>
    <t>So, 05 05</t>
  </si>
  <si>
    <t>06.05.2019</t>
  </si>
  <si>
    <t>Mo, 06 05</t>
  </si>
  <si>
    <t>07.05.2019</t>
  </si>
  <si>
    <t>Di, 07 05</t>
  </si>
  <si>
    <t>E1</t>
  </si>
  <si>
    <t>5 (May)</t>
  </si>
  <si>
    <t>08.05.2019</t>
  </si>
  <si>
    <t>Mi, 08 05</t>
  </si>
  <si>
    <t>09.05.2019</t>
  </si>
  <si>
    <t>10.05.2019</t>
  </si>
  <si>
    <t>11.05.2019</t>
  </si>
  <si>
    <t>12.05.2019</t>
  </si>
  <si>
    <t>13.05.2019</t>
  </si>
  <si>
    <t>Mo, 13 05</t>
  </si>
  <si>
    <t>14.05.2019</t>
  </si>
  <si>
    <t>Di, 14 05</t>
  </si>
  <si>
    <t>15.05.2019</t>
  </si>
  <si>
    <t>Mi, 15 05</t>
  </si>
  <si>
    <t>16.05.2019</t>
  </si>
  <si>
    <t>Do, 16 05</t>
  </si>
  <si>
    <t>17.05.2019</t>
  </si>
  <si>
    <t>Fr, 17 05</t>
  </si>
  <si>
    <t>BD</t>
  </si>
  <si>
    <t>18.05.2019</t>
  </si>
  <si>
    <t>Sa, 18 05</t>
  </si>
  <si>
    <t>19.05.2019</t>
  </si>
  <si>
    <t>So, 19 05</t>
  </si>
  <si>
    <t>20.05.2019</t>
  </si>
  <si>
    <t>21.05.2019</t>
  </si>
  <si>
    <t>Di, 21 05</t>
  </si>
  <si>
    <t>22.05.2019</t>
  </si>
  <si>
    <t>Mi, 22 05</t>
  </si>
  <si>
    <t>01</t>
  </si>
  <si>
    <t>23.05.2019</t>
  </si>
  <si>
    <t>Do, 23 05</t>
  </si>
  <si>
    <t>24.05.2019</t>
  </si>
  <si>
    <t>Fr, 24 05</t>
  </si>
  <si>
    <t>25.05.2019</t>
  </si>
  <si>
    <t>Sa, 25 05</t>
  </si>
  <si>
    <t>26.05.2019</t>
  </si>
  <si>
    <t>So, 26 05</t>
  </si>
  <si>
    <t>27.05.2019</t>
  </si>
  <si>
    <t>28.05.2019</t>
  </si>
  <si>
    <t>Di, 28 05</t>
  </si>
  <si>
    <t>29.05.2019</t>
  </si>
  <si>
    <t>30.05.2019</t>
  </si>
  <si>
    <t>Do, 30 05</t>
  </si>
  <si>
    <t>31.05.2019</t>
  </si>
  <si>
    <t>01.06.2019</t>
  </si>
  <si>
    <t>02.06.2019</t>
  </si>
  <si>
    <t>03.06.2019</t>
  </si>
  <si>
    <t>04.06.2019</t>
  </si>
  <si>
    <t>05.06.2019</t>
  </si>
  <si>
    <t>06.06.2019</t>
  </si>
  <si>
    <t>07.06.2019</t>
  </si>
  <si>
    <t>Fr, 07 06</t>
  </si>
  <si>
    <t>08.06.2019</t>
  </si>
  <si>
    <t>09.06.2019</t>
  </si>
  <si>
    <t>So, 09 06</t>
  </si>
  <si>
    <t>6 (June)</t>
  </si>
  <si>
    <t>10.06.2019</t>
  </si>
  <si>
    <t>Mo, 10 06</t>
  </si>
  <si>
    <t>11.06.2019</t>
  </si>
  <si>
    <t>Di, 11 06</t>
  </si>
  <si>
    <t>12.06.2019</t>
  </si>
  <si>
    <t>Mi, 12 06</t>
  </si>
  <si>
    <t>5B</t>
  </si>
  <si>
    <t>13.06.2019</t>
  </si>
  <si>
    <t>Do, 13 06</t>
  </si>
  <si>
    <t>14.06.2019</t>
  </si>
  <si>
    <t>15.06.2019</t>
  </si>
  <si>
    <t>16.06.2019</t>
  </si>
  <si>
    <t>17.06.2019</t>
  </si>
  <si>
    <t>18.06.2019</t>
  </si>
  <si>
    <t>Di, 18 06</t>
  </si>
  <si>
    <t>19.06.2019</t>
  </si>
  <si>
    <t>Mi, 19 06</t>
  </si>
  <si>
    <t>A7</t>
  </si>
  <si>
    <t>20.06.2019</t>
  </si>
  <si>
    <t>21.06.2019</t>
  </si>
  <si>
    <t>Fr, 21 06</t>
  </si>
  <si>
    <t>CF</t>
  </si>
  <si>
    <t>22.06.2019</t>
  </si>
  <si>
    <t>Sa, 22 06</t>
  </si>
  <si>
    <t>23.06.2019</t>
  </si>
  <si>
    <t>So, 23 06</t>
  </si>
  <si>
    <t>24.06.2019</t>
  </si>
  <si>
    <t>Mo, 24 06</t>
  </si>
  <si>
    <t>25.06.2019</t>
  </si>
  <si>
    <t>Di, 25 06</t>
  </si>
  <si>
    <t>26.06.2019</t>
  </si>
  <si>
    <t>Mi, 26 06</t>
  </si>
  <si>
    <t>00</t>
  </si>
  <si>
    <t>27.06.2019</t>
  </si>
  <si>
    <t>Do, 27 06</t>
  </si>
  <si>
    <t>28.06.2019</t>
  </si>
  <si>
    <t>Fr, 28 06</t>
  </si>
  <si>
    <t>29.06.2019</t>
  </si>
  <si>
    <t>Sa, 29 06</t>
  </si>
  <si>
    <t>30.06.2019</t>
  </si>
  <si>
    <t>So, 30 06</t>
  </si>
  <si>
    <t>01.07.2019</t>
  </si>
  <si>
    <t>Mo, 01 07</t>
  </si>
  <si>
    <t>02.07.2019</t>
  </si>
  <si>
    <t>Di, 02 07</t>
  </si>
  <si>
    <t>03.07.2019</t>
  </si>
  <si>
    <t>Mi, 03 07</t>
  </si>
  <si>
    <t>E0</t>
  </si>
  <si>
    <t>04.07.2019</t>
  </si>
  <si>
    <t>Do, 04 07</t>
  </si>
  <si>
    <t>05.07.2019</t>
  </si>
  <si>
    <t>Fr, 05 07</t>
  </si>
  <si>
    <t>06.07.2019</t>
  </si>
  <si>
    <t>Sa, 06 07</t>
  </si>
  <si>
    <t>7 (July)</t>
  </si>
  <si>
    <t>07.07.2019</t>
  </si>
  <si>
    <t>So, 07 07</t>
  </si>
  <si>
    <t>08.07.2019</t>
  </si>
  <si>
    <t>Mo, 08 07</t>
  </si>
  <si>
    <t>09.07.2019</t>
  </si>
  <si>
    <t>Di, 09 07</t>
  </si>
  <si>
    <t>10.07.2019</t>
  </si>
  <si>
    <t>Mi, 10 07</t>
  </si>
  <si>
    <t>11.07.2019</t>
  </si>
  <si>
    <t>Do, 11 07</t>
  </si>
  <si>
    <t>12.07.2019</t>
  </si>
  <si>
    <t>Fr, 12 07</t>
  </si>
  <si>
    <t>13.07.2019</t>
  </si>
  <si>
    <t>Sa, 13 07</t>
  </si>
  <si>
    <t>14.07.2019</t>
  </si>
  <si>
    <t>So, 14 07</t>
  </si>
  <si>
    <t>BF</t>
  </si>
  <si>
    <t>15.07.2019</t>
  </si>
  <si>
    <t>Mo, 15 07</t>
  </si>
  <si>
    <t>16.07.2019</t>
  </si>
  <si>
    <t>Di, 16 07</t>
  </si>
  <si>
    <t>17.07.2019</t>
  </si>
  <si>
    <t>Mi, 17 07</t>
  </si>
  <si>
    <t>18.07.2019</t>
  </si>
  <si>
    <t>Do, 18 07</t>
  </si>
  <si>
    <t>5A</t>
  </si>
  <si>
    <t>19.07.2019</t>
  </si>
  <si>
    <t>Fr, 19 07</t>
  </si>
  <si>
    <t>20.07.2019</t>
  </si>
  <si>
    <t>Sa, 20 07</t>
  </si>
  <si>
    <t>02</t>
  </si>
  <si>
    <t>21.07.2019</t>
  </si>
  <si>
    <t>So, 21 07</t>
  </si>
  <si>
    <t>22.07.2019</t>
  </si>
  <si>
    <t>Mo, 22 07</t>
  </si>
  <si>
    <t>23.07.2019</t>
  </si>
  <si>
    <t>Di, 23 07</t>
  </si>
  <si>
    <t>24.07.2019</t>
  </si>
  <si>
    <t>Mi, 24 07</t>
  </si>
  <si>
    <t>A6</t>
  </si>
  <si>
    <t>25.07.2019</t>
  </si>
  <si>
    <t>Do, 25 07</t>
  </si>
  <si>
    <t>26.07.2019</t>
  </si>
  <si>
    <t>Fr, 26 07</t>
  </si>
  <si>
    <t>27.07.2019</t>
  </si>
  <si>
    <t>Sa, 27 07</t>
  </si>
  <si>
    <t>28.07.2019</t>
  </si>
  <si>
    <t>So, 28 07</t>
  </si>
  <si>
    <t>29.07.2019</t>
  </si>
  <si>
    <t>Mo, 29 07</t>
  </si>
  <si>
    <t>30.07.2019</t>
  </si>
  <si>
    <t>Di, 30 07</t>
  </si>
  <si>
    <t>31.07.2019</t>
  </si>
  <si>
    <t>Mi, 31 07</t>
  </si>
  <si>
    <t>01.08.2019</t>
  </si>
  <si>
    <t>Do, 01 08</t>
  </si>
  <si>
    <t>02.08.2019</t>
  </si>
  <si>
    <t>Fr, 02 08</t>
  </si>
  <si>
    <t>03.08.2019</t>
  </si>
  <si>
    <t>Sa, 03 08</t>
  </si>
  <si>
    <t>04.08.2019</t>
  </si>
  <si>
    <t>So, 04 08</t>
  </si>
  <si>
    <t>05.08.2019</t>
  </si>
  <si>
    <t>Mo, 05 08</t>
  </si>
  <si>
    <t>06.08.2019</t>
  </si>
  <si>
    <t>Di, 06 08</t>
  </si>
  <si>
    <t>07.08.2019</t>
  </si>
  <si>
    <t>Mi, 07 08</t>
  </si>
  <si>
    <t>08.08.2019</t>
  </si>
  <si>
    <t>Do, 08 08</t>
  </si>
  <si>
    <t>03</t>
  </si>
  <si>
    <t>09.08.2019</t>
  </si>
  <si>
    <t>Fr, 09 08</t>
  </si>
  <si>
    <t>10.08.2019</t>
  </si>
  <si>
    <t>Sa, 10 08</t>
  </si>
  <si>
    <t>11.08.2019</t>
  </si>
  <si>
    <t>So, 11 08</t>
  </si>
  <si>
    <t>12.08.2019</t>
  </si>
  <si>
    <t>Mo, 12 08</t>
  </si>
  <si>
    <t>13.08.2019</t>
  </si>
  <si>
    <t>Di, 13 08</t>
  </si>
  <si>
    <t>14.08.2019</t>
  </si>
  <si>
    <t>Mi, 14 08</t>
  </si>
  <si>
    <t>15.08.2019</t>
  </si>
  <si>
    <t>Do, 15 08</t>
  </si>
  <si>
    <t>8 (August)</t>
  </si>
  <si>
    <t>16.08.2019</t>
  </si>
  <si>
    <t>Fr, 16 08</t>
  </si>
  <si>
    <t>17.08.2019</t>
  </si>
  <si>
    <t>Sa, 17 08</t>
  </si>
  <si>
    <t>18.08.2019</t>
  </si>
  <si>
    <t>So, 18 08</t>
  </si>
  <si>
    <t>19.08.2019</t>
  </si>
  <si>
    <t>Mo, 19 08</t>
  </si>
  <si>
    <t>20.08.2019</t>
  </si>
  <si>
    <t>Di, 20 08</t>
  </si>
  <si>
    <t>21.08.2019</t>
  </si>
  <si>
    <t>Mi, 21 08</t>
  </si>
  <si>
    <t>22.08.2019</t>
  </si>
  <si>
    <t>Do, 22 08</t>
  </si>
  <si>
    <t>23.08.2019</t>
  </si>
  <si>
    <t>Fr, 23 08</t>
  </si>
  <si>
    <t>24.08.2019</t>
  </si>
  <si>
    <t>Sa, 24 08</t>
  </si>
  <si>
    <t>25.08.2019</t>
  </si>
  <si>
    <t>So, 25 08</t>
  </si>
  <si>
    <t>26.08.2019</t>
  </si>
  <si>
    <t>Mo, 26 08</t>
  </si>
  <si>
    <t>27.08.2019</t>
  </si>
  <si>
    <t>Di, 27 08</t>
  </si>
  <si>
    <t>28.08.2019</t>
  </si>
  <si>
    <t>Mi, 28 08</t>
  </si>
  <si>
    <t>29.08.2019</t>
  </si>
  <si>
    <t>Do, 29 08</t>
  </si>
  <si>
    <t>30.08.2019</t>
  </si>
  <si>
    <t>Fr, 30 08</t>
  </si>
  <si>
    <t>31.08.2019</t>
  </si>
  <si>
    <t>Sa, 31 08</t>
  </si>
  <si>
    <t>01.09.2019</t>
  </si>
  <si>
    <t>So, 01 09</t>
  </si>
  <si>
    <t>02.09.2019</t>
  </si>
  <si>
    <t>Mo, 02 09</t>
  </si>
  <si>
    <t>9 (September)</t>
  </si>
  <si>
    <t>03.09.2019</t>
  </si>
  <si>
    <t>Di, 03 09</t>
  </si>
  <si>
    <t>04.09.2019</t>
  </si>
  <si>
    <t>Mi, 04 09</t>
  </si>
  <si>
    <t>contains 3 consecutive messages (10 / 21 / 22) with 17 bytes payload,
fired every 10 seconds</t>
  </si>
  <si>
    <t>no data flow response seen yet</t>
  </si>
  <si>
    <t>contains 2 consecutive messages (10 / 21) with 7 bytes payload, 
last 4 bytes of second message padded with 00,
fired every 10 seconds</t>
  </si>
  <si>
    <t>Countdown?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</si>
</sst>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0"/>
      <name val="Arial"/>
    </font>
    <font>
      <u/>
      <sz val="10"/>
      <color rgb="FF0000FF"/>
      <name val="Arial"/>
    </font>
    <font>
      <b/>
      <sz val="10"/>
      <name val="Arial"/>
    </font>
    <font>
      <sz val="10"/>
      <color rgb="FF222222"/>
      <name val="Arial"/>
    </font>
    <font>
      <sz val="10"/>
      <name val="Arial"/>
    </font>
    <font>
      <sz val="10"/>
      <color rgb="FF000000"/>
      <name val="Arial"/>
    </font>
    <font>
      <sz val="10"/>
      <color rgb="FF222222"/>
      <name val="Arial"/>
    </font>
    <font>
      <sz val="10"/>
      <color rgb="FF000000"/>
      <name val="Roboto"/>
    </font>
    <font>
      <u/>
      <sz val="10"/>
      <color rgb="FF0000FF"/>
      <name val="Arial"/>
    </font>
    <font>
      <u/>
      <sz val="10"/>
      <color rgb="FF0000FF"/>
      <name val="Arial"/>
    </font>
    <font>
      <u/>
      <sz val="10"/>
      <color rgb="FF0000FF"/>
      <name val="Arial"/>
    </font>
    <font>
      <u/>
      <sz val="10"/>
      <color rgb="FF1155CC"/>
      <name val="Arial"/>
    </font>
    <font>
      <u/>
      <sz val="10"/>
      <color rgb="FF0000FF"/>
      <name val="Arial"/>
    </font>
    <font>
      <b/>
      <sz val="10"/>
      <name val="Arial"/>
    </font>
    <font>
      <sz val="10"/>
      <color rgb="FFFF0000"/>
      <name val="Arial"/>
    </font>
    <font>
      <sz val="10"/>
      <color rgb="FFFF0000"/>
      <name val="Arial"/>
    </font>
    <font>
      <sz val="10"/>
      <color rgb="FF000000"/>
      <name val="Arial"/>
    </font>
    <font>
      <sz val="10"/>
      <name val="Arial"/>
    </font>
    <font>
      <sz val="10"/>
      <color rgb="FF000000"/>
      <name val="Arial"/>
    </font>
    <font>
      <sz val="10"/>
      <color rgb="FF0000FF"/>
      <name val="Arial"/>
    </font>
    <font>
      <sz val="10"/>
      <color rgb="FF000000"/>
      <name val="Verdana"/>
    </font>
    <font>
      <b/>
      <sz val="10"/>
      <color rgb="FF00FF00"/>
      <name val="Arial"/>
    </font>
    <font>
      <sz val="10"/>
      <color rgb="FF0000FF"/>
      <name val="Arial"/>
    </font>
    <font>
      <sz val="10"/>
      <color rgb="FFFF00FF"/>
      <name val="Arial"/>
    </font>
    <font>
      <strike/>
      <sz val="10"/>
      <name val="Arial"/>
    </font>
    <font>
      <b/>
      <sz val="10"/>
      <color rgb="FF0000FF"/>
      <name val="Arial"/>
    </font>
  </fonts>
  <fills count="6">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
      <patternFill patternType="solid">
        <fgColor theme="9" tint="0.39997558519241921"/>
        <bgColor indexed="64"/>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s>
  <cellStyleXfs count="1">
    <xf numFmtId="0" fontId="0" fillId="0" borderId="0"/>
  </cellStyleXfs>
  <cellXfs count="97">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0" xfId="0" applyFont="1" applyFill="1" applyAlignment="1">
      <alignment horizontal="left"/>
    </xf>
    <xf numFmtId="0" fontId="5" fillId="2" borderId="0" xfId="0" applyFont="1" applyFill="1" applyAlignment="1"/>
    <xf numFmtId="0" fontId="1" fillId="2" borderId="0" xfId="0" applyFont="1" applyFill="1" applyAlignment="1"/>
    <xf numFmtId="0" fontId="6" fillId="2" borderId="0" xfId="0" applyFont="1" applyFill="1" applyAlignment="1"/>
    <xf numFmtId="0" fontId="7" fillId="2" borderId="0" xfId="0" applyFont="1" applyFill="1" applyAlignment="1">
      <alignment horizontal="left" vertical="top"/>
    </xf>
    <xf numFmtId="0" fontId="8" fillId="2" borderId="0" xfId="0" applyFont="1" applyFill="1" applyAlignment="1"/>
    <xf numFmtId="0" fontId="3" fillId="0" borderId="0" xfId="0" applyFont="1" applyAlignment="1">
      <alignment horizontal="center"/>
    </xf>
    <xf numFmtId="0" fontId="3" fillId="0" borderId="4" xfId="0" applyFont="1" applyBorder="1" applyAlignment="1">
      <alignment horizontal="center"/>
    </xf>
    <xf numFmtId="0" fontId="1" fillId="0" borderId="0" xfId="0" applyFont="1" applyAlignment="1">
      <alignment horizontal="center"/>
    </xf>
    <xf numFmtId="0" fontId="9" fillId="0" borderId="0" xfId="0" applyFont="1" applyAlignment="1"/>
    <xf numFmtId="49" fontId="3" fillId="0" borderId="4" xfId="0" applyNumberFormat="1" applyFont="1" applyBorder="1" applyAlignment="1">
      <alignment horizontal="left"/>
    </xf>
    <xf numFmtId="0" fontId="3" fillId="0" borderId="4" xfId="0" applyFont="1" applyBorder="1" applyAlignment="1"/>
    <xf numFmtId="49" fontId="10" fillId="0" borderId="0" xfId="0" applyNumberFormat="1" applyFont="1" applyAlignment="1">
      <alignment horizontal="left"/>
    </xf>
    <xf numFmtId="49" fontId="1" fillId="0" borderId="0" xfId="0" applyNumberFormat="1" applyFont="1" applyAlignment="1">
      <alignment horizontal="left"/>
    </xf>
    <xf numFmtId="0" fontId="5" fillId="0" borderId="0" xfId="0" applyFont="1" applyAlignment="1"/>
    <xf numFmtId="49" fontId="11" fillId="0" borderId="0" xfId="0" applyNumberFormat="1" applyFont="1" applyAlignment="1">
      <alignment horizontal="left"/>
    </xf>
    <xf numFmtId="49" fontId="1" fillId="0" borderId="0" xfId="0" applyNumberFormat="1" applyFont="1" applyAlignment="1">
      <alignment horizontal="left"/>
    </xf>
    <xf numFmtId="0" fontId="6" fillId="2" borderId="0" xfId="0" applyFont="1" applyFill="1" applyAlignment="1">
      <alignment horizontal="left"/>
    </xf>
    <xf numFmtId="49" fontId="12" fillId="0" borderId="0" xfId="0" applyNumberFormat="1" applyFont="1" applyAlignment="1">
      <alignment horizontal="left"/>
    </xf>
    <xf numFmtId="49" fontId="13" fillId="0" borderId="0" xfId="0" applyNumberFormat="1"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1" fillId="0" borderId="0" xfId="0" applyFont="1" applyAlignment="1">
      <alignment vertical="center"/>
    </xf>
    <xf numFmtId="0" fontId="5" fillId="2" borderId="0" xfId="0" applyFont="1" applyFill="1" applyAlignment="1">
      <alignment vertical="center"/>
    </xf>
    <xf numFmtId="0" fontId="14" fillId="0" borderId="4" xfId="0" applyFont="1" applyBorder="1" applyAlignment="1"/>
    <xf numFmtId="0" fontId="5" fillId="0" borderId="0" xfId="0" applyFont="1" applyAlignment="1">
      <alignment horizontal="left"/>
    </xf>
    <xf numFmtId="0" fontId="15" fillId="2" borderId="0" xfId="0" applyFont="1" applyFill="1" applyAlignment="1"/>
    <xf numFmtId="0" fontId="15" fillId="0" borderId="0" xfId="0" applyFont="1" applyAlignment="1">
      <alignment horizontal="left"/>
    </xf>
    <xf numFmtId="0" fontId="5" fillId="0" borderId="0" xfId="0" applyFont="1" applyAlignment="1">
      <alignment horizontal="left" vertical="center"/>
    </xf>
    <xf numFmtId="0" fontId="5"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5" fillId="0" borderId="0" xfId="0" quotePrefix="1" applyFont="1" applyAlignment="1">
      <alignment horizontal="left" vertical="center"/>
    </xf>
    <xf numFmtId="0" fontId="3" fillId="0" borderId="4" xfId="0" applyFont="1" applyBorder="1" applyAlignment="1">
      <alignment horizontal="left"/>
    </xf>
    <xf numFmtId="0" fontId="1" fillId="2" borderId="0" xfId="0" applyFont="1" applyFill="1" applyAlignment="1">
      <alignment vertical="center"/>
    </xf>
    <xf numFmtId="0" fontId="1" fillId="0" borderId="0" xfId="0" applyFont="1" applyAlignment="1">
      <alignment horizontal="left"/>
    </xf>
    <xf numFmtId="0" fontId="3" fillId="0" borderId="4" xfId="0" applyFont="1" applyBorder="1" applyAlignment="1">
      <alignment vertical="center"/>
    </xf>
    <xf numFmtId="0" fontId="16" fillId="0" borderId="0" xfId="0" applyFont="1" applyAlignment="1"/>
    <xf numFmtId="0" fontId="16" fillId="0" borderId="0" xfId="0" applyFont="1" applyAlignment="1">
      <alignment vertical="center"/>
    </xf>
    <xf numFmtId="0" fontId="17" fillId="0" borderId="0" xfId="0" applyFont="1" applyAlignment="1">
      <alignment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18" fillId="0" borderId="0" xfId="0" applyFont="1" applyAlignment="1">
      <alignment horizontal="left"/>
    </xf>
    <xf numFmtId="0" fontId="3" fillId="0" borderId="4" xfId="0" applyFont="1" applyBorder="1" applyAlignment="1">
      <alignment horizontal="left" vertical="top"/>
    </xf>
    <xf numFmtId="0" fontId="1" fillId="0" borderId="0" xfId="0" applyFont="1" applyAlignment="1">
      <alignment horizontal="left" vertical="top"/>
    </xf>
    <xf numFmtId="0" fontId="5" fillId="2" borderId="0" xfId="0" applyFont="1" applyFill="1" applyAlignment="1">
      <alignment horizontal="left" vertical="top"/>
    </xf>
    <xf numFmtId="0" fontId="1" fillId="0" borderId="0" xfId="0" applyFont="1" applyAlignment="1">
      <alignment horizontal="left" vertical="top"/>
    </xf>
    <xf numFmtId="0" fontId="3" fillId="0" borderId="4" xfId="0" applyFont="1" applyBorder="1" applyAlignment="1">
      <alignment horizontal="center" vertical="center"/>
    </xf>
    <xf numFmtId="0" fontId="3" fillId="0" borderId="0" xfId="0" quotePrefix="1" applyFont="1" applyAlignment="1">
      <alignment vertical="center"/>
    </xf>
    <xf numFmtId="0" fontId="1" fillId="0" borderId="0" xfId="0" applyFont="1" applyAlignment="1">
      <alignment horizontal="center"/>
    </xf>
    <xf numFmtId="0" fontId="5" fillId="2" borderId="0" xfId="0" applyFont="1" applyFill="1" applyAlignment="1">
      <alignment horizontal="left"/>
    </xf>
    <xf numFmtId="0" fontId="5" fillId="2" borderId="0" xfId="0" applyFont="1" applyFill="1" applyAlignment="1">
      <alignment horizontal="center"/>
    </xf>
    <xf numFmtId="0" fontId="14" fillId="2" borderId="0" xfId="0" applyFont="1" applyFill="1" applyAlignment="1">
      <alignment horizontal="center"/>
    </xf>
    <xf numFmtId="0" fontId="15" fillId="2" borderId="0" xfId="0" applyFont="1" applyFill="1" applyAlignment="1">
      <alignment horizontal="center"/>
    </xf>
    <xf numFmtId="0" fontId="5" fillId="2" borderId="0" xfId="0" applyFont="1" applyFill="1" applyAlignment="1">
      <alignment horizontal="right"/>
    </xf>
    <xf numFmtId="0" fontId="19" fillId="2" borderId="0" xfId="0" applyFont="1" applyFill="1" applyAlignment="1">
      <alignment horizontal="center"/>
    </xf>
    <xf numFmtId="0" fontId="20" fillId="2" borderId="0" xfId="0" applyFont="1" applyFill="1" applyAlignment="1">
      <alignment horizontal="center"/>
    </xf>
    <xf numFmtId="0" fontId="7" fillId="2" borderId="0" xfId="0" applyFont="1" applyFill="1" applyAlignment="1"/>
    <xf numFmtId="0" fontId="5" fillId="2" borderId="0" xfId="0" applyFont="1" applyFill="1" applyAlignment="1">
      <alignment wrapText="1"/>
    </xf>
    <xf numFmtId="0" fontId="1" fillId="0" borderId="0" xfId="0" applyFont="1" applyAlignment="1">
      <alignment wrapText="1"/>
    </xf>
    <xf numFmtId="0" fontId="18" fillId="0" borderId="0" xfId="0" applyFont="1" applyAlignment="1"/>
    <xf numFmtId="0" fontId="18" fillId="0" borderId="0" xfId="0" applyFont="1" applyAlignment="1">
      <alignment horizontal="left"/>
    </xf>
    <xf numFmtId="0" fontId="18" fillId="0" borderId="0" xfId="0" applyFont="1" applyAlignment="1"/>
    <xf numFmtId="0" fontId="21" fillId="2" borderId="0" xfId="0" applyFont="1" applyFill="1" applyAlignment="1"/>
    <xf numFmtId="0" fontId="8" fillId="2" borderId="0" xfId="0" applyFont="1" applyFill="1" applyAlignment="1">
      <alignment horizontal="left"/>
    </xf>
    <xf numFmtId="0" fontId="17" fillId="0" borderId="0" xfId="0" applyFont="1" applyAlignment="1"/>
    <xf numFmtId="0" fontId="16" fillId="0" borderId="0" xfId="0" applyFont="1" applyAlignment="1">
      <alignment horizontal="center"/>
    </xf>
    <xf numFmtId="0" fontId="22" fillId="0" borderId="0" xfId="0" applyFont="1" applyAlignment="1">
      <alignment vertical="center"/>
    </xf>
    <xf numFmtId="0" fontId="23" fillId="0" borderId="0" xfId="0" applyFont="1" applyAlignment="1">
      <alignment horizontal="center"/>
    </xf>
    <xf numFmtId="0" fontId="24" fillId="0" borderId="0" xfId="0" applyFont="1" applyAlignment="1">
      <alignment horizontal="center" textRotation="45"/>
    </xf>
    <xf numFmtId="0" fontId="24" fillId="0" borderId="0" xfId="0" applyFont="1"/>
    <xf numFmtId="0" fontId="23" fillId="0" borderId="0" xfId="0" quotePrefix="1" applyFont="1" applyAlignment="1">
      <alignment horizontal="center"/>
    </xf>
    <xf numFmtId="0" fontId="24" fillId="0" borderId="0" xfId="0" applyFont="1" applyAlignment="1">
      <alignment horizontal="center"/>
    </xf>
    <xf numFmtId="0" fontId="7" fillId="2" borderId="0" xfId="0" applyFont="1" applyFill="1" applyAlignment="1"/>
    <xf numFmtId="49" fontId="1" fillId="0" borderId="0" xfId="0" applyNumberFormat="1" applyFont="1" applyAlignment="1"/>
    <xf numFmtId="49" fontId="1" fillId="0" borderId="0" xfId="0" applyNumberFormat="1" applyFont="1" applyAlignment="1">
      <alignment vertical="center"/>
    </xf>
    <xf numFmtId="0" fontId="1" fillId="0" borderId="0" xfId="0" quotePrefix="1" applyFont="1" applyAlignment="1">
      <alignment horizontal="center"/>
    </xf>
    <xf numFmtId="21" fontId="1" fillId="0" borderId="0" xfId="0" applyNumberFormat="1" applyFont="1" applyAlignment="1">
      <alignment horizontal="center"/>
    </xf>
    <xf numFmtId="0" fontId="3" fillId="0" borderId="1" xfId="0" applyFont="1" applyBorder="1" applyAlignment="1">
      <alignment horizontal="center"/>
    </xf>
    <xf numFmtId="0" fontId="1" fillId="0" borderId="2" xfId="0" applyFont="1" applyBorder="1"/>
    <xf numFmtId="0" fontId="1" fillId="0" borderId="3" xfId="0" applyFont="1" applyBorder="1"/>
    <xf numFmtId="0" fontId="3" fillId="0" borderId="5" xfId="0" applyFont="1" applyBorder="1" applyAlignment="1">
      <alignment horizontal="center"/>
    </xf>
    <xf numFmtId="0" fontId="1" fillId="0" borderId="6" xfId="0" applyFont="1" applyBorder="1"/>
    <xf numFmtId="0" fontId="1" fillId="0" borderId="0" xfId="0" applyFont="1" applyAlignment="1">
      <alignment horizontal="left" vertical="center"/>
    </xf>
    <xf numFmtId="0" fontId="0" fillId="0" borderId="0" xfId="0" applyFont="1" applyAlignment="1"/>
    <xf numFmtId="0" fontId="1" fillId="0" borderId="0" xfId="0" applyFont="1" applyAlignment="1">
      <alignment vertical="center"/>
    </xf>
    <xf numFmtId="0" fontId="1" fillId="0" borderId="0" xfId="0" applyFont="1" applyAlignment="1">
      <alignment horizontal="center"/>
    </xf>
    <xf numFmtId="0" fontId="5" fillId="2" borderId="0" xfId="0" applyFont="1" applyFill="1" applyAlignment="1">
      <alignment horizontal="center"/>
    </xf>
    <xf numFmtId="0" fontId="1" fillId="3" borderId="0" xfId="0" applyFont="1" applyFill="1" applyAlignment="1"/>
    <xf numFmtId="0" fontId="5" fillId="4" borderId="0" xfId="0" applyFont="1" applyFill="1" applyAlignment="1"/>
    <xf numFmtId="0" fontId="6" fillId="4" borderId="0" xfId="0" applyFont="1" applyFill="1" applyAlignment="1"/>
    <xf numFmtId="0" fontId="1" fillId="5" borderId="0" xfId="0" applyFont="1" applyFill="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spPr>
            <a:ln cmpd="sng">
              <a:solidFill>
                <a:srgbClr val="4285F4"/>
              </a:solidFill>
            </a:ln>
          </c:spPr>
          <c:marker>
            <c:symbol val="none"/>
          </c:marker>
          <c:cat>
            <c:strRef>
              <c:f>'3FFdetail'!$C$24:$C$235</c:f>
              <c:strCache>
                <c:ptCount val="212"/>
                <c:pt idx="0">
                  <c:v>Mi, 20 03</c:v>
                </c:pt>
                <c:pt idx="1">
                  <c:v>Do, 21 03</c:v>
                </c:pt>
                <c:pt idx="2">
                  <c:v>Fr, 22 03</c:v>
                </c:pt>
                <c:pt idx="3">
                  <c:v>Sa, 23 03</c:v>
                </c:pt>
                <c:pt idx="4">
                  <c:v>So, 24 03</c:v>
                </c:pt>
                <c:pt idx="5">
                  <c:v>Mo, 25 03</c:v>
                </c:pt>
                <c:pt idx="6">
                  <c:v>Di, 26 03</c:v>
                </c:pt>
                <c:pt idx="7">
                  <c:v>Mi, 27 03</c:v>
                </c:pt>
                <c:pt idx="8">
                  <c:v>Do, 28 03</c:v>
                </c:pt>
                <c:pt idx="9">
                  <c:v>Do, 28 03</c:v>
                </c:pt>
                <c:pt idx="10">
                  <c:v>Fr, 29 03</c:v>
                </c:pt>
                <c:pt idx="13">
                  <c:v>Mo, 01 04</c:v>
                </c:pt>
                <c:pt idx="26">
                  <c:v>So, 14 04</c:v>
                </c:pt>
                <c:pt idx="27">
                  <c:v>Mo, 15 04</c:v>
                </c:pt>
                <c:pt idx="31">
                  <c:v>Fr, 19 04</c:v>
                </c:pt>
                <c:pt idx="32">
                  <c:v>Sa, 20 04</c:v>
                </c:pt>
                <c:pt idx="33">
                  <c:v>So, 21 04</c:v>
                </c:pt>
                <c:pt idx="47">
                  <c:v>So, 05 05</c:v>
                </c:pt>
                <c:pt idx="48">
                  <c:v>Mo, 06 05</c:v>
                </c:pt>
                <c:pt idx="49">
                  <c:v>Di, 07 05</c:v>
                </c:pt>
                <c:pt idx="50">
                  <c:v>Mi, 08 05</c:v>
                </c:pt>
                <c:pt idx="55">
                  <c:v>Mo, 13 05</c:v>
                </c:pt>
                <c:pt idx="56">
                  <c:v>Di, 14 05</c:v>
                </c:pt>
                <c:pt idx="57">
                  <c:v>Mi, 15 05</c:v>
                </c:pt>
                <c:pt idx="58">
                  <c:v>Do, 16 05</c:v>
                </c:pt>
                <c:pt idx="59">
                  <c:v>Fr, 17 05</c:v>
                </c:pt>
                <c:pt idx="60">
                  <c:v>Fr, 17 05</c:v>
                </c:pt>
                <c:pt idx="61">
                  <c:v>Fr, 17 05</c:v>
                </c:pt>
                <c:pt idx="62">
                  <c:v>Sa, 18 05</c:v>
                </c:pt>
                <c:pt idx="63">
                  <c:v>So, 19 05</c:v>
                </c:pt>
                <c:pt idx="64">
                  <c:v>So, 19 05</c:v>
                </c:pt>
                <c:pt idx="66">
                  <c:v>Di, 21 05</c:v>
                </c:pt>
                <c:pt idx="67">
                  <c:v>Di, 21 05</c:v>
                </c:pt>
                <c:pt idx="68">
                  <c:v>Mi, 22 05</c:v>
                </c:pt>
                <c:pt idx="69">
                  <c:v>Do, 23 05</c:v>
                </c:pt>
                <c:pt idx="70">
                  <c:v>Do, 23 05</c:v>
                </c:pt>
                <c:pt idx="71">
                  <c:v>Do, 23 05</c:v>
                </c:pt>
                <c:pt idx="72">
                  <c:v>Fr, 24 05</c:v>
                </c:pt>
                <c:pt idx="73">
                  <c:v>Fr, 24 05</c:v>
                </c:pt>
                <c:pt idx="74">
                  <c:v>Sa, 25 05</c:v>
                </c:pt>
                <c:pt idx="75">
                  <c:v>So, 26 05</c:v>
                </c:pt>
                <c:pt idx="77">
                  <c:v>Di, 28 05</c:v>
                </c:pt>
                <c:pt idx="79">
                  <c:v>Do, 30 05</c:v>
                </c:pt>
                <c:pt idx="80">
                  <c:v>Do, 30 05</c:v>
                </c:pt>
                <c:pt idx="88">
                  <c:v>Fr, 07 06</c:v>
                </c:pt>
                <c:pt idx="90">
                  <c:v>So, 09 06</c:v>
                </c:pt>
                <c:pt idx="91">
                  <c:v>So, 09 06</c:v>
                </c:pt>
                <c:pt idx="92">
                  <c:v>Mo, 10 06</c:v>
                </c:pt>
                <c:pt idx="93">
                  <c:v>Di, 11 06</c:v>
                </c:pt>
                <c:pt idx="94">
                  <c:v>Mi, 12 06</c:v>
                </c:pt>
                <c:pt idx="95">
                  <c:v>Do, 13 06</c:v>
                </c:pt>
                <c:pt idx="100">
                  <c:v>Di, 18 06</c:v>
                </c:pt>
                <c:pt idx="101">
                  <c:v>Di, 18 06</c:v>
                </c:pt>
                <c:pt idx="102">
                  <c:v>Mi, 19 06</c:v>
                </c:pt>
                <c:pt idx="104">
                  <c:v>Fr, 21 06</c:v>
                </c:pt>
                <c:pt idx="105">
                  <c:v>Fr, 21 06</c:v>
                </c:pt>
                <c:pt idx="106">
                  <c:v>Sa, 22 06</c:v>
                </c:pt>
                <c:pt idx="107">
                  <c:v>Sa, 22 06</c:v>
                </c:pt>
                <c:pt idx="108">
                  <c:v>So, 23 06</c:v>
                </c:pt>
                <c:pt idx="109">
                  <c:v>Mo, 24 06</c:v>
                </c:pt>
                <c:pt idx="110">
                  <c:v>Di, 25 06</c:v>
                </c:pt>
                <c:pt idx="111">
                  <c:v>Di, 25 06</c:v>
                </c:pt>
                <c:pt idx="112">
                  <c:v>Mi, 26 06</c:v>
                </c:pt>
                <c:pt idx="113">
                  <c:v>Mi, 26 06</c:v>
                </c:pt>
                <c:pt idx="114">
                  <c:v>Do, 27 06</c:v>
                </c:pt>
                <c:pt idx="115">
                  <c:v>Do, 27 06</c:v>
                </c:pt>
                <c:pt idx="116">
                  <c:v>Fr, 28 06</c:v>
                </c:pt>
                <c:pt idx="117">
                  <c:v>Fr, 28 06</c:v>
                </c:pt>
                <c:pt idx="118">
                  <c:v>Fr, 28 06</c:v>
                </c:pt>
                <c:pt idx="119">
                  <c:v>Sa, 29 06</c:v>
                </c:pt>
                <c:pt idx="120">
                  <c:v>So, 30 06</c:v>
                </c:pt>
                <c:pt idx="121">
                  <c:v>So, 30 06</c:v>
                </c:pt>
                <c:pt idx="122">
                  <c:v>Mo, 01 07</c:v>
                </c:pt>
                <c:pt idx="123">
                  <c:v>Di, 02 07</c:v>
                </c:pt>
                <c:pt idx="124">
                  <c:v>Mi, 03 07</c:v>
                </c:pt>
                <c:pt idx="125">
                  <c:v>Do, 04 07</c:v>
                </c:pt>
                <c:pt idx="126">
                  <c:v>Fr, 05 07</c:v>
                </c:pt>
                <c:pt idx="127">
                  <c:v>Fr, 05 07</c:v>
                </c:pt>
                <c:pt idx="128">
                  <c:v>Sa, 06 07</c:v>
                </c:pt>
                <c:pt idx="129">
                  <c:v>So, 07 07</c:v>
                </c:pt>
                <c:pt idx="130">
                  <c:v>Mo, 08 07</c:v>
                </c:pt>
                <c:pt idx="131">
                  <c:v>Di, 09 07</c:v>
                </c:pt>
                <c:pt idx="132">
                  <c:v>Mi, 10 07</c:v>
                </c:pt>
                <c:pt idx="133">
                  <c:v>Do, 11 07</c:v>
                </c:pt>
                <c:pt idx="134">
                  <c:v>Fr, 12 07</c:v>
                </c:pt>
                <c:pt idx="135">
                  <c:v>Sa, 13 07</c:v>
                </c:pt>
                <c:pt idx="136">
                  <c:v>So, 14 07</c:v>
                </c:pt>
                <c:pt idx="137">
                  <c:v>Mo, 15 07</c:v>
                </c:pt>
                <c:pt idx="138">
                  <c:v>Di, 16 07</c:v>
                </c:pt>
                <c:pt idx="139">
                  <c:v>Mi, 17 07</c:v>
                </c:pt>
                <c:pt idx="140">
                  <c:v>Do, 18 07</c:v>
                </c:pt>
                <c:pt idx="141">
                  <c:v>Fr, 19 07</c:v>
                </c:pt>
                <c:pt idx="142">
                  <c:v>Sa, 20 07</c:v>
                </c:pt>
                <c:pt idx="143">
                  <c:v>So, 21 07</c:v>
                </c:pt>
                <c:pt idx="144">
                  <c:v>So, 21 07</c:v>
                </c:pt>
                <c:pt idx="145">
                  <c:v>Mo, 22 07</c:v>
                </c:pt>
                <c:pt idx="146">
                  <c:v>Mo, 22 07</c:v>
                </c:pt>
                <c:pt idx="147">
                  <c:v>Di, 23 07</c:v>
                </c:pt>
                <c:pt idx="148">
                  <c:v>Di, 23 07</c:v>
                </c:pt>
                <c:pt idx="149">
                  <c:v>Mi, 24 07</c:v>
                </c:pt>
                <c:pt idx="150">
                  <c:v>Mi, 24 07</c:v>
                </c:pt>
                <c:pt idx="151">
                  <c:v>Do, 25 07</c:v>
                </c:pt>
                <c:pt idx="152">
                  <c:v>Do, 25 07</c:v>
                </c:pt>
                <c:pt idx="153">
                  <c:v>Fr, 26 07</c:v>
                </c:pt>
                <c:pt idx="154">
                  <c:v>Fr, 26 07</c:v>
                </c:pt>
                <c:pt idx="155">
                  <c:v>Sa, 27 07</c:v>
                </c:pt>
                <c:pt idx="156">
                  <c:v>Sa, 27 07</c:v>
                </c:pt>
                <c:pt idx="157">
                  <c:v>So, 28 07</c:v>
                </c:pt>
                <c:pt idx="158">
                  <c:v>Mo, 29 07</c:v>
                </c:pt>
                <c:pt idx="159">
                  <c:v>Mo, 29 07</c:v>
                </c:pt>
                <c:pt idx="160">
                  <c:v>Di, 30 07</c:v>
                </c:pt>
                <c:pt idx="161">
                  <c:v>Di, 30 07</c:v>
                </c:pt>
                <c:pt idx="162">
                  <c:v>Mi, 31 07</c:v>
                </c:pt>
                <c:pt idx="163">
                  <c:v>Mi, 31 07</c:v>
                </c:pt>
                <c:pt idx="164">
                  <c:v>Do, 01 08</c:v>
                </c:pt>
                <c:pt idx="165">
                  <c:v>Fr, 02 08</c:v>
                </c:pt>
                <c:pt idx="166">
                  <c:v>Sa, 03 08</c:v>
                </c:pt>
                <c:pt idx="167">
                  <c:v>So, 04 08</c:v>
                </c:pt>
                <c:pt idx="168">
                  <c:v>Mo, 05 08</c:v>
                </c:pt>
                <c:pt idx="169">
                  <c:v>Di, 06 08</c:v>
                </c:pt>
                <c:pt idx="170">
                  <c:v>Di, 06 08</c:v>
                </c:pt>
                <c:pt idx="171">
                  <c:v>Mi, 07 08</c:v>
                </c:pt>
                <c:pt idx="172">
                  <c:v>Do, 08 08</c:v>
                </c:pt>
                <c:pt idx="173">
                  <c:v>Do, 08 08</c:v>
                </c:pt>
                <c:pt idx="174">
                  <c:v>Fr, 09 08</c:v>
                </c:pt>
                <c:pt idx="175">
                  <c:v>Fr, 09 08</c:v>
                </c:pt>
                <c:pt idx="176">
                  <c:v>Sa, 10 08</c:v>
                </c:pt>
                <c:pt idx="177">
                  <c:v>So, 11 08</c:v>
                </c:pt>
                <c:pt idx="178">
                  <c:v>Mo, 12 08</c:v>
                </c:pt>
                <c:pt idx="179">
                  <c:v>Mo, 12 08</c:v>
                </c:pt>
                <c:pt idx="180">
                  <c:v>Di, 13 08</c:v>
                </c:pt>
                <c:pt idx="181">
                  <c:v>Di, 13 08</c:v>
                </c:pt>
                <c:pt idx="182">
                  <c:v>Mi, 14 08</c:v>
                </c:pt>
                <c:pt idx="183">
                  <c:v>Mi, 14 08</c:v>
                </c:pt>
                <c:pt idx="184">
                  <c:v>Do, 15 08</c:v>
                </c:pt>
                <c:pt idx="185">
                  <c:v>Do, 15 08</c:v>
                </c:pt>
                <c:pt idx="186">
                  <c:v>Fr, 16 08</c:v>
                </c:pt>
                <c:pt idx="187">
                  <c:v>Fr, 16 08</c:v>
                </c:pt>
                <c:pt idx="188">
                  <c:v>Sa, 17 08</c:v>
                </c:pt>
                <c:pt idx="189">
                  <c:v>Sa, 17 08</c:v>
                </c:pt>
                <c:pt idx="190">
                  <c:v>So, 18 08</c:v>
                </c:pt>
                <c:pt idx="191">
                  <c:v>Mo, 19 08</c:v>
                </c:pt>
                <c:pt idx="192">
                  <c:v>Mo, 19 08</c:v>
                </c:pt>
                <c:pt idx="193">
                  <c:v>Di, 20 08</c:v>
                </c:pt>
                <c:pt idx="194">
                  <c:v>Mi, 21 08</c:v>
                </c:pt>
                <c:pt idx="195">
                  <c:v>Mi, 21 08</c:v>
                </c:pt>
                <c:pt idx="196">
                  <c:v>Do, 22 08</c:v>
                </c:pt>
                <c:pt idx="197">
                  <c:v>Do, 22 08</c:v>
                </c:pt>
                <c:pt idx="198">
                  <c:v>Fr, 23 08</c:v>
                </c:pt>
                <c:pt idx="199">
                  <c:v>Sa, 24 08</c:v>
                </c:pt>
                <c:pt idx="200">
                  <c:v>So, 25 08</c:v>
                </c:pt>
                <c:pt idx="201">
                  <c:v>Mo, 26 08</c:v>
                </c:pt>
                <c:pt idx="202">
                  <c:v>Di, 27 08</c:v>
                </c:pt>
                <c:pt idx="203">
                  <c:v>Mi, 28 08</c:v>
                </c:pt>
                <c:pt idx="204">
                  <c:v>Do, 29 08</c:v>
                </c:pt>
                <c:pt idx="205">
                  <c:v>Fr, 30 08</c:v>
                </c:pt>
                <c:pt idx="206">
                  <c:v>Sa, 31 08</c:v>
                </c:pt>
                <c:pt idx="207">
                  <c:v>So, 01 09</c:v>
                </c:pt>
                <c:pt idx="208">
                  <c:v>Mo, 02 09</c:v>
                </c:pt>
                <c:pt idx="209">
                  <c:v>Di, 03 09</c:v>
                </c:pt>
                <c:pt idx="210">
                  <c:v>Di, 03 09</c:v>
                </c:pt>
                <c:pt idx="211">
                  <c:v>Mi, 04 09</c:v>
                </c:pt>
              </c:strCache>
            </c:strRef>
          </c:cat>
          <c:val>
            <c:numRef>
              <c:f>'3FFdetail'!$K$24:$K$235</c:f>
              <c:numCache>
                <c:formatCode>General</c:formatCode>
                <c:ptCount val="212"/>
                <c:pt idx="0">
                  <c:v>3</c:v>
                </c:pt>
                <c:pt idx="1">
                  <c:v>3</c:v>
                </c:pt>
                <c:pt idx="2">
                  <c:v>3</c:v>
                </c:pt>
                <c:pt idx="3">
                  <c:v>3</c:v>
                </c:pt>
                <c:pt idx="4">
                  <c:v>6</c:v>
                </c:pt>
                <c:pt idx="5">
                  <c:v>0</c:v>
                </c:pt>
                <c:pt idx="6">
                  <c:v>0</c:v>
                </c:pt>
                <c:pt idx="7">
                  <c:v>3</c:v>
                </c:pt>
                <c:pt idx="8">
                  <c:v>18</c:v>
                </c:pt>
                <c:pt idx="9">
                  <c:v>18</c:v>
                </c:pt>
                <c:pt idx="10">
                  <c:v>0</c:v>
                </c:pt>
                <c:pt idx="11">
                  <c:v>0</c:v>
                </c:pt>
                <c:pt idx="12">
                  <c:v>0</c:v>
                </c:pt>
                <c:pt idx="13">
                  <c:v>24</c:v>
                </c:pt>
                <c:pt idx="14">
                  <c:v>0</c:v>
                </c:pt>
                <c:pt idx="15">
                  <c:v>0</c:v>
                </c:pt>
                <c:pt idx="16">
                  <c:v>0</c:v>
                </c:pt>
                <c:pt idx="17">
                  <c:v>0</c:v>
                </c:pt>
                <c:pt idx="18">
                  <c:v>0</c:v>
                </c:pt>
                <c:pt idx="19">
                  <c:v>0</c:v>
                </c:pt>
                <c:pt idx="20">
                  <c:v>0</c:v>
                </c:pt>
                <c:pt idx="21">
                  <c:v>0</c:v>
                </c:pt>
                <c:pt idx="22">
                  <c:v>0</c:v>
                </c:pt>
                <c:pt idx="23">
                  <c:v>0</c:v>
                </c:pt>
                <c:pt idx="24">
                  <c:v>0</c:v>
                </c:pt>
                <c:pt idx="25">
                  <c:v>0</c:v>
                </c:pt>
                <c:pt idx="26">
                  <c:v>76</c:v>
                </c:pt>
                <c:pt idx="27">
                  <c:v>80</c:v>
                </c:pt>
                <c:pt idx="28">
                  <c:v>0</c:v>
                </c:pt>
                <c:pt idx="29">
                  <c:v>0</c:v>
                </c:pt>
                <c:pt idx="30">
                  <c:v>0</c:v>
                </c:pt>
                <c:pt idx="31">
                  <c:v>92</c:v>
                </c:pt>
                <c:pt idx="32">
                  <c:v>96</c:v>
                </c:pt>
                <c:pt idx="33">
                  <c:v>104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150</c:v>
                </c:pt>
                <c:pt idx="48">
                  <c:v>165</c:v>
                </c:pt>
                <c:pt idx="49">
                  <c:v>170</c:v>
                </c:pt>
                <c:pt idx="50">
                  <c:v>175</c:v>
                </c:pt>
                <c:pt idx="51">
                  <c:v>0</c:v>
                </c:pt>
                <c:pt idx="52">
                  <c:v>0</c:v>
                </c:pt>
                <c:pt idx="53">
                  <c:v>0</c:v>
                </c:pt>
                <c:pt idx="54">
                  <c:v>0</c:v>
                </c:pt>
                <c:pt idx="55">
                  <c:v>14</c:v>
                </c:pt>
                <c:pt idx="56">
                  <c:v>20</c:v>
                </c:pt>
                <c:pt idx="57">
                  <c:v>25</c:v>
                </c:pt>
                <c:pt idx="58">
                  <c:v>30</c:v>
                </c:pt>
                <c:pt idx="59">
                  <c:v>34</c:v>
                </c:pt>
                <c:pt idx="60">
                  <c:v>39</c:v>
                </c:pt>
                <c:pt idx="61">
                  <c:v>40</c:v>
                </c:pt>
                <c:pt idx="62">
                  <c:v>44</c:v>
                </c:pt>
                <c:pt idx="63">
                  <c:v>49</c:v>
                </c:pt>
                <c:pt idx="64">
                  <c:v>50</c:v>
                </c:pt>
                <c:pt idx="65">
                  <c:v>0</c:v>
                </c:pt>
                <c:pt idx="66">
                  <c:v>54</c:v>
                </c:pt>
                <c:pt idx="67">
                  <c:v>55</c:v>
                </c:pt>
                <c:pt idx="68">
                  <c:v>60</c:v>
                </c:pt>
                <c:pt idx="69">
                  <c:v>64</c:v>
                </c:pt>
                <c:pt idx="70">
                  <c:v>65</c:v>
                </c:pt>
                <c:pt idx="71">
                  <c:v>65</c:v>
                </c:pt>
                <c:pt idx="72">
                  <c:v>69</c:v>
                </c:pt>
                <c:pt idx="73">
                  <c:v>70</c:v>
                </c:pt>
                <c:pt idx="74">
                  <c:v>74</c:v>
                </c:pt>
                <c:pt idx="75">
                  <c:v>79</c:v>
                </c:pt>
                <c:pt idx="76">
                  <c:v>0</c:v>
                </c:pt>
                <c:pt idx="77">
                  <c:v>90</c:v>
                </c:pt>
                <c:pt idx="78">
                  <c:v>0</c:v>
                </c:pt>
                <c:pt idx="79">
                  <c:v>94</c:v>
                </c:pt>
                <c:pt idx="80">
                  <c:v>99</c:v>
                </c:pt>
                <c:pt idx="81">
                  <c:v>0</c:v>
                </c:pt>
                <c:pt idx="82">
                  <c:v>0</c:v>
                </c:pt>
                <c:pt idx="83">
                  <c:v>0</c:v>
                </c:pt>
                <c:pt idx="84">
                  <c:v>0</c:v>
                </c:pt>
                <c:pt idx="85">
                  <c:v>0</c:v>
                </c:pt>
                <c:pt idx="86">
                  <c:v>0</c:v>
                </c:pt>
                <c:pt idx="87">
                  <c:v>0</c:v>
                </c:pt>
                <c:pt idx="88">
                  <c:v>105</c:v>
                </c:pt>
                <c:pt idx="89">
                  <c:v>0</c:v>
                </c:pt>
                <c:pt idx="90">
                  <c:v>111</c:v>
                </c:pt>
                <c:pt idx="91">
                  <c:v>117</c:v>
                </c:pt>
                <c:pt idx="92">
                  <c:v>123</c:v>
                </c:pt>
                <c:pt idx="93">
                  <c:v>129</c:v>
                </c:pt>
                <c:pt idx="94">
                  <c:v>135</c:v>
                </c:pt>
                <c:pt idx="95">
                  <c:v>141</c:v>
                </c:pt>
                <c:pt idx="96">
                  <c:v>0</c:v>
                </c:pt>
                <c:pt idx="97">
                  <c:v>0</c:v>
                </c:pt>
                <c:pt idx="98">
                  <c:v>0</c:v>
                </c:pt>
                <c:pt idx="99">
                  <c:v>0</c:v>
                </c:pt>
                <c:pt idx="100">
                  <c:v>141</c:v>
                </c:pt>
                <c:pt idx="101">
                  <c:v>171</c:v>
                </c:pt>
                <c:pt idx="102">
                  <c:v>183</c:v>
                </c:pt>
                <c:pt idx="103">
                  <c:v>0</c:v>
                </c:pt>
                <c:pt idx="104">
                  <c:v>183</c:v>
                </c:pt>
                <c:pt idx="105">
                  <c:v>0</c:v>
                </c:pt>
                <c:pt idx="106">
                  <c:v>5</c:v>
                </c:pt>
                <c:pt idx="107">
                  <c:v>6</c:v>
                </c:pt>
                <c:pt idx="108">
                  <c:v>11</c:v>
                </c:pt>
                <c:pt idx="109">
                  <c:v>17</c:v>
                </c:pt>
                <c:pt idx="110">
                  <c:v>23</c:v>
                </c:pt>
                <c:pt idx="111">
                  <c:v>24</c:v>
                </c:pt>
                <c:pt idx="112">
                  <c:v>29</c:v>
                </c:pt>
                <c:pt idx="113">
                  <c:v>30</c:v>
                </c:pt>
                <c:pt idx="114">
                  <c:v>35</c:v>
                </c:pt>
                <c:pt idx="115">
                  <c:v>36</c:v>
                </c:pt>
                <c:pt idx="116">
                  <c:v>41</c:v>
                </c:pt>
                <c:pt idx="117">
                  <c:v>42</c:v>
                </c:pt>
                <c:pt idx="118">
                  <c:v>47</c:v>
                </c:pt>
                <c:pt idx="119">
                  <c:v>47</c:v>
                </c:pt>
                <c:pt idx="120">
                  <c:v>53</c:v>
                </c:pt>
                <c:pt idx="121">
                  <c:v>54</c:v>
                </c:pt>
                <c:pt idx="122">
                  <c:v>54</c:v>
                </c:pt>
                <c:pt idx="123">
                  <c:v>61</c:v>
                </c:pt>
                <c:pt idx="124">
                  <c:v>68</c:v>
                </c:pt>
                <c:pt idx="125">
                  <c:v>75</c:v>
                </c:pt>
                <c:pt idx="126">
                  <c:v>81</c:v>
                </c:pt>
                <c:pt idx="127">
                  <c:v>82</c:v>
                </c:pt>
                <c:pt idx="128">
                  <c:v>89</c:v>
                </c:pt>
                <c:pt idx="129">
                  <c:v>96</c:v>
                </c:pt>
                <c:pt idx="130">
                  <c:v>103</c:v>
                </c:pt>
                <c:pt idx="131">
                  <c:v>110</c:v>
                </c:pt>
                <c:pt idx="132">
                  <c:v>117</c:v>
                </c:pt>
                <c:pt idx="133">
                  <c:v>124</c:v>
                </c:pt>
                <c:pt idx="134">
                  <c:v>131</c:v>
                </c:pt>
                <c:pt idx="135">
                  <c:v>138</c:v>
                </c:pt>
                <c:pt idx="136">
                  <c:v>145</c:v>
                </c:pt>
                <c:pt idx="137">
                  <c:v>152</c:v>
                </c:pt>
                <c:pt idx="138">
                  <c:v>159</c:v>
                </c:pt>
                <c:pt idx="139">
                  <c:v>166</c:v>
                </c:pt>
                <c:pt idx="140">
                  <c:v>173</c:v>
                </c:pt>
                <c:pt idx="141">
                  <c:v>180</c:v>
                </c:pt>
                <c:pt idx="142">
                  <c:v>0</c:v>
                </c:pt>
                <c:pt idx="143">
                  <c:v>6</c:v>
                </c:pt>
                <c:pt idx="144">
                  <c:v>7</c:v>
                </c:pt>
                <c:pt idx="145">
                  <c:v>13</c:v>
                </c:pt>
                <c:pt idx="146">
                  <c:v>14</c:v>
                </c:pt>
                <c:pt idx="147">
                  <c:v>20</c:v>
                </c:pt>
                <c:pt idx="148">
                  <c:v>21</c:v>
                </c:pt>
                <c:pt idx="149">
                  <c:v>27</c:v>
                </c:pt>
                <c:pt idx="150">
                  <c:v>28</c:v>
                </c:pt>
                <c:pt idx="151">
                  <c:v>34</c:v>
                </c:pt>
                <c:pt idx="152">
                  <c:v>35</c:v>
                </c:pt>
                <c:pt idx="153">
                  <c:v>41</c:v>
                </c:pt>
                <c:pt idx="154">
                  <c:v>42</c:v>
                </c:pt>
                <c:pt idx="155">
                  <c:v>48</c:v>
                </c:pt>
                <c:pt idx="156">
                  <c:v>49</c:v>
                </c:pt>
                <c:pt idx="157">
                  <c:v>50</c:v>
                </c:pt>
                <c:pt idx="158">
                  <c:v>56</c:v>
                </c:pt>
                <c:pt idx="159">
                  <c:v>57</c:v>
                </c:pt>
                <c:pt idx="160">
                  <c:v>63</c:v>
                </c:pt>
                <c:pt idx="161">
                  <c:v>64</c:v>
                </c:pt>
                <c:pt idx="162">
                  <c:v>70</c:v>
                </c:pt>
                <c:pt idx="163">
                  <c:v>71</c:v>
                </c:pt>
                <c:pt idx="164">
                  <c:v>72</c:v>
                </c:pt>
                <c:pt idx="165">
                  <c:v>73</c:v>
                </c:pt>
                <c:pt idx="166">
                  <c:v>74</c:v>
                </c:pt>
                <c:pt idx="167">
                  <c:v>75</c:v>
                </c:pt>
                <c:pt idx="168">
                  <c:v>76</c:v>
                </c:pt>
                <c:pt idx="169">
                  <c:v>83</c:v>
                </c:pt>
                <c:pt idx="170">
                  <c:v>84</c:v>
                </c:pt>
                <c:pt idx="171">
                  <c:v>85</c:v>
                </c:pt>
                <c:pt idx="172">
                  <c:v>92</c:v>
                </c:pt>
                <c:pt idx="173">
                  <c:v>93</c:v>
                </c:pt>
                <c:pt idx="174">
                  <c:v>100</c:v>
                </c:pt>
                <c:pt idx="175">
                  <c:v>101</c:v>
                </c:pt>
                <c:pt idx="176">
                  <c:v>102</c:v>
                </c:pt>
                <c:pt idx="177">
                  <c:v>103</c:v>
                </c:pt>
                <c:pt idx="178">
                  <c:v>110</c:v>
                </c:pt>
                <c:pt idx="179">
                  <c:v>111</c:v>
                </c:pt>
                <c:pt idx="180">
                  <c:v>118</c:v>
                </c:pt>
                <c:pt idx="181">
                  <c:v>119</c:v>
                </c:pt>
                <c:pt idx="182">
                  <c:v>126</c:v>
                </c:pt>
                <c:pt idx="183">
                  <c:v>127</c:v>
                </c:pt>
                <c:pt idx="184">
                  <c:v>134</c:v>
                </c:pt>
                <c:pt idx="185">
                  <c:v>135</c:v>
                </c:pt>
                <c:pt idx="186">
                  <c:v>142</c:v>
                </c:pt>
                <c:pt idx="187">
                  <c:v>143</c:v>
                </c:pt>
                <c:pt idx="188">
                  <c:v>150</c:v>
                </c:pt>
                <c:pt idx="189">
                  <c:v>151</c:v>
                </c:pt>
                <c:pt idx="190">
                  <c:v>152</c:v>
                </c:pt>
                <c:pt idx="191">
                  <c:v>159</c:v>
                </c:pt>
                <c:pt idx="192">
                  <c:v>160</c:v>
                </c:pt>
                <c:pt idx="193">
                  <c:v>161</c:v>
                </c:pt>
                <c:pt idx="194">
                  <c:v>168</c:v>
                </c:pt>
                <c:pt idx="195">
                  <c:v>169</c:v>
                </c:pt>
                <c:pt idx="196">
                  <c:v>176</c:v>
                </c:pt>
                <c:pt idx="197">
                  <c:v>177</c:v>
                </c:pt>
                <c:pt idx="198">
                  <c:v>178</c:v>
                </c:pt>
                <c:pt idx="199">
                  <c:v>179</c:v>
                </c:pt>
                <c:pt idx="200">
                  <c:v>180</c:v>
                </c:pt>
                <c:pt idx="201">
                  <c:v>0</c:v>
                </c:pt>
                <c:pt idx="202">
                  <c:v>8</c:v>
                </c:pt>
                <c:pt idx="203">
                  <c:v>16</c:v>
                </c:pt>
                <c:pt idx="204">
                  <c:v>17</c:v>
                </c:pt>
                <c:pt idx="205">
                  <c:v>18</c:v>
                </c:pt>
                <c:pt idx="206">
                  <c:v>26</c:v>
                </c:pt>
                <c:pt idx="207">
                  <c:v>27</c:v>
                </c:pt>
                <c:pt idx="208">
                  <c:v>36</c:v>
                </c:pt>
                <c:pt idx="209">
                  <c:v>44</c:v>
                </c:pt>
                <c:pt idx="210">
                  <c:v>45</c:v>
                </c:pt>
                <c:pt idx="211">
                  <c:v>54</c:v>
                </c:pt>
              </c:numCache>
            </c:numRef>
          </c:val>
          <c:smooth val="0"/>
          <c:extLst>
            <c:ext xmlns:c16="http://schemas.microsoft.com/office/drawing/2014/chart" uri="{C3380CC4-5D6E-409C-BE32-E72D297353CC}">
              <c16:uniqueId val="{00000000-FF10-4855-AA75-25BB0A07BE80}"/>
            </c:ext>
          </c:extLst>
        </c:ser>
        <c:dLbls>
          <c:showLegendKey val="0"/>
          <c:showVal val="0"/>
          <c:showCatName val="0"/>
          <c:showSerName val="0"/>
          <c:showPercent val="0"/>
          <c:showBubbleSize val="0"/>
        </c:dLbls>
        <c:smooth val="0"/>
        <c:axId val="486775639"/>
        <c:axId val="728829054"/>
      </c:lineChart>
      <c:catAx>
        <c:axId val="486775639"/>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ru-RU"/>
          </a:p>
        </c:txPr>
        <c:crossAx val="728829054"/>
        <c:crosses val="autoZero"/>
        <c:auto val="1"/>
        <c:lblAlgn val="ctr"/>
        <c:lblOffset val="100"/>
        <c:noMultiLvlLbl val="1"/>
      </c:catAx>
      <c:valAx>
        <c:axId val="7288290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ru-RU"/>
          </a:p>
        </c:txPr>
        <c:crossAx val="486775639"/>
        <c:crosses val="autoZero"/>
        <c:crossBetween val="between"/>
      </c:valAx>
    </c:plotArea>
    <c:legend>
      <c:legendPos val="r"/>
      <c:overlay val="0"/>
      <c:txPr>
        <a:bodyPr/>
        <a:lstStyle/>
        <a:p>
          <a:pPr lvl="0">
            <a:defRPr b="0">
              <a:solidFill>
                <a:srgbClr val="000000"/>
              </a:solidFill>
              <a:latin typeface="Roboto"/>
            </a:defRPr>
          </a:pPr>
          <a:endParaRPr lang="ru-R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123825</xdr:colOff>
      <xdr:row>1</xdr:row>
      <xdr:rowOff>38100</xdr:rowOff>
    </xdr:from>
    <xdr:ext cx="11601450" cy="3848100"/>
    <xdr:graphicFrame macro="">
      <xdr:nvGraphicFramePr>
        <xdr:cNvPr id="2" name="Chart 1" title="Diagramm">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roups.google.com/foru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unshine2k.de/coding/javascript/crc/crc_js.html"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7"/>
  <sheetViews>
    <sheetView workbookViewId="0">
      <selection activeCell="C13" sqref="C13"/>
    </sheetView>
  </sheetViews>
  <sheetFormatPr defaultColWidth="12.5703125" defaultRowHeight="15.75" customHeight="1" x14ac:dyDescent="0.2"/>
  <cols>
    <col min="1" max="1" width="20.5703125" customWidth="1"/>
    <col min="2" max="2" width="35.5703125" customWidth="1"/>
    <col min="3" max="3" width="142.5703125" customWidth="1"/>
  </cols>
  <sheetData>
    <row r="1" spans="1:3" ht="15.75" customHeight="1" x14ac:dyDescent="0.2">
      <c r="A1" s="1" t="s">
        <v>0</v>
      </c>
      <c r="B1" s="1"/>
      <c r="C1" s="1"/>
    </row>
    <row r="2" spans="1:3" ht="15.75" customHeight="1" x14ac:dyDescent="0.2">
      <c r="A2" s="1"/>
      <c r="B2" s="1"/>
      <c r="C2" s="1"/>
    </row>
    <row r="3" spans="1:3" ht="15.75" customHeight="1" x14ac:dyDescent="0.2">
      <c r="A3" s="1" t="s">
        <v>1</v>
      </c>
      <c r="B3" s="2" t="s">
        <v>2</v>
      </c>
      <c r="C3" s="1"/>
    </row>
    <row r="4" spans="1:3" ht="15.75" customHeight="1" x14ac:dyDescent="0.2">
      <c r="A4" s="1"/>
      <c r="B4" s="1"/>
      <c r="C4" s="1"/>
    </row>
    <row r="5" spans="1:3" ht="15.75" customHeight="1" x14ac:dyDescent="0.2">
      <c r="A5" s="3" t="s">
        <v>3</v>
      </c>
      <c r="B5" s="1"/>
      <c r="C5" s="1"/>
    </row>
    <row r="6" spans="1:3" ht="15.75" customHeight="1" x14ac:dyDescent="0.2">
      <c r="A6" s="1" t="s">
        <v>4</v>
      </c>
      <c r="B6" s="1" t="s">
        <v>5</v>
      </c>
      <c r="C6" s="1" t="s">
        <v>6</v>
      </c>
    </row>
    <row r="7" spans="1:3" ht="15.75" customHeight="1" x14ac:dyDescent="0.2">
      <c r="A7" s="4" t="s">
        <v>7</v>
      </c>
      <c r="B7" s="5" t="s">
        <v>8</v>
      </c>
      <c r="C7" s="5" t="s">
        <v>9</v>
      </c>
    </row>
    <row r="8" spans="1:3" ht="15.75" customHeight="1" x14ac:dyDescent="0.2">
      <c r="A8" s="4" t="s">
        <v>10</v>
      </c>
      <c r="B8" s="6" t="s">
        <v>11</v>
      </c>
      <c r="C8" s="5" t="s">
        <v>12</v>
      </c>
    </row>
    <row r="9" spans="1:3" ht="15.75" customHeight="1" x14ac:dyDescent="0.2">
      <c r="A9" s="1" t="s">
        <v>13</v>
      </c>
      <c r="B9" s="5" t="s">
        <v>14</v>
      </c>
      <c r="C9" s="5" t="s">
        <v>15</v>
      </c>
    </row>
    <row r="10" spans="1:3" ht="15.75" customHeight="1" x14ac:dyDescent="0.2">
      <c r="A10" s="1" t="s">
        <v>16</v>
      </c>
      <c r="B10" s="1" t="s">
        <v>17</v>
      </c>
      <c r="C10" s="1" t="s">
        <v>18</v>
      </c>
    </row>
    <row r="11" spans="1:3" ht="15.75" customHeight="1" x14ac:dyDescent="0.2">
      <c r="A11" s="1" t="s">
        <v>19</v>
      </c>
      <c r="B11" s="1"/>
      <c r="C11" s="1" t="s">
        <v>20</v>
      </c>
    </row>
    <row r="12" spans="1:3" ht="15.75" customHeight="1" x14ac:dyDescent="0.2">
      <c r="A12" s="1" t="s">
        <v>21</v>
      </c>
      <c r="B12" s="1" t="s">
        <v>22</v>
      </c>
      <c r="C12" s="7" t="s">
        <v>23</v>
      </c>
    </row>
    <row r="13" spans="1:3" ht="15.75" customHeight="1" x14ac:dyDescent="0.2">
      <c r="A13" s="8" t="s">
        <v>24</v>
      </c>
      <c r="B13" s="7" t="s">
        <v>25</v>
      </c>
      <c r="C13" s="7" t="s">
        <v>26</v>
      </c>
    </row>
    <row r="14" spans="1:3" ht="15.75" customHeight="1" x14ac:dyDescent="0.2">
      <c r="A14" s="9" t="s">
        <v>27</v>
      </c>
      <c r="B14" s="9" t="s">
        <v>27</v>
      </c>
      <c r="C14" s="1" t="s">
        <v>28</v>
      </c>
    </row>
    <row r="15" spans="1:3" ht="15.75" customHeight="1" x14ac:dyDescent="0.2">
      <c r="A15" s="9" t="s">
        <v>29</v>
      </c>
      <c r="B15" s="9" t="s">
        <v>30</v>
      </c>
      <c r="C15" s="1" t="s">
        <v>31</v>
      </c>
    </row>
    <row r="16" spans="1:3" ht="15.75" customHeight="1" x14ac:dyDescent="0.2">
      <c r="A16" s="9" t="s">
        <v>32</v>
      </c>
      <c r="B16" s="9" t="s">
        <v>33</v>
      </c>
      <c r="C16" s="1" t="s">
        <v>34</v>
      </c>
    </row>
    <row r="17" spans="1:3" ht="15.75" customHeight="1" x14ac:dyDescent="0.2">
      <c r="A17" s="9" t="s">
        <v>35</v>
      </c>
      <c r="B17" s="9"/>
      <c r="C17" s="1" t="s">
        <v>36</v>
      </c>
    </row>
  </sheetData>
  <hyperlinks>
    <hyperlink ref="B3" r:id="rId1" location="!forum/bmw-canbus"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9"/>
  <sheetViews>
    <sheetView workbookViewId="0"/>
  </sheetViews>
  <sheetFormatPr defaultColWidth="12.5703125" defaultRowHeight="15.75" customHeight="1" x14ac:dyDescent="0.2"/>
  <cols>
    <col min="1" max="1" width="31.140625" customWidth="1"/>
    <col min="2" max="2" width="36.5703125" customWidth="1"/>
    <col min="3" max="3" width="43.7109375" customWidth="1"/>
    <col min="4" max="4" width="62.42578125" customWidth="1"/>
  </cols>
  <sheetData>
    <row r="1" spans="1:4" ht="15.75" customHeight="1" x14ac:dyDescent="0.2">
      <c r="A1" s="15" t="s">
        <v>207</v>
      </c>
      <c r="B1" s="15" t="s">
        <v>208</v>
      </c>
      <c r="C1" s="15" t="s">
        <v>209</v>
      </c>
      <c r="D1" s="15" t="s">
        <v>73</v>
      </c>
    </row>
    <row r="2" spans="1:4" ht="15.75" customHeight="1" x14ac:dyDescent="0.2">
      <c r="A2" s="25" t="s">
        <v>68</v>
      </c>
      <c r="B2" s="34" t="s">
        <v>41</v>
      </c>
      <c r="C2" s="25" t="s">
        <v>306</v>
      </c>
      <c r="D2" s="25" t="s">
        <v>302</v>
      </c>
    </row>
    <row r="3" spans="1:4" ht="15.75" customHeight="1" x14ac:dyDescent="0.2">
      <c r="A3" s="25" t="s">
        <v>314</v>
      </c>
      <c r="B3" s="34" t="s">
        <v>42</v>
      </c>
      <c r="C3" s="25" t="s">
        <v>315</v>
      </c>
      <c r="D3" s="25" t="s">
        <v>302</v>
      </c>
    </row>
    <row r="4" spans="1:4" ht="15.75" customHeight="1" x14ac:dyDescent="0.2">
      <c r="A4" s="25" t="s">
        <v>68</v>
      </c>
      <c r="B4" s="34" t="s">
        <v>43</v>
      </c>
      <c r="C4" s="25" t="s">
        <v>313</v>
      </c>
      <c r="D4" s="25" t="s">
        <v>302</v>
      </c>
    </row>
    <row r="5" spans="1:4" ht="15.75" customHeight="1" x14ac:dyDescent="0.2">
      <c r="A5" s="25" t="s">
        <v>68</v>
      </c>
      <c r="B5" s="34" t="s">
        <v>44</v>
      </c>
      <c r="C5" s="25" t="s">
        <v>316</v>
      </c>
      <c r="D5" s="25" t="s">
        <v>302</v>
      </c>
    </row>
    <row r="6" spans="1:4" ht="15.75" customHeight="1" x14ac:dyDescent="0.2">
      <c r="A6" s="25" t="s">
        <v>317</v>
      </c>
      <c r="B6" s="34" t="s">
        <v>45</v>
      </c>
      <c r="C6" s="25" t="s">
        <v>318</v>
      </c>
      <c r="D6" s="25" t="s">
        <v>302</v>
      </c>
    </row>
    <row r="7" spans="1:4" ht="15.75" customHeight="1" x14ac:dyDescent="0.2">
      <c r="A7" s="25" t="s">
        <v>319</v>
      </c>
      <c r="B7" s="34" t="s">
        <v>46</v>
      </c>
      <c r="C7" s="25" t="s">
        <v>320</v>
      </c>
      <c r="D7" s="25" t="s">
        <v>302</v>
      </c>
    </row>
    <row r="8" spans="1:4" ht="15.75" customHeight="1" x14ac:dyDescent="0.2">
      <c r="A8" s="25" t="s">
        <v>68</v>
      </c>
      <c r="B8" s="34" t="s">
        <v>47</v>
      </c>
      <c r="C8" s="25" t="s">
        <v>321</v>
      </c>
      <c r="D8" s="25" t="s">
        <v>302</v>
      </c>
    </row>
    <row r="9" spans="1:4" ht="15.75" customHeight="1" x14ac:dyDescent="0.2">
      <c r="A9" s="25" t="s">
        <v>239</v>
      </c>
      <c r="B9" s="34" t="s">
        <v>48</v>
      </c>
      <c r="C9" s="33" t="s">
        <v>304</v>
      </c>
      <c r="D9" s="25" t="s">
        <v>302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9"/>
  <sheetViews>
    <sheetView workbookViewId="0"/>
  </sheetViews>
  <sheetFormatPr defaultColWidth="12.5703125" defaultRowHeight="15.75" customHeight="1" x14ac:dyDescent="0.2"/>
  <cols>
    <col min="1" max="1" width="14.5703125" customWidth="1"/>
    <col min="3" max="3" width="95.28515625" customWidth="1"/>
    <col min="4" max="4" width="56.5703125" customWidth="1"/>
  </cols>
  <sheetData>
    <row r="1" spans="1:4" ht="15.75" customHeight="1" x14ac:dyDescent="0.2">
      <c r="A1" s="40" t="s">
        <v>207</v>
      </c>
      <c r="B1" s="40" t="s">
        <v>208</v>
      </c>
      <c r="C1" s="40" t="s">
        <v>209</v>
      </c>
      <c r="D1" s="40" t="s">
        <v>73</v>
      </c>
    </row>
    <row r="2" spans="1:4" ht="15.75" customHeight="1" x14ac:dyDescent="0.2">
      <c r="A2" s="26"/>
      <c r="B2" s="25" t="s">
        <v>41</v>
      </c>
      <c r="C2" s="25" t="s">
        <v>310</v>
      </c>
      <c r="D2" s="25" t="s">
        <v>302</v>
      </c>
    </row>
    <row r="3" spans="1:4" ht="15.75" customHeight="1" x14ac:dyDescent="0.2">
      <c r="A3" s="26"/>
      <c r="B3" s="25" t="s">
        <v>42</v>
      </c>
      <c r="C3" s="25" t="s">
        <v>310</v>
      </c>
      <c r="D3" s="25" t="s">
        <v>302</v>
      </c>
    </row>
    <row r="4" spans="1:4" ht="15.75" customHeight="1" x14ac:dyDescent="0.2">
      <c r="A4" s="26"/>
      <c r="B4" s="25" t="s">
        <v>43</v>
      </c>
      <c r="C4" s="25" t="s">
        <v>310</v>
      </c>
      <c r="D4" s="25" t="s">
        <v>302</v>
      </c>
    </row>
    <row r="5" spans="1:4" ht="15.75" customHeight="1" x14ac:dyDescent="0.2">
      <c r="A5" s="26"/>
      <c r="B5" s="25" t="s">
        <v>44</v>
      </c>
      <c r="C5" s="25" t="s">
        <v>322</v>
      </c>
      <c r="D5" s="25" t="s">
        <v>302</v>
      </c>
    </row>
    <row r="6" spans="1:4" ht="15.75" customHeight="1" x14ac:dyDescent="0.2">
      <c r="A6" s="26"/>
      <c r="B6" s="25" t="s">
        <v>45</v>
      </c>
      <c r="C6" s="25" t="s">
        <v>323</v>
      </c>
      <c r="D6" s="25" t="s">
        <v>302</v>
      </c>
    </row>
    <row r="7" spans="1:4" ht="15.75" customHeight="1" x14ac:dyDescent="0.2">
      <c r="A7" s="25" t="s">
        <v>324</v>
      </c>
      <c r="B7" s="25" t="s">
        <v>46</v>
      </c>
      <c r="C7" s="25" t="s">
        <v>325</v>
      </c>
      <c r="D7" s="25" t="s">
        <v>302</v>
      </c>
    </row>
    <row r="8" spans="1:4" ht="15.75" customHeight="1" x14ac:dyDescent="0.2">
      <c r="A8" s="26"/>
      <c r="B8" s="25" t="s">
        <v>47</v>
      </c>
      <c r="C8" s="25" t="s">
        <v>326</v>
      </c>
      <c r="D8" s="25" t="s">
        <v>302</v>
      </c>
    </row>
    <row r="9" spans="1:4" ht="15.75" customHeight="1" x14ac:dyDescent="0.2">
      <c r="A9" s="25" t="s">
        <v>239</v>
      </c>
      <c r="B9" s="25" t="s">
        <v>48</v>
      </c>
      <c r="C9" s="33" t="s">
        <v>304</v>
      </c>
      <c r="D9" s="25" t="s">
        <v>302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9"/>
  <sheetViews>
    <sheetView workbookViewId="0"/>
  </sheetViews>
  <sheetFormatPr defaultColWidth="12.5703125" defaultRowHeight="15.75" customHeight="1" x14ac:dyDescent="0.2"/>
  <cols>
    <col min="1" max="1" width="25.28515625" customWidth="1"/>
    <col min="3" max="3" width="60.28515625" customWidth="1"/>
    <col min="4" max="4" width="91.85546875" customWidth="1"/>
  </cols>
  <sheetData>
    <row r="1" spans="1:4" ht="12.75" x14ac:dyDescent="0.2">
      <c r="A1" s="15" t="s">
        <v>207</v>
      </c>
      <c r="B1" s="37" t="s">
        <v>208</v>
      </c>
      <c r="C1" s="15" t="s">
        <v>209</v>
      </c>
      <c r="D1" s="15" t="s">
        <v>73</v>
      </c>
    </row>
    <row r="2" spans="1:4" ht="12.75" x14ac:dyDescent="0.2">
      <c r="A2" s="1" t="s">
        <v>327</v>
      </c>
      <c r="B2" s="39" t="s">
        <v>219</v>
      </c>
      <c r="C2" s="6" t="s">
        <v>328</v>
      </c>
      <c r="D2" s="5" t="s">
        <v>162</v>
      </c>
    </row>
    <row r="3" spans="1:4" ht="12.75" x14ac:dyDescent="0.2">
      <c r="A3" s="1" t="s">
        <v>327</v>
      </c>
      <c r="B3" s="1" t="s">
        <v>45</v>
      </c>
      <c r="C3" s="1" t="s">
        <v>329</v>
      </c>
      <c r="D3" s="5" t="s">
        <v>162</v>
      </c>
    </row>
    <row r="4" spans="1:4" ht="12.75" x14ac:dyDescent="0.2">
      <c r="A4" s="1" t="s">
        <v>330</v>
      </c>
      <c r="B4" s="1" t="s">
        <v>45</v>
      </c>
      <c r="C4" s="1" t="s">
        <v>331</v>
      </c>
      <c r="D4" s="5" t="s">
        <v>332</v>
      </c>
    </row>
    <row r="5" spans="1:4" ht="12.75" x14ac:dyDescent="0.2">
      <c r="A5" s="1" t="s">
        <v>333</v>
      </c>
      <c r="B5" s="1" t="s">
        <v>45</v>
      </c>
      <c r="C5" s="1" t="s">
        <v>334</v>
      </c>
      <c r="D5" s="5" t="s">
        <v>332</v>
      </c>
    </row>
    <row r="6" spans="1:4" ht="12.75" x14ac:dyDescent="0.2">
      <c r="D6" s="5"/>
    </row>
    <row r="7" spans="1:4" ht="12.75" x14ac:dyDescent="0.2">
      <c r="A7" s="1" t="s">
        <v>327</v>
      </c>
      <c r="B7" s="39" t="s">
        <v>219</v>
      </c>
      <c r="C7" s="1" t="s">
        <v>335</v>
      </c>
      <c r="D7" s="39" t="s">
        <v>336</v>
      </c>
    </row>
    <row r="8" spans="1:4" ht="12.75" x14ac:dyDescent="0.2">
      <c r="A8" s="1" t="s">
        <v>337</v>
      </c>
      <c r="B8" s="39" t="s">
        <v>46</v>
      </c>
      <c r="C8" s="1" t="s">
        <v>338</v>
      </c>
      <c r="D8" s="39" t="s">
        <v>339</v>
      </c>
    </row>
    <row r="9" spans="1:4" ht="12.75" x14ac:dyDescent="0.2">
      <c r="A9" s="1" t="s">
        <v>147</v>
      </c>
      <c r="B9" s="39" t="s">
        <v>47</v>
      </c>
      <c r="C9" s="1" t="s">
        <v>340</v>
      </c>
      <c r="D9" s="5" t="s">
        <v>341</v>
      </c>
    </row>
    <row r="10" spans="1:4" ht="12.75" x14ac:dyDescent="0.2">
      <c r="A10" s="1"/>
      <c r="B10" s="39"/>
      <c r="C10" s="1"/>
      <c r="D10" s="5"/>
    </row>
    <row r="11" spans="1:4" ht="12.75" x14ac:dyDescent="0.2">
      <c r="A11" s="41" t="s">
        <v>342</v>
      </c>
      <c r="B11" s="39"/>
      <c r="C11" s="1"/>
      <c r="D11" s="5"/>
    </row>
    <row r="12" spans="1:4" ht="12.75" x14ac:dyDescent="0.2">
      <c r="A12" s="1" t="s">
        <v>239</v>
      </c>
      <c r="B12" s="35" t="s">
        <v>41</v>
      </c>
      <c r="C12" s="33" t="s">
        <v>259</v>
      </c>
      <c r="D12" s="27" t="s">
        <v>302</v>
      </c>
    </row>
    <row r="13" spans="1:4" ht="19.5" customHeight="1" x14ac:dyDescent="0.2">
      <c r="A13" s="90" t="s">
        <v>343</v>
      </c>
      <c r="B13" s="35" t="s">
        <v>42</v>
      </c>
      <c r="C13" s="90" t="s">
        <v>344</v>
      </c>
      <c r="D13" s="27" t="s">
        <v>345</v>
      </c>
    </row>
    <row r="14" spans="1:4" ht="21.75" customHeight="1" x14ac:dyDescent="0.2">
      <c r="A14" s="89"/>
      <c r="B14" s="35" t="s">
        <v>43</v>
      </c>
      <c r="C14" s="89"/>
      <c r="D14" s="27" t="s">
        <v>346</v>
      </c>
    </row>
    <row r="15" spans="1:4" ht="12.75" x14ac:dyDescent="0.2">
      <c r="A15" s="25" t="s">
        <v>347</v>
      </c>
      <c r="B15" s="35" t="s">
        <v>44</v>
      </c>
      <c r="C15" s="42" t="s">
        <v>348</v>
      </c>
      <c r="D15" s="27" t="s">
        <v>302</v>
      </c>
    </row>
    <row r="16" spans="1:4" ht="12.75" x14ac:dyDescent="0.2">
      <c r="A16" s="25" t="s">
        <v>349</v>
      </c>
      <c r="B16" s="35" t="s">
        <v>45</v>
      </c>
      <c r="C16" s="25" t="s">
        <v>350</v>
      </c>
      <c r="D16" s="27" t="s">
        <v>302</v>
      </c>
    </row>
    <row r="17" spans="1:4" ht="12.75" x14ac:dyDescent="0.2">
      <c r="A17" s="25"/>
      <c r="B17" s="35" t="s">
        <v>46</v>
      </c>
      <c r="C17" s="25" t="s">
        <v>351</v>
      </c>
      <c r="D17" s="27" t="s">
        <v>302</v>
      </c>
    </row>
    <row r="18" spans="1:4" ht="12.75" x14ac:dyDescent="0.2">
      <c r="A18" s="25" t="s">
        <v>352</v>
      </c>
      <c r="B18" s="35" t="s">
        <v>47</v>
      </c>
      <c r="C18" s="25" t="s">
        <v>353</v>
      </c>
      <c r="D18" s="27" t="s">
        <v>302</v>
      </c>
    </row>
    <row r="19" spans="1:4" ht="12.75" x14ac:dyDescent="0.2">
      <c r="A19" s="25" t="s">
        <v>68</v>
      </c>
      <c r="B19" s="35" t="s">
        <v>48</v>
      </c>
      <c r="C19" s="25" t="s">
        <v>289</v>
      </c>
      <c r="D19" s="27" t="s">
        <v>302</v>
      </c>
    </row>
  </sheetData>
  <mergeCells count="2">
    <mergeCell ref="A13:A14"/>
    <mergeCell ref="C13: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12"/>
  <sheetViews>
    <sheetView workbookViewId="0"/>
  </sheetViews>
  <sheetFormatPr defaultColWidth="12.5703125" defaultRowHeight="15.75" customHeight="1" x14ac:dyDescent="0.2"/>
  <cols>
    <col min="1" max="1" width="24.140625" customWidth="1"/>
    <col min="3" max="3" width="59.140625" customWidth="1"/>
    <col min="4" max="4" width="54.140625" customWidth="1"/>
  </cols>
  <sheetData>
    <row r="1" spans="1:4" ht="15.75" customHeight="1" x14ac:dyDescent="0.2">
      <c r="A1" s="15" t="s">
        <v>207</v>
      </c>
      <c r="B1" s="15" t="s">
        <v>208</v>
      </c>
      <c r="C1" s="15" t="s">
        <v>209</v>
      </c>
      <c r="D1" s="15" t="s">
        <v>73</v>
      </c>
    </row>
    <row r="2" spans="1:4" ht="15.75" customHeight="1" x14ac:dyDescent="0.2">
      <c r="A2" s="90" t="s">
        <v>354</v>
      </c>
      <c r="B2" s="25" t="s">
        <v>41</v>
      </c>
      <c r="C2" s="43" t="s">
        <v>355</v>
      </c>
      <c r="D2" s="27" t="s">
        <v>302</v>
      </c>
    </row>
    <row r="3" spans="1:4" ht="15.75" customHeight="1" x14ac:dyDescent="0.2">
      <c r="A3" s="89"/>
      <c r="B3" s="25" t="s">
        <v>42</v>
      </c>
      <c r="C3" s="25" t="s">
        <v>356</v>
      </c>
      <c r="D3" s="27" t="s">
        <v>302</v>
      </c>
    </row>
    <row r="4" spans="1:4" ht="15.75" customHeight="1" x14ac:dyDescent="0.2">
      <c r="A4" s="89"/>
      <c r="B4" s="25"/>
      <c r="D4" s="27" t="s">
        <v>302</v>
      </c>
    </row>
    <row r="5" spans="1:4" ht="15.75" customHeight="1" x14ac:dyDescent="0.2">
      <c r="A5" s="90" t="s">
        <v>357</v>
      </c>
      <c r="B5" s="25" t="s">
        <v>43</v>
      </c>
      <c r="C5" s="44" t="s">
        <v>358</v>
      </c>
      <c r="D5" s="27" t="s">
        <v>302</v>
      </c>
    </row>
    <row r="6" spans="1:4" ht="15.75" customHeight="1" x14ac:dyDescent="0.2">
      <c r="A6" s="89"/>
      <c r="B6" s="25"/>
      <c r="C6" s="44" t="s">
        <v>359</v>
      </c>
      <c r="D6" s="27" t="s">
        <v>302</v>
      </c>
    </row>
    <row r="7" spans="1:4" ht="15.75" customHeight="1" x14ac:dyDescent="0.2">
      <c r="A7" s="90" t="s">
        <v>360</v>
      </c>
      <c r="B7" s="25" t="s">
        <v>44</v>
      </c>
      <c r="C7" s="25" t="s">
        <v>361</v>
      </c>
      <c r="D7" s="27" t="s">
        <v>302</v>
      </c>
    </row>
    <row r="8" spans="1:4" ht="15.75" customHeight="1" x14ac:dyDescent="0.2">
      <c r="A8" s="89"/>
      <c r="B8" s="25" t="s">
        <v>45</v>
      </c>
      <c r="C8" s="25" t="s">
        <v>362</v>
      </c>
      <c r="D8" s="27" t="s">
        <v>302</v>
      </c>
    </row>
    <row r="9" spans="1:4" ht="15.75" customHeight="1" x14ac:dyDescent="0.2">
      <c r="A9" s="89"/>
      <c r="B9" s="25"/>
      <c r="C9" s="44" t="s">
        <v>363</v>
      </c>
      <c r="D9" s="27" t="s">
        <v>302</v>
      </c>
    </row>
    <row r="10" spans="1:4" ht="15.75" customHeight="1" x14ac:dyDescent="0.2">
      <c r="A10" s="25" t="s">
        <v>68</v>
      </c>
      <c r="B10" s="25" t="s">
        <v>46</v>
      </c>
      <c r="C10" s="25" t="s">
        <v>364</v>
      </c>
      <c r="D10" s="27" t="s">
        <v>302</v>
      </c>
    </row>
    <row r="11" spans="1:4" ht="15.75" customHeight="1" x14ac:dyDescent="0.2">
      <c r="A11" s="25" t="s">
        <v>360</v>
      </c>
      <c r="B11" s="25" t="s">
        <v>47</v>
      </c>
      <c r="C11" s="25" t="s">
        <v>365</v>
      </c>
      <c r="D11" s="27" t="s">
        <v>302</v>
      </c>
    </row>
    <row r="12" spans="1:4" ht="15.75" customHeight="1" x14ac:dyDescent="0.2">
      <c r="A12" s="25" t="s">
        <v>68</v>
      </c>
      <c r="B12" s="25" t="s">
        <v>48</v>
      </c>
      <c r="C12" s="25" t="s">
        <v>289</v>
      </c>
      <c r="D12" s="27" t="s">
        <v>302</v>
      </c>
    </row>
  </sheetData>
  <mergeCells count="3">
    <mergeCell ref="A2:A4"/>
    <mergeCell ref="A5:A6"/>
    <mergeCell ref="A7:A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9"/>
  <sheetViews>
    <sheetView workbookViewId="0"/>
  </sheetViews>
  <sheetFormatPr defaultColWidth="12.5703125" defaultRowHeight="15.75" customHeight="1" x14ac:dyDescent="0.2"/>
  <cols>
    <col min="1" max="1" width="39.28515625" customWidth="1"/>
    <col min="3" max="3" width="39.85546875" customWidth="1"/>
    <col min="4" max="4" width="35.42578125" customWidth="1"/>
  </cols>
  <sheetData>
    <row r="1" spans="1:4" ht="15.75" customHeight="1" x14ac:dyDescent="0.2">
      <c r="A1" s="15" t="s">
        <v>207</v>
      </c>
      <c r="B1" s="15" t="s">
        <v>208</v>
      </c>
      <c r="C1" s="15" t="s">
        <v>209</v>
      </c>
      <c r="D1" s="15" t="s">
        <v>73</v>
      </c>
    </row>
    <row r="2" spans="1:4" ht="15.75" customHeight="1" x14ac:dyDescent="0.2">
      <c r="A2" s="1" t="s">
        <v>366</v>
      </c>
      <c r="B2" s="39" t="s">
        <v>367</v>
      </c>
      <c r="C2" s="1" t="s">
        <v>368</v>
      </c>
      <c r="D2" s="5" t="s">
        <v>297</v>
      </c>
    </row>
    <row r="3" spans="1:4" ht="15.75" customHeight="1" x14ac:dyDescent="0.2">
      <c r="A3" s="1" t="s">
        <v>369</v>
      </c>
      <c r="B3" s="39" t="s">
        <v>214</v>
      </c>
      <c r="C3" s="5" t="s">
        <v>370</v>
      </c>
      <c r="D3" s="5" t="s">
        <v>297</v>
      </c>
    </row>
    <row r="4" spans="1:4" ht="15.75" customHeight="1" x14ac:dyDescent="0.2">
      <c r="A4" s="1" t="s">
        <v>371</v>
      </c>
      <c r="B4" s="39" t="s">
        <v>372</v>
      </c>
      <c r="C4" s="1" t="s">
        <v>373</v>
      </c>
      <c r="D4" s="5" t="s">
        <v>297</v>
      </c>
    </row>
    <row r="5" spans="1:4" ht="15.75" customHeight="1" x14ac:dyDescent="0.2">
      <c r="A5" s="1" t="s">
        <v>374</v>
      </c>
      <c r="B5" s="39" t="s">
        <v>47</v>
      </c>
      <c r="C5" s="1" t="s">
        <v>375</v>
      </c>
      <c r="D5" s="5" t="s">
        <v>294</v>
      </c>
    </row>
    <row r="6" spans="1:4" ht="15.75" customHeight="1" x14ac:dyDescent="0.2">
      <c r="A6" s="1" t="s">
        <v>376</v>
      </c>
      <c r="B6" s="39" t="s">
        <v>47</v>
      </c>
      <c r="C6" s="1" t="s">
        <v>377</v>
      </c>
      <c r="D6" s="5" t="s">
        <v>171</v>
      </c>
    </row>
    <row r="7" spans="1:4" ht="15.75" customHeight="1" x14ac:dyDescent="0.2">
      <c r="A7" s="1" t="s">
        <v>378</v>
      </c>
      <c r="B7" s="39" t="s">
        <v>234</v>
      </c>
      <c r="C7" s="1" t="s">
        <v>379</v>
      </c>
      <c r="D7" s="5" t="s">
        <v>112</v>
      </c>
    </row>
    <row r="8" spans="1:4" ht="15.75" customHeight="1" x14ac:dyDescent="0.2">
      <c r="A8" s="1"/>
      <c r="B8" s="39"/>
      <c r="C8" s="1"/>
      <c r="D8" s="5"/>
    </row>
    <row r="9" spans="1:4" ht="15.75" customHeight="1" x14ac:dyDescent="0.2">
      <c r="A9" s="1"/>
      <c r="B9" s="39"/>
      <c r="C9" s="1"/>
      <c r="D9"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D10"/>
  <sheetViews>
    <sheetView workbookViewId="0"/>
  </sheetViews>
  <sheetFormatPr defaultColWidth="12.5703125" defaultRowHeight="15.75" customHeight="1" x14ac:dyDescent="0.2"/>
  <cols>
    <col min="4" max="4" width="25.7109375" customWidth="1"/>
  </cols>
  <sheetData>
    <row r="1" spans="1:4" ht="15.75" customHeight="1" x14ac:dyDescent="0.2">
      <c r="A1" s="15" t="s">
        <v>207</v>
      </c>
      <c r="B1" s="15" t="s">
        <v>208</v>
      </c>
      <c r="C1" s="15" t="s">
        <v>209</v>
      </c>
      <c r="D1" s="15" t="s">
        <v>73</v>
      </c>
    </row>
    <row r="2" spans="1:4" ht="15.75" customHeight="1" x14ac:dyDescent="0.2">
      <c r="B2" s="1" t="s">
        <v>41</v>
      </c>
      <c r="C2" s="1" t="s">
        <v>310</v>
      </c>
      <c r="D2" s="1" t="s">
        <v>380</v>
      </c>
    </row>
    <row r="3" spans="1:4" ht="15.75" customHeight="1" x14ac:dyDescent="0.2">
      <c r="B3" s="1" t="s">
        <v>42</v>
      </c>
      <c r="C3" s="1" t="s">
        <v>310</v>
      </c>
      <c r="D3" s="1" t="s">
        <v>380</v>
      </c>
    </row>
    <row r="4" spans="1:4" ht="15.75" customHeight="1" x14ac:dyDescent="0.2">
      <c r="B4" s="1" t="s">
        <v>43</v>
      </c>
      <c r="C4" s="1" t="s">
        <v>310</v>
      </c>
      <c r="D4" s="1" t="s">
        <v>380</v>
      </c>
    </row>
    <row r="5" spans="1:4" ht="15.75" customHeight="1" x14ac:dyDescent="0.2">
      <c r="B5" s="1" t="s">
        <v>44</v>
      </c>
      <c r="C5" s="1" t="s">
        <v>310</v>
      </c>
      <c r="D5" s="1" t="s">
        <v>380</v>
      </c>
    </row>
    <row r="6" spans="1:4" ht="15.75" customHeight="1" x14ac:dyDescent="0.2">
      <c r="B6" s="1" t="s">
        <v>45</v>
      </c>
      <c r="C6" s="1" t="s">
        <v>310</v>
      </c>
      <c r="D6" s="1" t="s">
        <v>380</v>
      </c>
    </row>
    <row r="7" spans="1:4" ht="15.75" customHeight="1" x14ac:dyDescent="0.2">
      <c r="B7" s="1" t="s">
        <v>46</v>
      </c>
      <c r="C7" s="1" t="s">
        <v>381</v>
      </c>
      <c r="D7" s="1" t="s">
        <v>380</v>
      </c>
    </row>
    <row r="8" spans="1:4" ht="15.75" customHeight="1" x14ac:dyDescent="0.2">
      <c r="B8" s="1" t="s">
        <v>47</v>
      </c>
      <c r="C8" s="1" t="s">
        <v>289</v>
      </c>
      <c r="D8" s="1" t="s">
        <v>380</v>
      </c>
    </row>
    <row r="9" spans="1:4" ht="15.75" customHeight="1" x14ac:dyDescent="0.2">
      <c r="B9" s="1" t="s">
        <v>48</v>
      </c>
      <c r="C9" s="1" t="s">
        <v>289</v>
      </c>
      <c r="D9" s="1" t="s">
        <v>380</v>
      </c>
    </row>
    <row r="10" spans="1:4" ht="15.75" customHeight="1" x14ac:dyDescent="0.2">
      <c r="A10" s="41" t="s">
        <v>382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D9"/>
  <sheetViews>
    <sheetView workbookViewId="0"/>
  </sheetViews>
  <sheetFormatPr defaultColWidth="12.5703125" defaultRowHeight="15.75" customHeight="1" x14ac:dyDescent="0.2"/>
  <cols>
    <col min="1" max="1" width="32.42578125" customWidth="1"/>
    <col min="3" max="3" width="65.5703125" customWidth="1"/>
    <col min="4" max="4" width="26.5703125" customWidth="1"/>
  </cols>
  <sheetData>
    <row r="1" spans="1:4" ht="15.75" customHeight="1" x14ac:dyDescent="0.2">
      <c r="A1" s="15" t="s">
        <v>207</v>
      </c>
      <c r="B1" s="15" t="s">
        <v>208</v>
      </c>
      <c r="C1" s="15" t="s">
        <v>209</v>
      </c>
      <c r="D1" s="15" t="s">
        <v>73</v>
      </c>
    </row>
    <row r="2" spans="1:4" ht="15.75" customHeight="1" x14ac:dyDescent="0.2">
      <c r="A2" s="45"/>
      <c r="B2" s="35" t="s">
        <v>41</v>
      </c>
      <c r="C2" s="45"/>
      <c r="D2" s="35" t="s">
        <v>307</v>
      </c>
    </row>
    <row r="3" spans="1:4" ht="15.75" customHeight="1" x14ac:dyDescent="0.2">
      <c r="A3" s="45"/>
      <c r="B3" s="35" t="s">
        <v>42</v>
      </c>
      <c r="C3" s="45"/>
      <c r="D3" s="45"/>
    </row>
    <row r="4" spans="1:4" ht="15.75" customHeight="1" x14ac:dyDescent="0.2">
      <c r="A4" s="45"/>
      <c r="B4" s="35" t="s">
        <v>43</v>
      </c>
      <c r="C4" s="45"/>
      <c r="D4" s="45"/>
    </row>
    <row r="5" spans="1:4" ht="15.75" customHeight="1" x14ac:dyDescent="0.2">
      <c r="A5" s="45"/>
      <c r="B5" s="35" t="s">
        <v>44</v>
      </c>
      <c r="C5" s="45"/>
      <c r="D5" s="45"/>
    </row>
    <row r="6" spans="1:4" ht="15.75" customHeight="1" x14ac:dyDescent="0.2">
      <c r="A6" s="35" t="s">
        <v>383</v>
      </c>
      <c r="B6" s="35" t="s">
        <v>45</v>
      </c>
      <c r="C6" s="35" t="s">
        <v>384</v>
      </c>
      <c r="D6" s="45"/>
    </row>
    <row r="7" spans="1:4" ht="15.75" customHeight="1" x14ac:dyDescent="0.2">
      <c r="A7" s="45"/>
      <c r="B7" s="35" t="s">
        <v>46</v>
      </c>
      <c r="C7" s="45"/>
      <c r="D7" s="45"/>
    </row>
    <row r="8" spans="1:4" ht="15.75" customHeight="1" x14ac:dyDescent="0.2">
      <c r="A8" s="45"/>
      <c r="B8" s="35" t="s">
        <v>47</v>
      </c>
      <c r="C8" s="45"/>
      <c r="D8" s="45"/>
    </row>
    <row r="9" spans="1:4" ht="15.75" customHeight="1" x14ac:dyDescent="0.2">
      <c r="A9" s="25" t="s">
        <v>385</v>
      </c>
      <c r="B9" s="25" t="s">
        <v>48</v>
      </c>
      <c r="C9" s="25" t="s">
        <v>386</v>
      </c>
      <c r="D9" s="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9"/>
  <sheetViews>
    <sheetView workbookViewId="0"/>
  </sheetViews>
  <sheetFormatPr defaultColWidth="12.5703125" defaultRowHeight="15.75" customHeight="1" x14ac:dyDescent="0.2"/>
  <cols>
    <col min="1" max="1" width="15.42578125" customWidth="1"/>
    <col min="3" max="3" width="89.42578125" customWidth="1"/>
    <col min="4" max="4" width="75.7109375" customWidth="1"/>
  </cols>
  <sheetData>
    <row r="1" spans="1:4" ht="15.75" customHeight="1" x14ac:dyDescent="0.2">
      <c r="A1" s="15" t="s">
        <v>207</v>
      </c>
      <c r="B1" s="37" t="s">
        <v>208</v>
      </c>
      <c r="C1" s="15" t="s">
        <v>209</v>
      </c>
      <c r="D1" s="15" t="s">
        <v>73</v>
      </c>
    </row>
    <row r="2" spans="1:4" ht="15.75" customHeight="1" x14ac:dyDescent="0.2">
      <c r="A2" s="1" t="s">
        <v>387</v>
      </c>
      <c r="B2" s="39" t="s">
        <v>42</v>
      </c>
      <c r="C2" s="6" t="s">
        <v>388</v>
      </c>
      <c r="D2" s="5" t="s">
        <v>389</v>
      </c>
    </row>
    <row r="3" spans="1:4" ht="15.75" customHeight="1" x14ac:dyDescent="0.2">
      <c r="A3" s="1" t="s">
        <v>387</v>
      </c>
      <c r="B3" s="39" t="s">
        <v>43</v>
      </c>
      <c r="C3" s="1" t="s">
        <v>390</v>
      </c>
      <c r="D3" s="5" t="s">
        <v>391</v>
      </c>
    </row>
    <row r="4" spans="1:4" ht="15.75" customHeight="1" x14ac:dyDescent="0.2">
      <c r="A4" s="25" t="s">
        <v>387</v>
      </c>
      <c r="B4" s="35" t="s">
        <v>43</v>
      </c>
      <c r="C4" s="25" t="s">
        <v>392</v>
      </c>
      <c r="D4" s="27" t="s">
        <v>393</v>
      </c>
    </row>
    <row r="5" spans="1:4" ht="15.75" customHeight="1" x14ac:dyDescent="0.2">
      <c r="A5" s="1" t="s">
        <v>251</v>
      </c>
      <c r="B5" s="39" t="s">
        <v>43</v>
      </c>
      <c r="C5" s="1"/>
      <c r="D5" s="1" t="s">
        <v>394</v>
      </c>
    </row>
    <row r="6" spans="1:4" ht="15.75" customHeight="1" x14ac:dyDescent="0.2">
      <c r="A6" s="1" t="s">
        <v>395</v>
      </c>
      <c r="B6" s="39" t="s">
        <v>44</v>
      </c>
      <c r="C6" s="1" t="s">
        <v>396</v>
      </c>
      <c r="D6" s="5" t="s">
        <v>397</v>
      </c>
    </row>
    <row r="7" spans="1:4" ht="15.75" customHeight="1" x14ac:dyDescent="0.2">
      <c r="A7" s="1" t="s">
        <v>395</v>
      </c>
      <c r="B7" s="39" t="s">
        <v>46</v>
      </c>
      <c r="C7" s="1" t="s">
        <v>398</v>
      </c>
      <c r="D7" s="5" t="s">
        <v>397</v>
      </c>
    </row>
    <row r="8" spans="1:4" ht="15.75" customHeight="1" x14ac:dyDescent="0.2">
      <c r="A8" s="25" t="s">
        <v>399</v>
      </c>
      <c r="B8" s="35" t="s">
        <v>48</v>
      </c>
      <c r="C8" s="25" t="s">
        <v>400</v>
      </c>
      <c r="D8" s="27" t="s">
        <v>307</v>
      </c>
    </row>
    <row r="9" spans="1:4" ht="15.75" customHeight="1" x14ac:dyDescent="0.2">
      <c r="A9" s="25" t="s">
        <v>401</v>
      </c>
      <c r="B9" s="35" t="s">
        <v>43</v>
      </c>
      <c r="C9" s="25" t="s">
        <v>402</v>
      </c>
      <c r="D9" s="27" t="s">
        <v>403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D24"/>
  <sheetViews>
    <sheetView workbookViewId="0"/>
  </sheetViews>
  <sheetFormatPr defaultColWidth="12.5703125" defaultRowHeight="15.75" customHeight="1" x14ac:dyDescent="0.2"/>
  <cols>
    <col min="1" max="1" width="21.5703125" customWidth="1"/>
    <col min="3" max="3" width="97.5703125" customWidth="1"/>
    <col min="4" max="4" width="47" customWidth="1"/>
  </cols>
  <sheetData>
    <row r="1" spans="1:4" ht="12.75" x14ac:dyDescent="0.2">
      <c r="A1" s="15" t="s">
        <v>207</v>
      </c>
      <c r="B1" s="11" t="s">
        <v>208</v>
      </c>
      <c r="C1" s="15" t="s">
        <v>209</v>
      </c>
      <c r="D1" s="15" t="s">
        <v>73</v>
      </c>
    </row>
    <row r="2" spans="1:4" ht="12.75" x14ac:dyDescent="0.2">
      <c r="A2" s="26"/>
      <c r="B2" s="34" t="s">
        <v>41</v>
      </c>
      <c r="C2" s="25" t="s">
        <v>289</v>
      </c>
      <c r="D2" s="46" t="s">
        <v>380</v>
      </c>
    </row>
    <row r="3" spans="1:4" ht="12.75" x14ac:dyDescent="0.2">
      <c r="A3" s="26"/>
      <c r="B3" s="34" t="s">
        <v>42</v>
      </c>
      <c r="C3" s="25"/>
      <c r="D3" s="46" t="s">
        <v>380</v>
      </c>
    </row>
    <row r="4" spans="1:4" ht="12.75" x14ac:dyDescent="0.2">
      <c r="A4" s="26"/>
      <c r="B4" s="34" t="s">
        <v>43</v>
      </c>
      <c r="C4" s="25" t="s">
        <v>289</v>
      </c>
      <c r="D4" s="46" t="s">
        <v>380</v>
      </c>
    </row>
    <row r="5" spans="1:4" ht="12.75" x14ac:dyDescent="0.2">
      <c r="A5" s="26"/>
      <c r="B5" s="34" t="s">
        <v>44</v>
      </c>
      <c r="C5" s="25" t="s">
        <v>289</v>
      </c>
      <c r="D5" s="46" t="s">
        <v>380</v>
      </c>
    </row>
    <row r="6" spans="1:4" ht="12.75" x14ac:dyDescent="0.2">
      <c r="A6" s="25" t="s">
        <v>404</v>
      </c>
      <c r="B6" s="34" t="s">
        <v>45</v>
      </c>
      <c r="C6" s="25" t="s">
        <v>405</v>
      </c>
      <c r="D6" s="25" t="s">
        <v>380</v>
      </c>
    </row>
    <row r="7" spans="1:4" ht="12.75" x14ac:dyDescent="0.2">
      <c r="A7" s="26"/>
      <c r="B7" s="34" t="s">
        <v>46</v>
      </c>
      <c r="C7" s="25" t="s">
        <v>289</v>
      </c>
      <c r="D7" s="46" t="s">
        <v>380</v>
      </c>
    </row>
    <row r="8" spans="1:4" ht="12.75" x14ac:dyDescent="0.2">
      <c r="A8" s="26"/>
      <c r="B8" s="34" t="s">
        <v>47</v>
      </c>
      <c r="C8" s="25" t="s">
        <v>289</v>
      </c>
      <c r="D8" s="46" t="s">
        <v>380</v>
      </c>
    </row>
    <row r="9" spans="1:4" ht="12.75" x14ac:dyDescent="0.2">
      <c r="A9" s="26"/>
      <c r="B9" s="34" t="s">
        <v>48</v>
      </c>
      <c r="C9" s="25" t="s">
        <v>289</v>
      </c>
      <c r="D9" s="46" t="s">
        <v>380</v>
      </c>
    </row>
    <row r="10" spans="1:4" ht="12.75" x14ac:dyDescent="0.2">
      <c r="A10" s="26"/>
      <c r="B10" s="34"/>
      <c r="C10" s="25"/>
      <c r="D10" s="46"/>
    </row>
    <row r="11" spans="1:4" ht="12.75" x14ac:dyDescent="0.2">
      <c r="A11" s="26"/>
      <c r="B11" s="34"/>
      <c r="C11" s="25"/>
      <c r="D11" s="46"/>
    </row>
    <row r="12" spans="1:4" ht="30" customHeight="1" x14ac:dyDescent="0.2">
      <c r="A12" s="25" t="s">
        <v>406</v>
      </c>
      <c r="B12" s="34" t="s">
        <v>45</v>
      </c>
      <c r="C12" s="47" t="s">
        <v>407</v>
      </c>
      <c r="D12" s="25" t="s">
        <v>408</v>
      </c>
    </row>
    <row r="13" spans="1:4" ht="12.75" x14ac:dyDescent="0.2">
      <c r="A13" s="25" t="s">
        <v>409</v>
      </c>
      <c r="B13" s="34" t="s">
        <v>45</v>
      </c>
      <c r="C13" s="47" t="s">
        <v>410</v>
      </c>
      <c r="D13" s="25" t="s">
        <v>408</v>
      </c>
    </row>
    <row r="14" spans="1:4" ht="12.75" x14ac:dyDescent="0.2">
      <c r="A14" s="26"/>
      <c r="B14" s="34"/>
      <c r="C14" s="25"/>
      <c r="D14" s="46"/>
    </row>
    <row r="15" spans="1:4" ht="12.75" x14ac:dyDescent="0.2">
      <c r="A15" s="26"/>
      <c r="B15" s="34"/>
      <c r="C15" s="25"/>
      <c r="D15" s="46"/>
    </row>
    <row r="16" spans="1:4" ht="12.75" x14ac:dyDescent="0.2">
      <c r="A16" s="26"/>
      <c r="B16" s="34"/>
      <c r="C16" s="25"/>
      <c r="D16" s="46"/>
    </row>
    <row r="17" spans="1:4" ht="12.75" x14ac:dyDescent="0.2">
      <c r="A17" s="26"/>
      <c r="B17" s="34"/>
      <c r="C17" s="25"/>
      <c r="D17" s="46"/>
    </row>
    <row r="18" spans="1:4" ht="12.75" x14ac:dyDescent="0.2">
      <c r="A18" s="26"/>
      <c r="B18" s="34"/>
      <c r="C18" s="25"/>
      <c r="D18" s="46"/>
    </row>
    <row r="19" spans="1:4" ht="12.75" x14ac:dyDescent="0.2">
      <c r="A19" s="26"/>
      <c r="B19" s="34"/>
      <c r="C19" s="25"/>
      <c r="D19" s="46"/>
    </row>
    <row r="20" spans="1:4" ht="12.75" x14ac:dyDescent="0.2">
      <c r="A20" s="26"/>
      <c r="B20" s="34"/>
      <c r="C20" s="25"/>
      <c r="D20" s="46"/>
    </row>
    <row r="21" spans="1:4" ht="12.75" x14ac:dyDescent="0.2">
      <c r="A21" s="26"/>
      <c r="B21" s="34"/>
      <c r="C21" s="25"/>
      <c r="D21" s="46"/>
    </row>
    <row r="22" spans="1:4" ht="12.75" x14ac:dyDescent="0.2">
      <c r="A22" s="26"/>
      <c r="B22" s="34"/>
      <c r="C22" s="25"/>
      <c r="D22" s="46"/>
    </row>
    <row r="23" spans="1:4" ht="12.75" x14ac:dyDescent="0.2">
      <c r="A23" s="26"/>
      <c r="B23" s="34"/>
      <c r="C23" s="25"/>
      <c r="D23" s="46"/>
    </row>
    <row r="24" spans="1:4" ht="12.75" x14ac:dyDescent="0.2">
      <c r="A24" s="26"/>
      <c r="B24" s="34"/>
      <c r="C24" s="25"/>
      <c r="D24"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7"/>
  <sheetViews>
    <sheetView workbookViewId="0">
      <selection activeCell="C52" sqref="C52"/>
    </sheetView>
  </sheetViews>
  <sheetFormatPr defaultColWidth="12.5703125" defaultRowHeight="15.75" customHeight="1" x14ac:dyDescent="0.2"/>
  <sheetData>
    <row r="1" spans="1:10" ht="15.75" customHeight="1" x14ac:dyDescent="0.2">
      <c r="A1" s="10"/>
      <c r="B1" s="10"/>
      <c r="C1" s="10"/>
      <c r="D1" s="10"/>
      <c r="E1" s="10"/>
      <c r="F1" s="10"/>
      <c r="G1" s="10"/>
      <c r="H1" s="10"/>
      <c r="I1" s="10"/>
      <c r="J1" s="10"/>
    </row>
    <row r="2" spans="1:10" ht="15.75" customHeight="1" x14ac:dyDescent="0.2">
      <c r="A2" s="10"/>
      <c r="B2" s="83" t="s">
        <v>37</v>
      </c>
      <c r="C2" s="84"/>
      <c r="D2" s="84"/>
      <c r="E2" s="84"/>
      <c r="F2" s="84"/>
      <c r="G2" s="84"/>
      <c r="H2" s="84"/>
      <c r="I2" s="84"/>
      <c r="J2" s="85"/>
    </row>
    <row r="3" spans="1:10" ht="15.75" customHeight="1" x14ac:dyDescent="0.2">
      <c r="A3" s="10"/>
      <c r="B3" s="11" t="s">
        <v>38</v>
      </c>
      <c r="C3" s="83" t="s">
        <v>39</v>
      </c>
      <c r="D3" s="84"/>
      <c r="E3" s="84"/>
      <c r="F3" s="84"/>
      <c r="G3" s="84"/>
      <c r="H3" s="84"/>
      <c r="I3" s="84"/>
      <c r="J3" s="85"/>
    </row>
    <row r="4" spans="1:10" ht="15.75" customHeight="1" x14ac:dyDescent="0.2">
      <c r="A4" s="10"/>
      <c r="B4" s="11" t="s">
        <v>40</v>
      </c>
      <c r="C4" s="11" t="s">
        <v>41</v>
      </c>
      <c r="D4" s="11" t="s">
        <v>42</v>
      </c>
      <c r="E4" s="11" t="s">
        <v>43</v>
      </c>
      <c r="F4" s="11" t="s">
        <v>44</v>
      </c>
      <c r="G4" s="11" t="s">
        <v>45</v>
      </c>
      <c r="H4" s="11" t="s">
        <v>46</v>
      </c>
      <c r="I4" s="11" t="s">
        <v>47</v>
      </c>
      <c r="J4" s="11" t="s">
        <v>48</v>
      </c>
    </row>
    <row r="6" spans="1:10" ht="15.75" customHeight="1" x14ac:dyDescent="0.2">
      <c r="B6" s="1" t="s">
        <v>49</v>
      </c>
    </row>
    <row r="7" spans="1:10" ht="15.75" customHeight="1" x14ac:dyDescent="0.2">
      <c r="B7" s="1"/>
    </row>
    <row r="9" spans="1:10" ht="15.75" customHeight="1" x14ac:dyDescent="0.2">
      <c r="B9" s="1"/>
      <c r="C9" s="86" t="s">
        <v>50</v>
      </c>
      <c r="D9" s="84"/>
      <c r="E9" s="84"/>
      <c r="F9" s="84"/>
      <c r="G9" s="84"/>
      <c r="H9" s="84"/>
      <c r="I9" s="84"/>
      <c r="J9" s="87"/>
    </row>
    <row r="10" spans="1:10" ht="15.75" customHeight="1" x14ac:dyDescent="0.2">
      <c r="B10" s="12" t="s">
        <v>51</v>
      </c>
      <c r="C10" s="11" t="s">
        <v>52</v>
      </c>
      <c r="D10" s="11" t="s">
        <v>53</v>
      </c>
      <c r="E10" s="11" t="s">
        <v>54</v>
      </c>
      <c r="F10" s="11" t="s">
        <v>55</v>
      </c>
      <c r="G10" s="11" t="s">
        <v>56</v>
      </c>
      <c r="H10" s="11" t="s">
        <v>57</v>
      </c>
      <c r="I10" s="11" t="s">
        <v>58</v>
      </c>
      <c r="J10" s="11" t="s">
        <v>59</v>
      </c>
    </row>
    <row r="11" spans="1:10" ht="15.75" customHeight="1" x14ac:dyDescent="0.2">
      <c r="B11" s="1"/>
      <c r="C11" s="86" t="s">
        <v>60</v>
      </c>
      <c r="D11" s="84"/>
      <c r="E11" s="84"/>
      <c r="F11" s="87"/>
      <c r="G11" s="86" t="s">
        <v>61</v>
      </c>
      <c r="H11" s="84"/>
      <c r="I11" s="84"/>
      <c r="J11" s="87"/>
    </row>
    <row r="12" spans="1:10" ht="15.75" customHeight="1" x14ac:dyDescent="0.2">
      <c r="B12" s="1"/>
    </row>
    <row r="13" spans="1:10" ht="15.75" customHeight="1" x14ac:dyDescent="0.2">
      <c r="C13" s="1" t="s">
        <v>62</v>
      </c>
    </row>
    <row r="14" spans="1:10" ht="15.75" customHeight="1" x14ac:dyDescent="0.2">
      <c r="C14" s="1"/>
    </row>
    <row r="15" spans="1:10" ht="15.75" customHeight="1" x14ac:dyDescent="0.2">
      <c r="A15" s="3" t="s">
        <v>63</v>
      </c>
      <c r="C15" s="1" t="s">
        <v>64</v>
      </c>
      <c r="F15" s="1" t="s">
        <v>65</v>
      </c>
      <c r="I15" s="13" t="s">
        <v>66</v>
      </c>
    </row>
    <row r="16" spans="1:10" ht="15.75" customHeight="1" x14ac:dyDescent="0.2">
      <c r="C16" s="1" t="s">
        <v>67</v>
      </c>
      <c r="F16" s="1" t="s">
        <v>68</v>
      </c>
    </row>
    <row r="17" spans="3:3" ht="15.75" customHeight="1" x14ac:dyDescent="0.2">
      <c r="C17" s="1"/>
    </row>
  </sheetData>
  <mergeCells count="5">
    <mergeCell ref="B2:J2"/>
    <mergeCell ref="C3:J3"/>
    <mergeCell ref="C9:J9"/>
    <mergeCell ref="C11:F11"/>
    <mergeCell ref="G11:J11"/>
  </mergeCells>
  <hyperlinks>
    <hyperlink ref="I15" r:id="rId1"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D3"/>
  <sheetViews>
    <sheetView workbookViewId="0"/>
  </sheetViews>
  <sheetFormatPr defaultColWidth="12.5703125" defaultRowHeight="15.75" customHeight="1" x14ac:dyDescent="0.2"/>
  <cols>
    <col min="1" max="1" width="35.42578125" customWidth="1"/>
    <col min="3" max="3" width="33.7109375" customWidth="1"/>
    <col min="4" max="4" width="23" customWidth="1"/>
  </cols>
  <sheetData>
    <row r="1" spans="1:4" ht="15.75" customHeight="1" x14ac:dyDescent="0.2">
      <c r="A1" s="15" t="s">
        <v>207</v>
      </c>
      <c r="B1" s="15" t="s">
        <v>208</v>
      </c>
      <c r="C1" s="15" t="s">
        <v>209</v>
      </c>
      <c r="D1" s="15" t="s">
        <v>73</v>
      </c>
    </row>
    <row r="2" spans="1:4" ht="15.75" customHeight="1" x14ac:dyDescent="0.2">
      <c r="A2" s="1" t="s">
        <v>411</v>
      </c>
      <c r="B2" s="39" t="s">
        <v>214</v>
      </c>
      <c r="C2" s="1" t="s">
        <v>412</v>
      </c>
      <c r="D2" s="5" t="s">
        <v>297</v>
      </c>
    </row>
    <row r="3" spans="1:4" ht="15.75" customHeight="1" x14ac:dyDescent="0.2">
      <c r="A3" s="1" t="s">
        <v>413</v>
      </c>
      <c r="B3" s="39" t="s">
        <v>372</v>
      </c>
      <c r="C3" s="1" t="s">
        <v>373</v>
      </c>
      <c r="D3" s="5" t="s">
        <v>297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D4"/>
  <sheetViews>
    <sheetView workbookViewId="0"/>
  </sheetViews>
  <sheetFormatPr defaultColWidth="12.5703125" defaultRowHeight="15.75" customHeight="1" x14ac:dyDescent="0.2"/>
  <cols>
    <col min="3" max="3" width="52.42578125" customWidth="1"/>
    <col min="4" max="4" width="22.5703125" customWidth="1"/>
  </cols>
  <sheetData>
    <row r="1" spans="1:4" ht="12.75" x14ac:dyDescent="0.2">
      <c r="A1" s="48" t="s">
        <v>207</v>
      </c>
      <c r="B1" s="48" t="s">
        <v>208</v>
      </c>
      <c r="C1" s="48" t="s">
        <v>209</v>
      </c>
      <c r="D1" s="48" t="s">
        <v>73</v>
      </c>
    </row>
    <row r="2" spans="1:4" ht="18" customHeight="1" x14ac:dyDescent="0.2">
      <c r="A2" s="49" t="s">
        <v>399</v>
      </c>
      <c r="B2" s="49" t="s">
        <v>41</v>
      </c>
      <c r="C2" s="49" t="s">
        <v>414</v>
      </c>
      <c r="D2" s="50" t="s">
        <v>307</v>
      </c>
    </row>
    <row r="3" spans="1:4" ht="12.75" x14ac:dyDescent="0.2">
      <c r="A3" s="51"/>
      <c r="B3" s="49" t="s">
        <v>42</v>
      </c>
      <c r="C3" s="49" t="s">
        <v>415</v>
      </c>
      <c r="D3" s="50"/>
    </row>
    <row r="4" spans="1:4" ht="12.75" x14ac:dyDescent="0.2">
      <c r="A4" s="51"/>
      <c r="B4" s="49" t="s">
        <v>416</v>
      </c>
      <c r="C4" s="49" t="s">
        <v>289</v>
      </c>
      <c r="D4" s="5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D13"/>
  <sheetViews>
    <sheetView workbookViewId="0"/>
  </sheetViews>
  <sheetFormatPr defaultColWidth="12.5703125" defaultRowHeight="15.75" customHeight="1" x14ac:dyDescent="0.2"/>
  <cols>
    <col min="1" max="1" width="34.85546875" customWidth="1"/>
    <col min="2" max="2" width="19" customWidth="1"/>
    <col min="3" max="3" width="33.85546875" customWidth="1"/>
    <col min="4" max="4" width="41.42578125" customWidth="1"/>
  </cols>
  <sheetData>
    <row r="1" spans="1:4" ht="15.75" customHeight="1" x14ac:dyDescent="0.2">
      <c r="A1" s="40" t="s">
        <v>207</v>
      </c>
      <c r="B1" s="52" t="s">
        <v>208</v>
      </c>
      <c r="C1" s="40" t="s">
        <v>209</v>
      </c>
      <c r="D1" s="40" t="s">
        <v>73</v>
      </c>
    </row>
    <row r="2" spans="1:4" ht="15.75" customHeight="1" x14ac:dyDescent="0.2">
      <c r="A2" s="26"/>
      <c r="B2" s="34" t="s">
        <v>41</v>
      </c>
      <c r="C2" s="25" t="s">
        <v>289</v>
      </c>
      <c r="D2" s="25" t="s">
        <v>380</v>
      </c>
    </row>
    <row r="3" spans="1:4" ht="15.75" customHeight="1" x14ac:dyDescent="0.2">
      <c r="A3" s="25" t="s">
        <v>417</v>
      </c>
      <c r="B3" s="34" t="s">
        <v>42</v>
      </c>
      <c r="C3" s="25" t="s">
        <v>418</v>
      </c>
      <c r="D3" s="26"/>
    </row>
    <row r="4" spans="1:4" ht="15.75" customHeight="1" x14ac:dyDescent="0.2">
      <c r="A4" s="25"/>
      <c r="B4" s="34" t="s">
        <v>43</v>
      </c>
      <c r="C4" s="25" t="s">
        <v>419</v>
      </c>
      <c r="D4" s="26"/>
    </row>
    <row r="5" spans="1:4" ht="15.75" customHeight="1" x14ac:dyDescent="0.2">
      <c r="A5" s="25"/>
      <c r="B5" s="34"/>
      <c r="C5" s="53" t="s">
        <v>420</v>
      </c>
      <c r="D5" s="26"/>
    </row>
    <row r="6" spans="1:4" ht="15.75" customHeight="1" x14ac:dyDescent="0.2">
      <c r="A6" s="25" t="s">
        <v>421</v>
      </c>
      <c r="B6" s="34" t="s">
        <v>44</v>
      </c>
      <c r="C6" s="25" t="s">
        <v>422</v>
      </c>
      <c r="D6" s="26"/>
    </row>
    <row r="7" spans="1:4" ht="15.75" customHeight="1" x14ac:dyDescent="0.2">
      <c r="A7" s="25"/>
      <c r="B7" s="34" t="s">
        <v>45</v>
      </c>
      <c r="C7" s="25" t="s">
        <v>423</v>
      </c>
      <c r="D7" s="26"/>
    </row>
    <row r="8" spans="1:4" ht="15.75" customHeight="1" x14ac:dyDescent="0.2">
      <c r="A8" s="26"/>
      <c r="B8" s="34"/>
      <c r="C8" s="53" t="s">
        <v>424</v>
      </c>
      <c r="D8" s="26"/>
    </row>
    <row r="9" spans="1:4" ht="15.75" customHeight="1" x14ac:dyDescent="0.2">
      <c r="A9" s="26"/>
      <c r="B9" s="34" t="s">
        <v>46</v>
      </c>
      <c r="C9" s="25" t="s">
        <v>289</v>
      </c>
      <c r="D9" s="26"/>
    </row>
    <row r="10" spans="1:4" ht="15.75" customHeight="1" x14ac:dyDescent="0.2">
      <c r="A10" s="26"/>
      <c r="B10" s="34" t="s">
        <v>47</v>
      </c>
      <c r="C10" s="25" t="s">
        <v>289</v>
      </c>
      <c r="D10" s="26"/>
    </row>
    <row r="11" spans="1:4" ht="15.75" customHeight="1" x14ac:dyDescent="0.2">
      <c r="A11" s="26"/>
      <c r="B11" s="34" t="s">
        <v>48</v>
      </c>
      <c r="C11" s="25" t="s">
        <v>289</v>
      </c>
      <c r="D11" s="26"/>
    </row>
    <row r="12" spans="1:4" ht="15.75" customHeight="1" x14ac:dyDescent="0.2">
      <c r="A12" s="26"/>
      <c r="B12" s="34"/>
      <c r="C12" s="25"/>
      <c r="D12" s="26"/>
    </row>
    <row r="13" spans="1:4" ht="15.75" customHeight="1" x14ac:dyDescent="0.2">
      <c r="A13" s="25" t="s">
        <v>425</v>
      </c>
      <c r="B13" s="34"/>
      <c r="C13" s="25"/>
      <c r="D13" s="2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X2"/>
  <sheetViews>
    <sheetView workbookViewId="0"/>
  </sheetViews>
  <sheetFormatPr defaultColWidth="12.5703125" defaultRowHeight="15.75" customHeight="1" x14ac:dyDescent="0.2"/>
  <cols>
    <col min="1" max="1" width="16" customWidth="1"/>
    <col min="3" max="3" width="25.7109375" customWidth="1"/>
    <col min="4" max="4" width="20.7109375" customWidth="1"/>
  </cols>
  <sheetData>
    <row r="1" spans="1:24" ht="15.75" customHeight="1" x14ac:dyDescent="0.2">
      <c r="A1" s="40" t="s">
        <v>207</v>
      </c>
      <c r="B1" s="52" t="s">
        <v>208</v>
      </c>
      <c r="C1" s="40" t="s">
        <v>209</v>
      </c>
      <c r="D1" s="40" t="s">
        <v>73</v>
      </c>
      <c r="E1" s="40"/>
      <c r="F1" s="52"/>
      <c r="G1" s="40"/>
      <c r="H1" s="40"/>
      <c r="I1" s="40"/>
      <c r="J1" s="52"/>
      <c r="K1" s="40"/>
      <c r="L1" s="40"/>
      <c r="M1" s="40"/>
      <c r="N1" s="52"/>
      <c r="O1" s="40"/>
      <c r="P1" s="40"/>
      <c r="Q1" s="40"/>
      <c r="R1" s="52"/>
      <c r="S1" s="40"/>
      <c r="T1" s="40"/>
      <c r="U1" s="40"/>
      <c r="V1" s="52"/>
      <c r="W1" s="40"/>
      <c r="X1" s="40"/>
    </row>
    <row r="2" spans="1:24" ht="15.75" customHeight="1" x14ac:dyDescent="0.2">
      <c r="A2" s="25" t="s">
        <v>426</v>
      </c>
      <c r="B2" s="34" t="s">
        <v>48</v>
      </c>
      <c r="C2" s="25" t="s">
        <v>427</v>
      </c>
      <c r="D2" s="25" t="s">
        <v>428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D13"/>
  <sheetViews>
    <sheetView workbookViewId="0"/>
  </sheetViews>
  <sheetFormatPr defaultColWidth="12.5703125" defaultRowHeight="15.75" customHeight="1" x14ac:dyDescent="0.2"/>
  <cols>
    <col min="1" max="1" width="31.28515625" customWidth="1"/>
    <col min="3" max="3" width="59.5703125" customWidth="1"/>
    <col min="4" max="4" width="23.85546875" customWidth="1"/>
  </cols>
  <sheetData>
    <row r="1" spans="1:4" ht="15.75" customHeight="1" x14ac:dyDescent="0.2">
      <c r="A1" s="40" t="s">
        <v>207</v>
      </c>
      <c r="B1" s="52" t="s">
        <v>208</v>
      </c>
      <c r="C1" s="40" t="s">
        <v>209</v>
      </c>
      <c r="D1" s="40" t="s">
        <v>73</v>
      </c>
    </row>
    <row r="2" spans="1:4" ht="15.75" customHeight="1" x14ac:dyDescent="0.2">
      <c r="A2" s="25" t="s">
        <v>399</v>
      </c>
      <c r="B2" s="34" t="s">
        <v>41</v>
      </c>
      <c r="C2" s="25"/>
      <c r="D2" s="25" t="s">
        <v>380</v>
      </c>
    </row>
    <row r="3" spans="1:4" ht="15.75" customHeight="1" x14ac:dyDescent="0.2">
      <c r="A3" s="25" t="s">
        <v>399</v>
      </c>
      <c r="B3" s="34" t="s">
        <v>42</v>
      </c>
      <c r="C3" s="25" t="s">
        <v>429</v>
      </c>
      <c r="D3" s="26"/>
    </row>
    <row r="4" spans="1:4" ht="15.75" customHeight="1" x14ac:dyDescent="0.2">
      <c r="A4" s="25" t="s">
        <v>430</v>
      </c>
      <c r="B4" s="34" t="s">
        <v>43</v>
      </c>
      <c r="C4" s="25" t="s">
        <v>431</v>
      </c>
      <c r="D4" s="26"/>
    </row>
    <row r="5" spans="1:4" ht="15.75" customHeight="1" x14ac:dyDescent="0.2">
      <c r="A5" s="25" t="s">
        <v>399</v>
      </c>
      <c r="B5" s="34" t="s">
        <v>44</v>
      </c>
      <c r="C5" s="25" t="s">
        <v>432</v>
      </c>
      <c r="D5" s="26"/>
    </row>
    <row r="6" spans="1:4" ht="15.75" customHeight="1" x14ac:dyDescent="0.2">
      <c r="A6" s="25" t="s">
        <v>433</v>
      </c>
      <c r="B6" s="34" t="s">
        <v>45</v>
      </c>
      <c r="C6" s="25" t="s">
        <v>434</v>
      </c>
      <c r="D6" s="25" t="s">
        <v>435</v>
      </c>
    </row>
    <row r="7" spans="1:4" ht="15.75" customHeight="1" x14ac:dyDescent="0.2">
      <c r="A7" s="1" t="s">
        <v>433</v>
      </c>
      <c r="B7" s="12" t="s">
        <v>43</v>
      </c>
      <c r="C7" s="1" t="s">
        <v>436</v>
      </c>
      <c r="D7" s="9" t="s">
        <v>437</v>
      </c>
    </row>
    <row r="8" spans="1:4" ht="15.75" customHeight="1" x14ac:dyDescent="0.2">
      <c r="A8" s="1" t="s">
        <v>433</v>
      </c>
      <c r="B8" s="12" t="s">
        <v>45</v>
      </c>
      <c r="C8" s="1" t="s">
        <v>438</v>
      </c>
      <c r="D8" s="9" t="s">
        <v>439</v>
      </c>
    </row>
    <row r="9" spans="1:4" ht="15.75" customHeight="1" x14ac:dyDescent="0.2">
      <c r="A9" s="25" t="s">
        <v>440</v>
      </c>
      <c r="B9" s="34" t="s">
        <v>46</v>
      </c>
      <c r="C9" s="25" t="s">
        <v>441</v>
      </c>
      <c r="D9" s="26"/>
    </row>
    <row r="10" spans="1:4" ht="15.75" customHeight="1" x14ac:dyDescent="0.2">
      <c r="A10" s="25" t="s">
        <v>442</v>
      </c>
      <c r="B10" s="34" t="s">
        <v>47</v>
      </c>
      <c r="C10" s="25" t="s">
        <v>443</v>
      </c>
      <c r="D10" s="26"/>
    </row>
    <row r="11" spans="1:4" ht="15.75" customHeight="1" x14ac:dyDescent="0.2">
      <c r="A11" s="25"/>
      <c r="B11" s="34"/>
      <c r="C11" s="44" t="s">
        <v>444</v>
      </c>
      <c r="D11" s="26"/>
    </row>
    <row r="12" spans="1:4" ht="15.75" customHeight="1" x14ac:dyDescent="0.2">
      <c r="A12" s="25" t="s">
        <v>399</v>
      </c>
      <c r="B12" s="34" t="s">
        <v>48</v>
      </c>
      <c r="C12" s="25" t="s">
        <v>445</v>
      </c>
      <c r="D12" s="26"/>
    </row>
    <row r="13" spans="1:4" ht="15.75" customHeight="1" x14ac:dyDescent="0.2">
      <c r="A13" s="1"/>
      <c r="B13" s="5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O17"/>
  <sheetViews>
    <sheetView workbookViewId="0"/>
  </sheetViews>
  <sheetFormatPr defaultColWidth="12.5703125" defaultRowHeight="15.75" customHeight="1" x14ac:dyDescent="0.2"/>
  <cols>
    <col min="1" max="1" width="24" customWidth="1"/>
    <col min="3" max="3" width="52.28515625" customWidth="1"/>
    <col min="4" max="4" width="38.5703125" customWidth="1"/>
    <col min="5" max="5" width="7.42578125" customWidth="1"/>
    <col min="6" max="6" width="8.140625" customWidth="1"/>
    <col min="7" max="7" width="4.42578125" customWidth="1"/>
    <col min="8" max="15" width="3.85546875" customWidth="1"/>
  </cols>
  <sheetData>
    <row r="1" spans="1:15" ht="15.75" customHeight="1" x14ac:dyDescent="0.2">
      <c r="A1" s="15" t="s">
        <v>207</v>
      </c>
      <c r="B1" s="15" t="s">
        <v>208</v>
      </c>
      <c r="C1" s="15" t="s">
        <v>209</v>
      </c>
      <c r="D1" s="15" t="s">
        <v>73</v>
      </c>
      <c r="E1" s="3"/>
      <c r="F1" s="3"/>
      <c r="G1" s="3"/>
      <c r="H1" s="3"/>
      <c r="I1" s="3"/>
      <c r="J1" s="3"/>
      <c r="K1" s="3"/>
      <c r="L1" s="3"/>
      <c r="M1" s="3"/>
      <c r="N1" s="3"/>
      <c r="O1" s="3"/>
    </row>
    <row r="2" spans="1:15" ht="15.75" customHeight="1" x14ac:dyDescent="0.2">
      <c r="A2" s="1" t="s">
        <v>446</v>
      </c>
      <c r="B2" s="39" t="s">
        <v>43</v>
      </c>
      <c r="C2" s="1" t="s">
        <v>447</v>
      </c>
      <c r="D2" s="5" t="s">
        <v>216</v>
      </c>
      <c r="E2" s="5"/>
      <c r="F2" s="5"/>
      <c r="G2" s="5"/>
      <c r="H2" s="5"/>
      <c r="I2" s="5"/>
      <c r="J2" s="5"/>
      <c r="K2" s="5"/>
      <c r="L2" s="5"/>
      <c r="M2" s="5"/>
      <c r="N2" s="5"/>
      <c r="O2" s="5"/>
    </row>
    <row r="3" spans="1:15" ht="15.75" customHeight="1" x14ac:dyDescent="0.2">
      <c r="A3" s="1" t="s">
        <v>446</v>
      </c>
      <c r="B3" s="39" t="s">
        <v>43</v>
      </c>
      <c r="C3" s="1" t="s">
        <v>448</v>
      </c>
      <c r="D3" s="5" t="s">
        <v>202</v>
      </c>
    </row>
    <row r="4" spans="1:15" ht="15.75" customHeight="1" x14ac:dyDescent="0.2">
      <c r="A4" s="1" t="s">
        <v>449</v>
      </c>
      <c r="B4" s="39" t="s">
        <v>222</v>
      </c>
      <c r="C4" s="1" t="s">
        <v>450</v>
      </c>
      <c r="D4" s="5" t="s">
        <v>451</v>
      </c>
    </row>
    <row r="5" spans="1:15" ht="15.75" customHeight="1" x14ac:dyDescent="0.2">
      <c r="A5" s="1" t="s">
        <v>452</v>
      </c>
      <c r="B5" s="39" t="s">
        <v>224</v>
      </c>
      <c r="C5" s="1" t="s">
        <v>453</v>
      </c>
      <c r="D5" s="21"/>
    </row>
    <row r="6" spans="1:15" ht="15.75" customHeight="1" x14ac:dyDescent="0.2">
      <c r="A6" s="1" t="s">
        <v>454</v>
      </c>
      <c r="B6" s="39" t="s">
        <v>47</v>
      </c>
      <c r="C6" s="1" t="s">
        <v>455</v>
      </c>
      <c r="D6" s="5" t="s">
        <v>456</v>
      </c>
    </row>
    <row r="7" spans="1:15" ht="15.75" customHeight="1" x14ac:dyDescent="0.2">
      <c r="A7" s="1" t="s">
        <v>457</v>
      </c>
      <c r="B7" s="39" t="s">
        <v>48</v>
      </c>
      <c r="C7" s="1" t="s">
        <v>458</v>
      </c>
      <c r="D7" s="5" t="s">
        <v>216</v>
      </c>
    </row>
    <row r="9" spans="1:15" ht="15.75" customHeight="1" x14ac:dyDescent="0.2">
      <c r="A9" s="1"/>
      <c r="B9" s="39"/>
      <c r="C9" s="1"/>
      <c r="D9" s="55" t="s">
        <v>459</v>
      </c>
      <c r="E9" s="91" t="s">
        <v>50</v>
      </c>
      <c r="F9" s="89"/>
      <c r="G9" s="92" t="s">
        <v>460</v>
      </c>
      <c r="H9" s="89"/>
      <c r="I9" s="89"/>
      <c r="J9" s="89"/>
      <c r="K9" s="89"/>
      <c r="L9" s="89"/>
      <c r="M9" s="89"/>
      <c r="N9" s="89"/>
    </row>
    <row r="10" spans="1:15" ht="15.75" customHeight="1" x14ac:dyDescent="0.2">
      <c r="A10" s="1"/>
      <c r="B10" s="39"/>
      <c r="C10" s="1"/>
      <c r="D10" s="57" t="s">
        <v>47</v>
      </c>
      <c r="E10" s="56" t="s">
        <v>461</v>
      </c>
      <c r="F10" s="56" t="s">
        <v>462</v>
      </c>
      <c r="G10" s="58">
        <v>0</v>
      </c>
      <c r="H10" s="58">
        <v>1</v>
      </c>
      <c r="I10" s="58">
        <v>2</v>
      </c>
      <c r="J10" s="58">
        <v>3</v>
      </c>
      <c r="K10" s="58">
        <v>4</v>
      </c>
      <c r="L10" s="58">
        <v>5</v>
      </c>
      <c r="M10" s="58">
        <v>6</v>
      </c>
      <c r="N10" s="58">
        <v>7</v>
      </c>
    </row>
    <row r="11" spans="1:15" ht="15.75" customHeight="1" x14ac:dyDescent="0.2">
      <c r="A11" s="1"/>
      <c r="B11" s="39"/>
      <c r="C11" s="1"/>
      <c r="D11" s="59" t="s">
        <v>463</v>
      </c>
      <c r="E11" s="56">
        <v>59</v>
      </c>
      <c r="F11" s="1" t="str">
        <f t="shared" ref="F11:F13" si="0">HEX2BIN(E11, 8)</f>
        <v>01011001</v>
      </c>
      <c r="G11" s="60" t="str">
        <f t="shared" ref="G11:G16" si="1">MID(F11,1,1)</f>
        <v>0</v>
      </c>
      <c r="H11" s="60" t="str">
        <f t="shared" ref="H11:H16" si="2">MID(F11,2,1)</f>
        <v>1</v>
      </c>
      <c r="I11" s="60" t="str">
        <f t="shared" ref="I11:I16" si="3">MID(F11,3,1)</f>
        <v>0</v>
      </c>
      <c r="J11" s="61" t="str">
        <f t="shared" ref="J11:J16" si="4">MID(F11,4,1)</f>
        <v>1</v>
      </c>
      <c r="K11" s="61" t="str">
        <f t="shared" ref="K11:K16" si="5">MID(F11,5,1)</f>
        <v>1</v>
      </c>
      <c r="L11" s="60" t="str">
        <f t="shared" ref="L11:L16" si="6">MID(F11,6,1)</f>
        <v>0</v>
      </c>
      <c r="M11" s="60" t="str">
        <f t="shared" ref="M11:M16" si="7">MID(F11,7,1)</f>
        <v>0</v>
      </c>
      <c r="N11" s="60" t="str">
        <f t="shared" ref="N11:N16" si="8">MID(F11,8,1)</f>
        <v>1</v>
      </c>
    </row>
    <row r="12" spans="1:15" ht="15.75" customHeight="1" x14ac:dyDescent="0.2">
      <c r="A12" s="1"/>
      <c r="B12" s="39"/>
      <c r="C12" s="1"/>
      <c r="D12" s="59" t="s">
        <v>464</v>
      </c>
      <c r="E12" s="56">
        <v>61</v>
      </c>
      <c r="F12" s="1" t="str">
        <f t="shared" si="0"/>
        <v>01100001</v>
      </c>
      <c r="G12" s="60" t="str">
        <f t="shared" si="1"/>
        <v>0</v>
      </c>
      <c r="H12" s="60" t="str">
        <f t="shared" si="2"/>
        <v>1</v>
      </c>
      <c r="I12" s="60" t="str">
        <f t="shared" si="3"/>
        <v>1</v>
      </c>
      <c r="J12" s="60" t="str">
        <f t="shared" si="4"/>
        <v>0</v>
      </c>
      <c r="K12" s="60" t="str">
        <f t="shared" si="5"/>
        <v>0</v>
      </c>
      <c r="L12" s="60" t="str">
        <f t="shared" si="6"/>
        <v>0</v>
      </c>
      <c r="M12" s="60" t="str">
        <f t="shared" si="7"/>
        <v>0</v>
      </c>
      <c r="N12" s="60" t="str">
        <f t="shared" si="8"/>
        <v>1</v>
      </c>
    </row>
    <row r="13" spans="1:15" ht="15.75" customHeight="1" x14ac:dyDescent="0.2">
      <c r="A13" s="1"/>
      <c r="B13" s="39"/>
      <c r="C13" s="1"/>
      <c r="D13" s="59" t="s">
        <v>465</v>
      </c>
      <c r="E13" s="56">
        <v>41</v>
      </c>
      <c r="F13" s="1" t="str">
        <f t="shared" si="0"/>
        <v>01000001</v>
      </c>
      <c r="G13" s="60" t="str">
        <f t="shared" si="1"/>
        <v>0</v>
      </c>
      <c r="H13" s="60" t="str">
        <f t="shared" si="2"/>
        <v>1</v>
      </c>
      <c r="I13" s="61" t="str">
        <f t="shared" si="3"/>
        <v>0</v>
      </c>
      <c r="J13" s="60" t="str">
        <f t="shared" si="4"/>
        <v>0</v>
      </c>
      <c r="K13" s="60" t="str">
        <f t="shared" si="5"/>
        <v>0</v>
      </c>
      <c r="L13" s="60" t="str">
        <f t="shared" si="6"/>
        <v>0</v>
      </c>
      <c r="M13" s="60" t="str">
        <f t="shared" si="7"/>
        <v>0</v>
      </c>
      <c r="N13" s="60" t="str">
        <f t="shared" si="8"/>
        <v>1</v>
      </c>
    </row>
    <row r="14" spans="1:15" ht="15.75" customHeight="1" x14ac:dyDescent="0.2">
      <c r="A14" s="1"/>
      <c r="B14" s="39"/>
      <c r="C14" s="1"/>
      <c r="D14" s="57" t="s">
        <v>48</v>
      </c>
      <c r="E14" s="5"/>
      <c r="G14" s="60" t="str">
        <f t="shared" si="1"/>
        <v/>
      </c>
      <c r="H14" s="60" t="str">
        <f t="shared" si="2"/>
        <v/>
      </c>
      <c r="I14" s="60" t="str">
        <f t="shared" si="3"/>
        <v/>
      </c>
      <c r="J14" s="60" t="str">
        <f t="shared" si="4"/>
        <v/>
      </c>
      <c r="K14" s="60" t="str">
        <f t="shared" si="5"/>
        <v/>
      </c>
      <c r="L14" s="60" t="str">
        <f t="shared" si="6"/>
        <v/>
      </c>
      <c r="M14" s="60" t="str">
        <f t="shared" si="7"/>
        <v/>
      </c>
      <c r="N14" s="60" t="str">
        <f t="shared" si="8"/>
        <v/>
      </c>
      <c r="O14" s="5"/>
    </row>
    <row r="15" spans="1:15" ht="15.75" customHeight="1" x14ac:dyDescent="0.2">
      <c r="A15" s="1"/>
      <c r="B15" s="39"/>
      <c r="C15" s="1"/>
      <c r="D15" s="92" t="s">
        <v>466</v>
      </c>
      <c r="E15" s="56" t="s">
        <v>467</v>
      </c>
      <c r="F15" s="1" t="str">
        <f t="shared" ref="F15:F16" si="9">HEX2BIN(E15, 8)</f>
        <v>11111101</v>
      </c>
      <c r="G15" s="60" t="str">
        <f t="shared" si="1"/>
        <v>1</v>
      </c>
      <c r="H15" s="60" t="str">
        <f t="shared" si="2"/>
        <v>1</v>
      </c>
      <c r="I15" s="60" t="str">
        <f t="shared" si="3"/>
        <v>1</v>
      </c>
      <c r="J15" s="60" t="str">
        <f t="shared" si="4"/>
        <v>1</v>
      </c>
      <c r="K15" s="60" t="str">
        <f t="shared" si="5"/>
        <v>1</v>
      </c>
      <c r="L15" s="61" t="str">
        <f t="shared" si="6"/>
        <v>1</v>
      </c>
      <c r="M15" s="60" t="str">
        <f t="shared" si="7"/>
        <v>0</v>
      </c>
      <c r="N15" s="60" t="str">
        <f t="shared" si="8"/>
        <v>1</v>
      </c>
      <c r="O15" s="5"/>
    </row>
    <row r="16" spans="1:15" ht="15.75" customHeight="1" x14ac:dyDescent="0.2">
      <c r="A16" s="1"/>
      <c r="B16" s="39"/>
      <c r="C16" s="1"/>
      <c r="D16" s="89"/>
      <c r="E16" s="56" t="s">
        <v>468</v>
      </c>
      <c r="F16" s="1" t="str">
        <f t="shared" si="9"/>
        <v>11111001</v>
      </c>
      <c r="G16" s="60" t="str">
        <f t="shared" si="1"/>
        <v>1</v>
      </c>
      <c r="H16" s="60" t="str">
        <f t="shared" si="2"/>
        <v>1</v>
      </c>
      <c r="I16" s="60" t="str">
        <f t="shared" si="3"/>
        <v>1</v>
      </c>
      <c r="J16" s="60" t="str">
        <f t="shared" si="4"/>
        <v>1</v>
      </c>
      <c r="K16" s="60" t="str">
        <f t="shared" si="5"/>
        <v>1</v>
      </c>
      <c r="L16" s="61" t="str">
        <f t="shared" si="6"/>
        <v>0</v>
      </c>
      <c r="M16" s="60" t="str">
        <f t="shared" si="7"/>
        <v>0</v>
      </c>
      <c r="N16" s="60" t="str">
        <f t="shared" si="8"/>
        <v>1</v>
      </c>
      <c r="O16" s="5"/>
    </row>
    <row r="17" spans="1:15" ht="15.75" customHeight="1" x14ac:dyDescent="0.2">
      <c r="A17" s="1"/>
      <c r="B17" s="39"/>
      <c r="C17" s="1" t="s">
        <v>469</v>
      </c>
      <c r="D17" s="57"/>
      <c r="E17" s="5"/>
      <c r="F17" s="5"/>
      <c r="G17" s="5"/>
      <c r="H17" s="5"/>
      <c r="I17" s="5"/>
      <c r="J17" s="5"/>
      <c r="K17" s="5"/>
      <c r="L17" s="5"/>
      <c r="M17" s="5"/>
      <c r="N17" s="5"/>
      <c r="O17" s="5"/>
    </row>
  </sheetData>
  <mergeCells count="3">
    <mergeCell ref="E9:F9"/>
    <mergeCell ref="G9:N9"/>
    <mergeCell ref="D15:D1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D26"/>
  <sheetViews>
    <sheetView tabSelected="1" workbookViewId="0"/>
  </sheetViews>
  <sheetFormatPr defaultColWidth="12.5703125" defaultRowHeight="15.75" customHeight="1" x14ac:dyDescent="0.2"/>
  <cols>
    <col min="1" max="1" width="30.85546875" customWidth="1"/>
    <col min="2" max="2" width="41.140625" customWidth="1"/>
    <col min="3" max="3" width="73.85546875" customWidth="1"/>
    <col min="4" max="4" width="75.85546875" customWidth="1"/>
  </cols>
  <sheetData>
    <row r="1" spans="1:4" ht="15.75" customHeight="1" x14ac:dyDescent="0.2">
      <c r="A1" s="15" t="s">
        <v>207</v>
      </c>
      <c r="B1" s="15" t="s">
        <v>208</v>
      </c>
      <c r="C1" s="15" t="s">
        <v>209</v>
      </c>
      <c r="D1" s="15" t="s">
        <v>73</v>
      </c>
    </row>
    <row r="2" spans="1:4" ht="15.75" customHeight="1" x14ac:dyDescent="0.2">
      <c r="A2" s="1" t="s">
        <v>470</v>
      </c>
      <c r="B2" s="39" t="s">
        <v>471</v>
      </c>
      <c r="C2" s="5"/>
      <c r="D2" s="7" t="s">
        <v>150</v>
      </c>
    </row>
    <row r="3" spans="1:4" ht="15.75" customHeight="1" x14ac:dyDescent="0.2">
      <c r="A3" s="62" t="s">
        <v>472</v>
      </c>
      <c r="B3" s="39" t="s">
        <v>42</v>
      </c>
      <c r="C3" s="62" t="s">
        <v>473</v>
      </c>
      <c r="D3" s="5" t="s">
        <v>171</v>
      </c>
    </row>
    <row r="4" spans="1:4" ht="15.75" customHeight="1" x14ac:dyDescent="0.2">
      <c r="A4" s="1" t="s">
        <v>474</v>
      </c>
      <c r="B4" s="39" t="s">
        <v>475</v>
      </c>
      <c r="C4" s="5" t="s">
        <v>476</v>
      </c>
      <c r="D4" s="5" t="s">
        <v>216</v>
      </c>
    </row>
    <row r="5" spans="1:4" ht="15.75" customHeight="1" x14ac:dyDescent="0.2">
      <c r="A5" s="62" t="s">
        <v>472</v>
      </c>
      <c r="B5" s="39" t="s">
        <v>43</v>
      </c>
      <c r="C5" s="5"/>
      <c r="D5" s="7" t="s">
        <v>150</v>
      </c>
    </row>
    <row r="6" spans="1:4" ht="15.75" customHeight="1" x14ac:dyDescent="0.2">
      <c r="A6" s="1" t="s">
        <v>477</v>
      </c>
      <c r="B6" s="39" t="s">
        <v>44</v>
      </c>
      <c r="C6" s="5" t="s">
        <v>478</v>
      </c>
      <c r="D6" s="1" t="s">
        <v>171</v>
      </c>
    </row>
    <row r="7" spans="1:4" ht="15.75" customHeight="1" x14ac:dyDescent="0.2">
      <c r="A7" s="1" t="s">
        <v>474</v>
      </c>
      <c r="B7" s="39" t="s">
        <v>479</v>
      </c>
      <c r="C7" s="63" t="s">
        <v>480</v>
      </c>
      <c r="D7" s="7" t="s">
        <v>150</v>
      </c>
    </row>
    <row r="8" spans="1:4" ht="15.75" customHeight="1" x14ac:dyDescent="0.2">
      <c r="A8" s="1" t="s">
        <v>474</v>
      </c>
      <c r="B8" s="39" t="s">
        <v>481</v>
      </c>
      <c r="C8" s="63" t="s">
        <v>482</v>
      </c>
      <c r="D8" s="7" t="s">
        <v>150</v>
      </c>
    </row>
    <row r="9" spans="1:4" ht="15.75" customHeight="1" x14ac:dyDescent="0.2">
      <c r="A9" s="1" t="s">
        <v>474</v>
      </c>
      <c r="B9" s="39" t="s">
        <v>219</v>
      </c>
      <c r="C9" s="5" t="s">
        <v>483</v>
      </c>
      <c r="D9" s="7" t="s">
        <v>150</v>
      </c>
    </row>
    <row r="10" spans="1:4" ht="15.75" customHeight="1" x14ac:dyDescent="0.2">
      <c r="A10" s="1" t="s">
        <v>474</v>
      </c>
      <c r="B10" s="39" t="s">
        <v>484</v>
      </c>
      <c r="C10" s="5" t="s">
        <v>485</v>
      </c>
      <c r="D10" s="7" t="s">
        <v>150</v>
      </c>
    </row>
    <row r="11" spans="1:4" ht="15.75" customHeight="1" x14ac:dyDescent="0.2">
      <c r="A11" s="1" t="s">
        <v>486</v>
      </c>
      <c r="B11" s="39" t="s">
        <v>219</v>
      </c>
      <c r="C11" s="64" t="s">
        <v>487</v>
      </c>
      <c r="D11" s="1" t="s">
        <v>171</v>
      </c>
    </row>
    <row r="12" spans="1:4" ht="15.75" customHeight="1" x14ac:dyDescent="0.2">
      <c r="A12" s="1" t="s">
        <v>488</v>
      </c>
      <c r="B12" s="39" t="s">
        <v>489</v>
      </c>
      <c r="C12" s="1" t="s">
        <v>490</v>
      </c>
      <c r="D12" s="1" t="s">
        <v>171</v>
      </c>
    </row>
    <row r="13" spans="1:4" ht="15.75" customHeight="1" x14ac:dyDescent="0.2">
      <c r="A13" s="1" t="s">
        <v>491</v>
      </c>
      <c r="B13" s="39" t="s">
        <v>219</v>
      </c>
      <c r="C13" s="1" t="s">
        <v>492</v>
      </c>
      <c r="D13" s="1" t="s">
        <v>112</v>
      </c>
    </row>
    <row r="14" spans="1:4" ht="15.75" customHeight="1" x14ac:dyDescent="0.2">
      <c r="A14" s="1" t="s">
        <v>493</v>
      </c>
      <c r="B14" s="39" t="s">
        <v>224</v>
      </c>
      <c r="C14" s="96" t="s">
        <v>494</v>
      </c>
      <c r="D14" s="1" t="s">
        <v>171</v>
      </c>
    </row>
    <row r="15" spans="1:4" ht="15.75" customHeight="1" x14ac:dyDescent="0.2">
      <c r="A15" s="1" t="s">
        <v>495</v>
      </c>
      <c r="B15" s="39" t="s">
        <v>224</v>
      </c>
      <c r="C15" s="96" t="s">
        <v>496</v>
      </c>
      <c r="D15" s="5" t="s">
        <v>497</v>
      </c>
    </row>
    <row r="16" spans="1:4" ht="15.75" customHeight="1" x14ac:dyDescent="0.2">
      <c r="A16" s="1" t="s">
        <v>495</v>
      </c>
      <c r="B16" s="39" t="s">
        <v>46</v>
      </c>
      <c r="C16" s="1" t="s">
        <v>498</v>
      </c>
      <c r="D16" s="5" t="s">
        <v>499</v>
      </c>
    </row>
    <row r="17" spans="1:4" ht="15.75" customHeight="1" x14ac:dyDescent="0.2">
      <c r="A17" s="1" t="s">
        <v>495</v>
      </c>
      <c r="B17" s="39" t="s">
        <v>46</v>
      </c>
      <c r="C17" s="1" t="s">
        <v>500</v>
      </c>
      <c r="D17" s="5" t="s">
        <v>501</v>
      </c>
    </row>
    <row r="18" spans="1:4" ht="15.75" customHeight="1" x14ac:dyDescent="0.2">
      <c r="A18" s="65" t="s">
        <v>495</v>
      </c>
      <c r="B18" s="66" t="s">
        <v>46</v>
      </c>
      <c r="C18" s="67" t="s">
        <v>502</v>
      </c>
      <c r="D18" s="65" t="s">
        <v>503</v>
      </c>
    </row>
    <row r="19" spans="1:4" ht="15.75" customHeight="1" x14ac:dyDescent="0.2">
      <c r="A19" s="1" t="s">
        <v>504</v>
      </c>
      <c r="B19" s="39" t="s">
        <v>46</v>
      </c>
      <c r="C19" s="1" t="s">
        <v>505</v>
      </c>
      <c r="D19" s="7" t="s">
        <v>150</v>
      </c>
    </row>
    <row r="20" spans="1:4" ht="15.75" customHeight="1" x14ac:dyDescent="0.2">
      <c r="A20" s="65" t="s">
        <v>504</v>
      </c>
      <c r="B20" s="66" t="s">
        <v>46</v>
      </c>
      <c r="C20" s="67" t="s">
        <v>506</v>
      </c>
      <c r="D20" s="65" t="s">
        <v>503</v>
      </c>
    </row>
    <row r="21" spans="1:4" ht="15.75" customHeight="1" x14ac:dyDescent="0.2">
      <c r="A21" s="1" t="s">
        <v>292</v>
      </c>
      <c r="B21" s="39" t="s">
        <v>234</v>
      </c>
      <c r="C21" s="1" t="s">
        <v>507</v>
      </c>
      <c r="D21" s="1" t="s">
        <v>508</v>
      </c>
    </row>
    <row r="22" spans="1:4" ht="15.75" customHeight="1" x14ac:dyDescent="0.2">
      <c r="A22" s="1" t="s">
        <v>292</v>
      </c>
      <c r="B22" s="39" t="s">
        <v>234</v>
      </c>
      <c r="C22" s="1" t="s">
        <v>509</v>
      </c>
      <c r="D22" s="1" t="s">
        <v>510</v>
      </c>
    </row>
    <row r="23" spans="1:4" ht="15.75" customHeight="1" x14ac:dyDescent="0.2">
      <c r="A23" s="1" t="s">
        <v>511</v>
      </c>
      <c r="B23" s="39" t="s">
        <v>512</v>
      </c>
      <c r="C23" s="1" t="s">
        <v>513</v>
      </c>
      <c r="D23" s="1" t="s">
        <v>171</v>
      </c>
    </row>
    <row r="24" spans="1:4" ht="15.75" customHeight="1" x14ac:dyDescent="0.2">
      <c r="A24" s="1" t="s">
        <v>511</v>
      </c>
      <c r="B24" s="39" t="s">
        <v>48</v>
      </c>
      <c r="C24" s="68"/>
      <c r="D24" s="93" t="s">
        <v>112</v>
      </c>
    </row>
    <row r="25" spans="1:4" ht="15.75" customHeight="1" x14ac:dyDescent="0.2">
      <c r="A25" s="1" t="s">
        <v>337</v>
      </c>
      <c r="B25" s="39" t="s">
        <v>512</v>
      </c>
      <c r="C25" s="68" t="s">
        <v>514</v>
      </c>
      <c r="D25" s="1" t="s">
        <v>515</v>
      </c>
    </row>
    <row r="26" spans="1:4" ht="15.75" customHeight="1" x14ac:dyDescent="0.2">
      <c r="A26" s="1" t="s">
        <v>516</v>
      </c>
      <c r="B26" s="39" t="s">
        <v>517</v>
      </c>
      <c r="C26" s="68" t="s">
        <v>518</v>
      </c>
      <c r="D26" s="1" t="s">
        <v>519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D8"/>
  <sheetViews>
    <sheetView workbookViewId="0"/>
  </sheetViews>
  <sheetFormatPr defaultColWidth="12.5703125" defaultRowHeight="15.75" customHeight="1" x14ac:dyDescent="0.2"/>
  <cols>
    <col min="1" max="1" width="23.42578125" customWidth="1"/>
    <col min="3" max="3" width="31.42578125" customWidth="1"/>
    <col min="4" max="4" width="87.140625" customWidth="1"/>
  </cols>
  <sheetData>
    <row r="1" spans="1:4" ht="15.75" customHeight="1" x14ac:dyDescent="0.2">
      <c r="A1" s="15" t="s">
        <v>207</v>
      </c>
      <c r="B1" s="15" t="s">
        <v>208</v>
      </c>
      <c r="C1" s="15" t="s">
        <v>209</v>
      </c>
      <c r="D1" s="15" t="s">
        <v>73</v>
      </c>
    </row>
    <row r="2" spans="1:4" ht="15.75" customHeight="1" x14ac:dyDescent="0.2">
      <c r="A2" s="39" t="s">
        <v>147</v>
      </c>
      <c r="B2" s="39" t="s">
        <v>41</v>
      </c>
      <c r="C2" s="5" t="s">
        <v>520</v>
      </c>
      <c r="D2" s="5" t="s">
        <v>341</v>
      </c>
    </row>
    <row r="3" spans="1:4" ht="15.75" customHeight="1" x14ac:dyDescent="0.2">
      <c r="A3" s="39" t="s">
        <v>521</v>
      </c>
      <c r="B3" s="39" t="s">
        <v>522</v>
      </c>
      <c r="C3" s="5" t="s">
        <v>523</v>
      </c>
      <c r="D3" s="5" t="s">
        <v>150</v>
      </c>
    </row>
    <row r="4" spans="1:4" ht="15.75" customHeight="1" x14ac:dyDescent="0.2">
      <c r="A4" s="39" t="s">
        <v>524</v>
      </c>
      <c r="B4" s="39" t="s">
        <v>41</v>
      </c>
      <c r="C4" s="9" t="s">
        <v>525</v>
      </c>
      <c r="D4" s="5" t="s">
        <v>526</v>
      </c>
    </row>
    <row r="5" spans="1:4" ht="15.75" customHeight="1" x14ac:dyDescent="0.2">
      <c r="A5" s="39" t="s">
        <v>527</v>
      </c>
      <c r="B5" s="39" t="s">
        <v>41</v>
      </c>
      <c r="C5" s="9" t="s">
        <v>528</v>
      </c>
      <c r="D5" s="5" t="s">
        <v>529</v>
      </c>
    </row>
    <row r="6" spans="1:4" ht="15.75" customHeight="1" x14ac:dyDescent="0.2">
      <c r="A6" s="39" t="s">
        <v>530</v>
      </c>
      <c r="B6" s="39" t="s">
        <v>41</v>
      </c>
      <c r="C6" s="69" t="s">
        <v>528</v>
      </c>
      <c r="D6" s="5" t="s">
        <v>529</v>
      </c>
    </row>
    <row r="7" spans="1:4" ht="15.75" customHeight="1" x14ac:dyDescent="0.2">
      <c r="A7" s="39"/>
      <c r="B7" s="39"/>
      <c r="C7" s="9"/>
      <c r="D7" s="5"/>
    </row>
    <row r="8" spans="1:4" ht="15.75" customHeight="1" x14ac:dyDescent="0.2">
      <c r="A8" s="39"/>
      <c r="B8" s="39"/>
      <c r="C8" s="9" t="s">
        <v>531</v>
      </c>
      <c r="D8"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2"/>
  <sheetViews>
    <sheetView workbookViewId="0">
      <selection activeCell="D2" sqref="D2"/>
    </sheetView>
  </sheetViews>
  <sheetFormatPr defaultColWidth="12.5703125" defaultRowHeight="15.75" customHeight="1" x14ac:dyDescent="0.2"/>
  <cols>
    <col min="1" max="1" width="26.42578125" customWidth="1"/>
    <col min="2" max="2" width="21.140625" customWidth="1"/>
    <col min="3" max="3" width="105.5703125" customWidth="1"/>
    <col min="4" max="4" width="48.140625" customWidth="1"/>
  </cols>
  <sheetData>
    <row r="1" spans="1:4" ht="12.75" x14ac:dyDescent="0.2">
      <c r="A1" s="28" t="s">
        <v>207</v>
      </c>
      <c r="B1" s="28" t="s">
        <v>208</v>
      </c>
      <c r="C1" s="28" t="s">
        <v>209</v>
      </c>
      <c r="D1" s="28" t="s">
        <v>73</v>
      </c>
    </row>
    <row r="2" spans="1:4" ht="12.75" x14ac:dyDescent="0.2">
      <c r="A2" s="5" t="s">
        <v>210</v>
      </c>
      <c r="B2" s="29" t="s">
        <v>42</v>
      </c>
      <c r="C2" s="18" t="s">
        <v>211</v>
      </c>
      <c r="D2" s="1" t="s">
        <v>212</v>
      </c>
    </row>
    <row r="3" spans="1:4" ht="12.75" x14ac:dyDescent="0.2">
      <c r="A3" s="18" t="s">
        <v>213</v>
      </c>
      <c r="B3" s="29" t="s">
        <v>214</v>
      </c>
      <c r="C3" s="18" t="s">
        <v>215</v>
      </c>
      <c r="D3" s="1" t="s">
        <v>216</v>
      </c>
    </row>
    <row r="4" spans="1:4" ht="12.75" x14ac:dyDescent="0.2">
      <c r="A4" s="18" t="s">
        <v>213</v>
      </c>
      <c r="B4" s="29" t="s">
        <v>44</v>
      </c>
      <c r="C4" s="7" t="s">
        <v>217</v>
      </c>
      <c r="D4" s="1" t="s">
        <v>112</v>
      </c>
    </row>
    <row r="5" spans="1:4" ht="12.75" x14ac:dyDescent="0.2">
      <c r="A5" s="18" t="s">
        <v>218</v>
      </c>
      <c r="B5" s="29" t="s">
        <v>219</v>
      </c>
      <c r="C5" s="18" t="s">
        <v>220</v>
      </c>
      <c r="D5" s="1" t="s">
        <v>216</v>
      </c>
    </row>
    <row r="6" spans="1:4" ht="12.75" x14ac:dyDescent="0.2">
      <c r="A6" s="5" t="s">
        <v>221</v>
      </c>
      <c r="B6" s="29" t="s">
        <v>222</v>
      </c>
      <c r="C6" s="18" t="s">
        <v>223</v>
      </c>
      <c r="D6" s="1" t="s">
        <v>216</v>
      </c>
    </row>
    <row r="7" spans="1:4" ht="12.75" x14ac:dyDescent="0.2">
      <c r="A7" s="5" t="s">
        <v>221</v>
      </c>
      <c r="B7" s="29" t="s">
        <v>224</v>
      </c>
      <c r="C7" s="18" t="s">
        <v>225</v>
      </c>
      <c r="D7" s="18" t="s">
        <v>150</v>
      </c>
    </row>
    <row r="8" spans="1:4" ht="12.75" x14ac:dyDescent="0.2">
      <c r="A8" s="5" t="s">
        <v>221</v>
      </c>
      <c r="B8" s="29" t="s">
        <v>46</v>
      </c>
      <c r="C8" s="18" t="s">
        <v>226</v>
      </c>
      <c r="D8" s="1" t="s">
        <v>227</v>
      </c>
    </row>
    <row r="9" spans="1:4" ht="12.75" x14ac:dyDescent="0.2">
      <c r="A9" s="5" t="s">
        <v>228</v>
      </c>
      <c r="B9" s="29" t="s">
        <v>224</v>
      </c>
      <c r="C9" s="18" t="s">
        <v>229</v>
      </c>
      <c r="D9" s="9" t="s">
        <v>171</v>
      </c>
    </row>
    <row r="10" spans="1:4" ht="12.75" x14ac:dyDescent="0.2">
      <c r="A10" s="5" t="s">
        <v>230</v>
      </c>
      <c r="B10" s="29" t="s">
        <v>231</v>
      </c>
      <c r="C10" s="18" t="s">
        <v>232</v>
      </c>
      <c r="D10" s="18" t="s">
        <v>150</v>
      </c>
    </row>
    <row r="11" spans="1:4" ht="12.75" x14ac:dyDescent="0.2">
      <c r="A11" s="5" t="s">
        <v>233</v>
      </c>
      <c r="B11" s="29" t="s">
        <v>234</v>
      </c>
      <c r="C11" s="18" t="s">
        <v>235</v>
      </c>
      <c r="D11" s="18" t="s">
        <v>236</v>
      </c>
    </row>
    <row r="12" spans="1:4" ht="15" customHeight="1" x14ac:dyDescent="0.2">
      <c r="A12" s="5" t="s">
        <v>233</v>
      </c>
      <c r="B12" s="29" t="s">
        <v>48</v>
      </c>
      <c r="C12" s="18" t="s">
        <v>237</v>
      </c>
      <c r="D12" s="18" t="s">
        <v>150</v>
      </c>
    </row>
    <row r="13" spans="1:4" ht="15" customHeight="1" x14ac:dyDescent="0.2">
      <c r="A13" s="5"/>
      <c r="B13" s="29"/>
      <c r="C13" s="18"/>
      <c r="D13" s="18"/>
    </row>
    <row r="14" spans="1:4" ht="15" customHeight="1" x14ac:dyDescent="0.2">
      <c r="A14" s="30" t="s">
        <v>238</v>
      </c>
      <c r="B14" s="31"/>
      <c r="C14" s="18"/>
      <c r="D14" s="18"/>
    </row>
    <row r="15" spans="1:4" ht="15" customHeight="1" x14ac:dyDescent="0.2">
      <c r="A15" s="27" t="s">
        <v>239</v>
      </c>
      <c r="B15" s="32" t="s">
        <v>41</v>
      </c>
      <c r="C15" s="33" t="s">
        <v>240</v>
      </c>
      <c r="D15" s="33" t="s">
        <v>241</v>
      </c>
    </row>
    <row r="16" spans="1:4" ht="12.75" x14ac:dyDescent="0.2">
      <c r="A16" s="27" t="s">
        <v>242</v>
      </c>
      <c r="B16" s="32" t="s">
        <v>243</v>
      </c>
      <c r="C16" s="33" t="s">
        <v>244</v>
      </c>
      <c r="D16" s="33" t="s">
        <v>241</v>
      </c>
    </row>
    <row r="17" spans="1:4" ht="51" customHeight="1" x14ac:dyDescent="0.2">
      <c r="A17" s="27" t="s">
        <v>245</v>
      </c>
      <c r="B17" s="32" t="s">
        <v>246</v>
      </c>
      <c r="C17" s="33" t="s">
        <v>247</v>
      </c>
      <c r="D17" s="33" t="s">
        <v>241</v>
      </c>
    </row>
    <row r="18" spans="1:4" ht="15" customHeight="1" x14ac:dyDescent="0.2">
      <c r="A18" s="27" t="s">
        <v>248</v>
      </c>
      <c r="B18" s="32" t="s">
        <v>249</v>
      </c>
      <c r="C18" s="33" t="s">
        <v>250</v>
      </c>
      <c r="D18" s="33" t="s">
        <v>241</v>
      </c>
    </row>
    <row r="19" spans="1:4" ht="18" customHeight="1" x14ac:dyDescent="0.2">
      <c r="A19" s="27" t="s">
        <v>251</v>
      </c>
      <c r="B19" s="32" t="s">
        <v>252</v>
      </c>
      <c r="C19" s="33" t="s">
        <v>253</v>
      </c>
      <c r="D19" s="33" t="s">
        <v>241</v>
      </c>
    </row>
    <row r="20" spans="1:4" ht="12.75" x14ac:dyDescent="0.2">
      <c r="A20" s="27" t="s">
        <v>254</v>
      </c>
      <c r="B20" s="32" t="s">
        <v>46</v>
      </c>
      <c r="C20" s="33" t="s">
        <v>255</v>
      </c>
      <c r="D20" s="33" t="s">
        <v>241</v>
      </c>
    </row>
    <row r="21" spans="1:4" ht="12.75" x14ac:dyDescent="0.2">
      <c r="A21" s="27" t="s">
        <v>230</v>
      </c>
      <c r="B21" s="32" t="s">
        <v>47</v>
      </c>
      <c r="C21" s="33" t="s">
        <v>256</v>
      </c>
      <c r="D21" s="33" t="s">
        <v>241</v>
      </c>
    </row>
    <row r="22" spans="1:4" ht="12.75" x14ac:dyDescent="0.2">
      <c r="A22" s="27" t="s">
        <v>257</v>
      </c>
      <c r="B22" s="32" t="s">
        <v>48</v>
      </c>
      <c r="C22" s="33" t="s">
        <v>258</v>
      </c>
      <c r="D22" s="33" t="s">
        <v>241</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E2"/>
  <sheetViews>
    <sheetView workbookViewId="0"/>
  </sheetViews>
  <sheetFormatPr defaultColWidth="12.5703125" defaultRowHeight="15.75" customHeight="1" x14ac:dyDescent="0.2"/>
  <cols>
    <col min="4" max="4" width="19.85546875" customWidth="1"/>
    <col min="5" max="5" width="21.5703125" customWidth="1"/>
  </cols>
  <sheetData>
    <row r="1" spans="1:5" ht="15.75" customHeight="1" x14ac:dyDescent="0.2">
      <c r="A1" s="15" t="s">
        <v>207</v>
      </c>
      <c r="B1" s="15" t="s">
        <v>208</v>
      </c>
      <c r="C1" s="15" t="s">
        <v>532</v>
      </c>
      <c r="D1" s="15" t="s">
        <v>209</v>
      </c>
      <c r="E1" s="15" t="s">
        <v>73</v>
      </c>
    </row>
    <row r="2" spans="1:5" ht="15.75" customHeight="1" x14ac:dyDescent="0.2">
      <c r="A2" s="39"/>
      <c r="B2" s="39"/>
      <c r="C2" s="5"/>
      <c r="D2" s="5"/>
      <c r="E2" s="5"/>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D7"/>
  <sheetViews>
    <sheetView workbookViewId="0"/>
  </sheetViews>
  <sheetFormatPr defaultColWidth="12.5703125" defaultRowHeight="15.75" customHeight="1" x14ac:dyDescent="0.2"/>
  <cols>
    <col min="1" max="1" width="28.42578125" customWidth="1"/>
    <col min="3" max="3" width="57.85546875" customWidth="1"/>
    <col min="4" max="4" width="28.42578125" customWidth="1"/>
  </cols>
  <sheetData>
    <row r="1" spans="1:4" ht="15.75" customHeight="1" x14ac:dyDescent="0.2">
      <c r="A1" s="15" t="s">
        <v>207</v>
      </c>
      <c r="B1" s="15" t="s">
        <v>208</v>
      </c>
      <c r="C1" s="15" t="s">
        <v>209</v>
      </c>
      <c r="D1" s="15" t="s">
        <v>73</v>
      </c>
    </row>
    <row r="2" spans="1:4" ht="15.75" customHeight="1" x14ac:dyDescent="0.2">
      <c r="A2" s="25" t="s">
        <v>533</v>
      </c>
      <c r="B2" s="34">
        <v>0</v>
      </c>
      <c r="C2" s="1" t="s">
        <v>534</v>
      </c>
      <c r="D2" s="25" t="s">
        <v>380</v>
      </c>
    </row>
    <row r="3" spans="1:4" ht="15.75" customHeight="1" x14ac:dyDescent="0.2">
      <c r="A3" s="25" t="s">
        <v>533</v>
      </c>
      <c r="B3" s="34">
        <v>1</v>
      </c>
      <c r="C3" s="1" t="s">
        <v>535</v>
      </c>
      <c r="D3" s="25" t="s">
        <v>380</v>
      </c>
    </row>
    <row r="4" spans="1:4" ht="15.75" customHeight="1" x14ac:dyDescent="0.2">
      <c r="A4" s="41"/>
      <c r="B4" s="34">
        <v>2</v>
      </c>
      <c r="C4" s="1" t="s">
        <v>536</v>
      </c>
      <c r="D4" s="25" t="s">
        <v>380</v>
      </c>
    </row>
    <row r="5" spans="1:4" ht="15.75" customHeight="1" x14ac:dyDescent="0.2">
      <c r="A5" s="41"/>
      <c r="B5" s="34" t="s">
        <v>537</v>
      </c>
      <c r="C5" s="1" t="s">
        <v>289</v>
      </c>
      <c r="D5" s="25" t="s">
        <v>380</v>
      </c>
    </row>
    <row r="6" spans="1:4" ht="15.75" customHeight="1" x14ac:dyDescent="0.2">
      <c r="A6" s="70" t="s">
        <v>538</v>
      </c>
      <c r="B6" s="34">
        <v>5</v>
      </c>
      <c r="C6" s="1" t="s">
        <v>539</v>
      </c>
      <c r="D6" s="25" t="s">
        <v>435</v>
      </c>
    </row>
    <row r="7" spans="1:4" ht="15.75" customHeight="1" x14ac:dyDescent="0.2">
      <c r="A7" s="70"/>
      <c r="B7" s="34"/>
      <c r="C7" s="1"/>
      <c r="D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D9"/>
  <sheetViews>
    <sheetView workbookViewId="0"/>
  </sheetViews>
  <sheetFormatPr defaultColWidth="12.5703125" defaultRowHeight="15.75" customHeight="1" x14ac:dyDescent="0.2"/>
  <cols>
    <col min="3" max="3" width="65.42578125" customWidth="1"/>
    <col min="4" max="4" width="19.42578125" customWidth="1"/>
  </cols>
  <sheetData>
    <row r="1" spans="1:4" ht="15.75" customHeight="1" x14ac:dyDescent="0.2">
      <c r="A1" s="15" t="s">
        <v>207</v>
      </c>
      <c r="B1" s="15" t="s">
        <v>208</v>
      </c>
      <c r="C1" s="15" t="s">
        <v>209</v>
      </c>
      <c r="D1" s="15" t="s">
        <v>73</v>
      </c>
    </row>
    <row r="2" spans="1:4" ht="15.75" customHeight="1" x14ac:dyDescent="0.2">
      <c r="B2" s="1" t="s">
        <v>41</v>
      </c>
      <c r="C2" s="1" t="s">
        <v>540</v>
      </c>
      <c r="D2" s="1" t="s">
        <v>380</v>
      </c>
    </row>
    <row r="3" spans="1:4" ht="15.75" customHeight="1" x14ac:dyDescent="0.2">
      <c r="B3" s="1" t="s">
        <v>42</v>
      </c>
      <c r="C3" s="1" t="s">
        <v>541</v>
      </c>
      <c r="D3" s="1" t="s">
        <v>380</v>
      </c>
    </row>
    <row r="4" spans="1:4" ht="15.75" customHeight="1" x14ac:dyDescent="0.2">
      <c r="B4" s="1" t="s">
        <v>43</v>
      </c>
      <c r="C4" s="1" t="s">
        <v>542</v>
      </c>
      <c r="D4" s="1" t="s">
        <v>380</v>
      </c>
    </row>
    <row r="5" spans="1:4" ht="15.75" customHeight="1" x14ac:dyDescent="0.2">
      <c r="B5" s="1" t="s">
        <v>44</v>
      </c>
      <c r="C5" s="1" t="s">
        <v>543</v>
      </c>
      <c r="D5" s="1" t="s">
        <v>380</v>
      </c>
    </row>
    <row r="6" spans="1:4" ht="15.75" customHeight="1" x14ac:dyDescent="0.2">
      <c r="B6" s="1" t="s">
        <v>45</v>
      </c>
      <c r="C6" s="1" t="s">
        <v>289</v>
      </c>
      <c r="D6" s="1" t="s">
        <v>380</v>
      </c>
    </row>
    <row r="7" spans="1:4" ht="15.75" customHeight="1" x14ac:dyDescent="0.2">
      <c r="B7" s="1" t="s">
        <v>46</v>
      </c>
      <c r="C7" s="1" t="s">
        <v>544</v>
      </c>
      <c r="D7" s="1" t="s">
        <v>380</v>
      </c>
    </row>
    <row r="8" spans="1:4" ht="15.75" customHeight="1" x14ac:dyDescent="0.2">
      <c r="B8" s="1" t="s">
        <v>47</v>
      </c>
      <c r="C8" s="1" t="s">
        <v>545</v>
      </c>
      <c r="D8" s="1" t="s">
        <v>380</v>
      </c>
    </row>
    <row r="9" spans="1:4" ht="15.75" customHeight="1" x14ac:dyDescent="0.2">
      <c r="B9" s="1" t="s">
        <v>48</v>
      </c>
      <c r="C9" s="1" t="s">
        <v>289</v>
      </c>
      <c r="D9" s="1" t="s">
        <v>380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D3"/>
  <sheetViews>
    <sheetView workbookViewId="0"/>
  </sheetViews>
  <sheetFormatPr defaultColWidth="12.5703125" defaultRowHeight="15.75" customHeight="1" x14ac:dyDescent="0.2"/>
  <cols>
    <col min="1" max="1" width="15.42578125" customWidth="1"/>
  </cols>
  <sheetData>
    <row r="1" spans="1:4" ht="15.75" customHeight="1" x14ac:dyDescent="0.2">
      <c r="A1" s="15" t="s">
        <v>207</v>
      </c>
      <c r="B1" s="15" t="s">
        <v>208</v>
      </c>
      <c r="C1" s="15" t="s">
        <v>209</v>
      </c>
      <c r="D1" s="15" t="s">
        <v>73</v>
      </c>
    </row>
    <row r="2" spans="1:4" ht="15.75" customHeight="1" x14ac:dyDescent="0.2">
      <c r="A2" s="1" t="s">
        <v>546</v>
      </c>
      <c r="B2" s="1" t="s">
        <v>41</v>
      </c>
      <c r="D2" s="7" t="s">
        <v>150</v>
      </c>
    </row>
    <row r="3" spans="1:4" ht="15.75" customHeight="1" x14ac:dyDescent="0.2">
      <c r="A3" s="1" t="s">
        <v>546</v>
      </c>
      <c r="B3" s="1" t="s">
        <v>547</v>
      </c>
      <c r="D3" s="7" t="s">
        <v>150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D3"/>
  <sheetViews>
    <sheetView workbookViewId="0"/>
  </sheetViews>
  <sheetFormatPr defaultColWidth="12.5703125" defaultRowHeight="15.75" customHeight="1" x14ac:dyDescent="0.2"/>
  <cols>
    <col min="1" max="1" width="21.5703125" customWidth="1"/>
    <col min="3" max="3" width="16.28515625" customWidth="1"/>
  </cols>
  <sheetData>
    <row r="1" spans="1:4" ht="15.75" customHeight="1" x14ac:dyDescent="0.2">
      <c r="A1" s="15" t="s">
        <v>207</v>
      </c>
      <c r="B1" s="37" t="s">
        <v>208</v>
      </c>
      <c r="C1" s="15" t="s">
        <v>209</v>
      </c>
      <c r="D1" s="15" t="s">
        <v>73</v>
      </c>
    </row>
    <row r="2" spans="1:4" ht="15.75" customHeight="1" x14ac:dyDescent="0.2">
      <c r="A2" s="1" t="s">
        <v>548</v>
      </c>
      <c r="B2" s="1" t="s">
        <v>47</v>
      </c>
      <c r="C2" s="1" t="s">
        <v>549</v>
      </c>
      <c r="D2" s="1" t="s">
        <v>171</v>
      </c>
    </row>
    <row r="3" spans="1:4" ht="15.75" customHeight="1" x14ac:dyDescent="0.2">
      <c r="A3" s="1" t="s">
        <v>550</v>
      </c>
      <c r="B3" s="1" t="s">
        <v>48</v>
      </c>
      <c r="C3" s="1" t="s">
        <v>551</v>
      </c>
      <c r="D3" s="1" t="s">
        <v>171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D2"/>
  <sheetViews>
    <sheetView workbookViewId="0"/>
  </sheetViews>
  <sheetFormatPr defaultColWidth="12.5703125" defaultRowHeight="15.75" customHeight="1" x14ac:dyDescent="0.2"/>
  <sheetData>
    <row r="1" spans="1:4" ht="15.75" customHeight="1" x14ac:dyDescent="0.2">
      <c r="A1" s="15" t="s">
        <v>207</v>
      </c>
      <c r="B1" s="37" t="s">
        <v>208</v>
      </c>
      <c r="C1" s="15" t="s">
        <v>209</v>
      </c>
      <c r="D1" s="15" t="s">
        <v>73</v>
      </c>
    </row>
    <row r="2" spans="1:4" ht="15.75" customHeight="1" x14ac:dyDescent="0.2">
      <c r="A2" s="1" t="s">
        <v>167</v>
      </c>
      <c r="D2" s="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61"/>
  <sheetViews>
    <sheetView workbookViewId="0">
      <selection activeCell="A27" sqref="A27"/>
    </sheetView>
  </sheetViews>
  <sheetFormatPr defaultColWidth="12.5703125" defaultRowHeight="15.75" customHeight="1" x14ac:dyDescent="0.2"/>
  <cols>
    <col min="1" max="1" width="8.7109375" customWidth="1"/>
    <col min="2" max="2" width="12" customWidth="1"/>
    <col min="3" max="3" width="80.42578125" customWidth="1"/>
    <col min="4" max="4" width="28.42578125" customWidth="1"/>
    <col min="5" max="5" width="133.42578125" customWidth="1"/>
  </cols>
  <sheetData>
    <row r="1" spans="1:5" ht="15.75" customHeight="1" x14ac:dyDescent="0.2">
      <c r="A1" s="14" t="s">
        <v>69</v>
      </c>
      <c r="B1" s="14" t="s">
        <v>70</v>
      </c>
      <c r="C1" s="15" t="s">
        <v>71</v>
      </c>
      <c r="D1" s="15" t="s">
        <v>72</v>
      </c>
      <c r="E1" s="15" t="s">
        <v>73</v>
      </c>
    </row>
    <row r="2" spans="1:5" ht="15.75" customHeight="1" x14ac:dyDescent="0.2">
      <c r="A2" s="16" t="s">
        <v>74</v>
      </c>
      <c r="B2" s="17" t="s">
        <v>75</v>
      </c>
      <c r="C2" s="1" t="s">
        <v>76</v>
      </c>
      <c r="D2" s="18" t="s">
        <v>77</v>
      </c>
      <c r="E2" s="93" t="s">
        <v>78</v>
      </c>
    </row>
    <row r="3" spans="1:5" ht="15.75" customHeight="1" x14ac:dyDescent="0.2">
      <c r="A3" s="19" t="s">
        <v>79</v>
      </c>
      <c r="B3" s="20"/>
      <c r="C3" s="1"/>
      <c r="D3" s="18"/>
      <c r="E3" s="1" t="s">
        <v>80</v>
      </c>
    </row>
    <row r="4" spans="1:5" ht="15.75" customHeight="1" x14ac:dyDescent="0.2">
      <c r="A4" s="16" t="s">
        <v>81</v>
      </c>
      <c r="B4" s="20" t="s">
        <v>75</v>
      </c>
      <c r="C4" s="1" t="s">
        <v>82</v>
      </c>
      <c r="D4" s="18"/>
      <c r="E4" s="1" t="s">
        <v>83</v>
      </c>
    </row>
    <row r="5" spans="1:5" ht="15.75" customHeight="1" x14ac:dyDescent="0.2">
      <c r="A5" s="16" t="s">
        <v>84</v>
      </c>
      <c r="B5" s="20" t="s">
        <v>75</v>
      </c>
      <c r="C5" s="1" t="s">
        <v>85</v>
      </c>
      <c r="D5" s="18"/>
      <c r="E5" s="1" t="s">
        <v>86</v>
      </c>
    </row>
    <row r="6" spans="1:5" ht="15.75" customHeight="1" x14ac:dyDescent="0.2">
      <c r="A6" s="19" t="s">
        <v>87</v>
      </c>
      <c r="B6" s="20" t="s">
        <v>88</v>
      </c>
      <c r="C6" s="93" t="s">
        <v>89</v>
      </c>
      <c r="D6" s="18" t="s">
        <v>90</v>
      </c>
      <c r="E6" s="96" t="s">
        <v>91</v>
      </c>
    </row>
    <row r="7" spans="1:5" ht="15.75" customHeight="1" x14ac:dyDescent="0.2">
      <c r="A7" s="19" t="s">
        <v>92</v>
      </c>
      <c r="B7" s="20" t="s">
        <v>75</v>
      </c>
      <c r="C7" s="1" t="s">
        <v>93</v>
      </c>
      <c r="D7" s="1"/>
      <c r="E7" s="1" t="s">
        <v>94</v>
      </c>
    </row>
    <row r="8" spans="1:5" ht="15.75" customHeight="1" x14ac:dyDescent="0.2">
      <c r="A8" s="16" t="s">
        <v>95</v>
      </c>
      <c r="B8" s="20" t="s">
        <v>75</v>
      </c>
      <c r="C8" s="1" t="s">
        <v>96</v>
      </c>
      <c r="D8" s="1"/>
      <c r="E8" s="1" t="s">
        <v>97</v>
      </c>
    </row>
    <row r="9" spans="1:5" ht="15.75" customHeight="1" x14ac:dyDescent="0.2">
      <c r="A9" s="19" t="s">
        <v>98</v>
      </c>
      <c r="B9" s="20" t="s">
        <v>75</v>
      </c>
      <c r="C9" s="1" t="s">
        <v>99</v>
      </c>
      <c r="D9" s="18"/>
      <c r="E9" s="1" t="s">
        <v>100</v>
      </c>
    </row>
    <row r="10" spans="1:5" ht="15.75" customHeight="1" x14ac:dyDescent="0.2">
      <c r="A10" s="19" t="s">
        <v>101</v>
      </c>
      <c r="B10" s="20" t="s">
        <v>75</v>
      </c>
      <c r="C10" s="1" t="s">
        <v>102</v>
      </c>
      <c r="D10" s="1"/>
      <c r="E10" s="1" t="s">
        <v>103</v>
      </c>
    </row>
    <row r="11" spans="1:5" ht="15.75" customHeight="1" x14ac:dyDescent="0.2">
      <c r="A11" s="19" t="s">
        <v>104</v>
      </c>
      <c r="B11" s="20" t="s">
        <v>75</v>
      </c>
      <c r="C11" s="1" t="s">
        <v>105</v>
      </c>
      <c r="D11" s="1"/>
      <c r="E11" s="1" t="s">
        <v>106</v>
      </c>
    </row>
    <row r="12" spans="1:5" ht="15.75" customHeight="1" x14ac:dyDescent="0.2">
      <c r="A12" s="19" t="s">
        <v>107</v>
      </c>
      <c r="B12" s="20"/>
      <c r="C12" s="1" t="s">
        <v>108</v>
      </c>
      <c r="D12" s="1" t="s">
        <v>109</v>
      </c>
      <c r="E12" s="96" t="s">
        <v>110</v>
      </c>
    </row>
    <row r="13" spans="1:5" ht="15.75" customHeight="1" x14ac:dyDescent="0.2">
      <c r="A13" s="19" t="s">
        <v>111</v>
      </c>
      <c r="B13" s="20"/>
      <c r="C13" s="1"/>
      <c r="D13" s="1"/>
      <c r="E13" s="95" t="s">
        <v>112</v>
      </c>
    </row>
    <row r="14" spans="1:5" ht="15.75" customHeight="1" x14ac:dyDescent="0.2">
      <c r="A14" s="19" t="s">
        <v>113</v>
      </c>
      <c r="B14" s="20" t="s">
        <v>75</v>
      </c>
      <c r="C14" s="1"/>
      <c r="D14" s="1"/>
      <c r="E14" s="1" t="s">
        <v>114</v>
      </c>
    </row>
    <row r="15" spans="1:5" ht="15.75" customHeight="1" x14ac:dyDescent="0.2">
      <c r="A15" s="19" t="s">
        <v>115</v>
      </c>
      <c r="B15" s="20" t="s">
        <v>75</v>
      </c>
      <c r="C15" s="1" t="s">
        <v>116</v>
      </c>
      <c r="E15" s="1" t="s">
        <v>117</v>
      </c>
    </row>
    <row r="16" spans="1:5" ht="15.75" customHeight="1" x14ac:dyDescent="0.2">
      <c r="A16" s="19" t="s">
        <v>118</v>
      </c>
      <c r="B16" s="20" t="s">
        <v>75</v>
      </c>
      <c r="C16" s="1" t="s">
        <v>119</v>
      </c>
      <c r="D16" s="1" t="s">
        <v>120</v>
      </c>
      <c r="E16" s="93" t="s">
        <v>121</v>
      </c>
    </row>
    <row r="17" spans="1:5" ht="15.75" customHeight="1" x14ac:dyDescent="0.2">
      <c r="A17" s="19" t="s">
        <v>122</v>
      </c>
      <c r="B17" s="20" t="s">
        <v>88</v>
      </c>
      <c r="C17" s="1" t="s">
        <v>123</v>
      </c>
      <c r="D17" s="1"/>
      <c r="E17" s="1" t="s">
        <v>124</v>
      </c>
    </row>
    <row r="18" spans="1:5" ht="15.75" customHeight="1" x14ac:dyDescent="0.2">
      <c r="A18" s="19" t="s">
        <v>125</v>
      </c>
      <c r="B18" s="20"/>
      <c r="C18" s="1"/>
      <c r="D18" s="1" t="s">
        <v>109</v>
      </c>
      <c r="E18" s="95" t="s">
        <v>112</v>
      </c>
    </row>
    <row r="19" spans="1:5" ht="15.75" customHeight="1" x14ac:dyDescent="0.2">
      <c r="A19" s="19" t="s">
        <v>126</v>
      </c>
      <c r="B19" s="20" t="s">
        <v>88</v>
      </c>
      <c r="C19" s="1" t="s">
        <v>127</v>
      </c>
      <c r="D19" s="1" t="s">
        <v>109</v>
      </c>
      <c r="E19" s="93" t="s">
        <v>128</v>
      </c>
    </row>
    <row r="20" spans="1:5" ht="15.75" customHeight="1" x14ac:dyDescent="0.2">
      <c r="A20" s="19" t="s">
        <v>129</v>
      </c>
      <c r="B20" s="20" t="s">
        <v>88</v>
      </c>
      <c r="C20" s="1"/>
      <c r="E20" s="93" t="s">
        <v>130</v>
      </c>
    </row>
    <row r="21" spans="1:5" ht="15.75" customHeight="1" x14ac:dyDescent="0.2">
      <c r="A21" s="19" t="s">
        <v>131</v>
      </c>
      <c r="B21" s="20" t="s">
        <v>88</v>
      </c>
      <c r="C21" s="1" t="s">
        <v>132</v>
      </c>
      <c r="D21" s="18"/>
      <c r="E21" s="1" t="s">
        <v>133</v>
      </c>
    </row>
    <row r="22" spans="1:5" ht="15.75" customHeight="1" x14ac:dyDescent="0.2">
      <c r="A22" s="16" t="s">
        <v>134</v>
      </c>
      <c r="B22" s="20" t="s">
        <v>88</v>
      </c>
      <c r="C22" s="1" t="s">
        <v>135</v>
      </c>
      <c r="D22" s="18"/>
      <c r="E22" s="21" t="s">
        <v>136</v>
      </c>
    </row>
    <row r="23" spans="1:5" ht="15.75" customHeight="1" x14ac:dyDescent="0.2">
      <c r="A23" s="16" t="s">
        <v>137</v>
      </c>
      <c r="B23" s="20" t="s">
        <v>88</v>
      </c>
      <c r="C23" s="1" t="s">
        <v>138</v>
      </c>
      <c r="D23" s="18"/>
      <c r="E23" s="1" t="s">
        <v>83</v>
      </c>
    </row>
    <row r="24" spans="1:5" ht="15.75" customHeight="1" x14ac:dyDescent="0.2">
      <c r="A24" s="19" t="s">
        <v>139</v>
      </c>
      <c r="B24" s="20" t="s">
        <v>88</v>
      </c>
      <c r="C24" s="1" t="s">
        <v>140</v>
      </c>
      <c r="D24" s="18" t="s">
        <v>77</v>
      </c>
      <c r="E24" s="93" t="s">
        <v>78</v>
      </c>
    </row>
    <row r="25" spans="1:5" ht="15.75" customHeight="1" x14ac:dyDescent="0.2">
      <c r="A25" s="19" t="s">
        <v>141</v>
      </c>
      <c r="B25" s="20"/>
      <c r="C25" s="1"/>
      <c r="D25" s="18"/>
      <c r="E25" s="1" t="s">
        <v>80</v>
      </c>
    </row>
    <row r="26" spans="1:5" ht="15.75" customHeight="1" x14ac:dyDescent="0.2">
      <c r="A26" s="20" t="s">
        <v>142</v>
      </c>
      <c r="B26" s="20"/>
      <c r="C26" s="1"/>
      <c r="D26" s="1" t="s">
        <v>120</v>
      </c>
      <c r="E26" s="5"/>
    </row>
    <row r="27" spans="1:5" ht="15.75" customHeight="1" x14ac:dyDescent="0.2">
      <c r="A27" s="19" t="s">
        <v>143</v>
      </c>
      <c r="B27" s="20" t="s">
        <v>75</v>
      </c>
      <c r="C27" s="1" t="s">
        <v>144</v>
      </c>
      <c r="D27" s="18" t="s">
        <v>90</v>
      </c>
      <c r="E27" s="93" t="s">
        <v>145</v>
      </c>
    </row>
    <row r="28" spans="1:5" ht="15.75" customHeight="1" x14ac:dyDescent="0.2">
      <c r="A28" s="19" t="s">
        <v>146</v>
      </c>
      <c r="B28" s="20"/>
      <c r="C28" s="1" t="s">
        <v>147</v>
      </c>
      <c r="D28" s="1"/>
      <c r="E28" s="5" t="s">
        <v>148</v>
      </c>
    </row>
    <row r="29" spans="1:5" ht="15.75" customHeight="1" x14ac:dyDescent="0.2">
      <c r="A29" s="19" t="s">
        <v>149</v>
      </c>
      <c r="B29" s="20"/>
      <c r="C29" s="1"/>
      <c r="D29" s="1"/>
      <c r="E29" s="5" t="s">
        <v>148</v>
      </c>
    </row>
    <row r="30" spans="1:5" ht="15.75" customHeight="1" x14ac:dyDescent="0.2">
      <c r="A30" s="19" t="s">
        <v>151</v>
      </c>
      <c r="B30" s="20"/>
      <c r="C30" s="1"/>
      <c r="D30" s="1"/>
      <c r="E30" s="94" t="s">
        <v>152</v>
      </c>
    </row>
    <row r="31" spans="1:5" ht="15.75" customHeight="1" x14ac:dyDescent="0.2">
      <c r="A31" s="19" t="s">
        <v>153</v>
      </c>
      <c r="B31" s="20"/>
      <c r="C31" s="1"/>
      <c r="D31" s="1"/>
      <c r="E31" s="95" t="s">
        <v>112</v>
      </c>
    </row>
    <row r="32" spans="1:5" ht="15.75" customHeight="1" x14ac:dyDescent="0.2">
      <c r="A32" s="19" t="s">
        <v>154</v>
      </c>
      <c r="B32" s="20"/>
      <c r="C32" s="1"/>
      <c r="D32" s="1"/>
      <c r="E32" s="1" t="s">
        <v>80</v>
      </c>
    </row>
    <row r="33" spans="1:5" ht="15.75" customHeight="1" x14ac:dyDescent="0.2">
      <c r="A33" s="19" t="s">
        <v>155</v>
      </c>
      <c r="B33" s="20" t="s">
        <v>88</v>
      </c>
      <c r="C33" s="1" t="s">
        <v>156</v>
      </c>
      <c r="D33" s="1"/>
      <c r="E33" s="94" t="s">
        <v>157</v>
      </c>
    </row>
    <row r="34" spans="1:5" ht="15.75" customHeight="1" x14ac:dyDescent="0.2">
      <c r="A34" s="19" t="s">
        <v>158</v>
      </c>
      <c r="B34" s="20" t="s">
        <v>88</v>
      </c>
      <c r="C34" s="1"/>
      <c r="D34" s="1"/>
      <c r="E34" s="1" t="s">
        <v>159</v>
      </c>
    </row>
    <row r="35" spans="1:5" ht="15.75" customHeight="1" x14ac:dyDescent="0.2">
      <c r="A35" s="19" t="s">
        <v>160</v>
      </c>
      <c r="B35" s="20"/>
      <c r="C35" s="21"/>
      <c r="D35" s="1"/>
      <c r="E35" s="5" t="s">
        <v>150</v>
      </c>
    </row>
    <row r="36" spans="1:5" ht="15.75" customHeight="1" x14ac:dyDescent="0.2">
      <c r="A36" s="22" t="s">
        <v>161</v>
      </c>
      <c r="B36" s="20"/>
      <c r="C36" s="21"/>
      <c r="D36" s="1" t="s">
        <v>120</v>
      </c>
      <c r="E36" s="5" t="s">
        <v>162</v>
      </c>
    </row>
    <row r="37" spans="1:5" ht="15.75" customHeight="1" x14ac:dyDescent="0.2">
      <c r="A37" s="19" t="s">
        <v>163</v>
      </c>
      <c r="B37" s="20"/>
      <c r="C37" s="21" t="s">
        <v>164</v>
      </c>
      <c r="D37" s="1"/>
      <c r="E37" s="94" t="s">
        <v>165</v>
      </c>
    </row>
    <row r="38" spans="1:5" ht="15.75" customHeight="1" x14ac:dyDescent="0.2">
      <c r="A38" s="19" t="s">
        <v>166</v>
      </c>
      <c r="B38" s="20"/>
      <c r="C38" s="1" t="s">
        <v>167</v>
      </c>
      <c r="D38" s="1"/>
      <c r="E38" s="5" t="s">
        <v>168</v>
      </c>
    </row>
    <row r="39" spans="1:5" ht="15.75" customHeight="1" x14ac:dyDescent="0.2">
      <c r="A39" s="19" t="s">
        <v>169</v>
      </c>
      <c r="B39" s="20"/>
      <c r="C39" s="21" t="s">
        <v>170</v>
      </c>
      <c r="D39" s="1"/>
      <c r="E39" s="5" t="s">
        <v>171</v>
      </c>
    </row>
    <row r="40" spans="1:5" ht="15.75" customHeight="1" x14ac:dyDescent="0.2">
      <c r="A40" s="19" t="s">
        <v>172</v>
      </c>
      <c r="B40" s="20" t="s">
        <v>88</v>
      </c>
      <c r="C40" s="1"/>
      <c r="D40" s="1"/>
      <c r="E40" s="5" t="s">
        <v>173</v>
      </c>
    </row>
    <row r="41" spans="1:5" ht="15.75" customHeight="1" x14ac:dyDescent="0.2">
      <c r="A41" s="19" t="s">
        <v>174</v>
      </c>
      <c r="B41" s="20"/>
      <c r="C41" s="1" t="s">
        <v>164</v>
      </c>
      <c r="D41" s="1" t="s">
        <v>120</v>
      </c>
      <c r="E41" s="5" t="s">
        <v>175</v>
      </c>
    </row>
    <row r="42" spans="1:5" ht="15.75" customHeight="1" x14ac:dyDescent="0.2">
      <c r="A42" s="16" t="s">
        <v>176</v>
      </c>
      <c r="B42" s="20" t="s">
        <v>177</v>
      </c>
      <c r="C42" s="1" t="s">
        <v>178</v>
      </c>
      <c r="D42" s="1"/>
      <c r="E42" s="93" t="s">
        <v>179</v>
      </c>
    </row>
    <row r="43" spans="1:5" ht="15.75" customHeight="1" x14ac:dyDescent="0.2">
      <c r="A43" s="16" t="s">
        <v>180</v>
      </c>
      <c r="B43" s="20" t="s">
        <v>177</v>
      </c>
      <c r="C43" s="1" t="s">
        <v>181</v>
      </c>
      <c r="E43" s="1" t="s">
        <v>182</v>
      </c>
    </row>
    <row r="44" spans="1:5" ht="15.75" customHeight="1" x14ac:dyDescent="0.2">
      <c r="A44" s="16" t="s">
        <v>183</v>
      </c>
      <c r="B44" s="20" t="s">
        <v>88</v>
      </c>
      <c r="C44" s="1" t="s">
        <v>184</v>
      </c>
      <c r="D44" s="1" t="s">
        <v>120</v>
      </c>
      <c r="E44" s="93" t="s">
        <v>78</v>
      </c>
    </row>
    <row r="45" spans="1:5" ht="15.75" customHeight="1" x14ac:dyDescent="0.2">
      <c r="A45" s="22" t="s">
        <v>185</v>
      </c>
      <c r="B45" s="20"/>
      <c r="C45" s="1"/>
      <c r="D45" s="1" t="s">
        <v>120</v>
      </c>
      <c r="E45" s="5" t="s">
        <v>150</v>
      </c>
    </row>
    <row r="46" spans="1:5" ht="15.75" customHeight="1" x14ac:dyDescent="0.2">
      <c r="A46" s="22" t="s">
        <v>186</v>
      </c>
      <c r="B46" s="20"/>
      <c r="C46" s="1"/>
      <c r="D46" s="1" t="s">
        <v>120</v>
      </c>
      <c r="E46" s="5" t="s">
        <v>150</v>
      </c>
    </row>
    <row r="47" spans="1:5" ht="15.75" customHeight="1" x14ac:dyDescent="0.2">
      <c r="A47" s="22" t="s">
        <v>187</v>
      </c>
      <c r="B47" s="20"/>
      <c r="C47" s="1"/>
      <c r="D47" s="1" t="s">
        <v>120</v>
      </c>
      <c r="E47" s="5" t="s">
        <v>150</v>
      </c>
    </row>
    <row r="48" spans="1:5" ht="15.75" customHeight="1" x14ac:dyDescent="0.2">
      <c r="A48" s="22" t="s">
        <v>188</v>
      </c>
      <c r="B48" s="20"/>
      <c r="C48" s="1"/>
      <c r="D48" s="1" t="s">
        <v>120</v>
      </c>
      <c r="E48" s="5" t="s">
        <v>150</v>
      </c>
    </row>
    <row r="49" spans="1:5" ht="15.75" customHeight="1" x14ac:dyDescent="0.2">
      <c r="A49" s="22" t="s">
        <v>189</v>
      </c>
      <c r="B49" s="20"/>
      <c r="C49" s="1"/>
      <c r="D49" s="1" t="s">
        <v>120</v>
      </c>
      <c r="E49" s="5" t="s">
        <v>150</v>
      </c>
    </row>
    <row r="50" spans="1:5" ht="15.75" customHeight="1" x14ac:dyDescent="0.2">
      <c r="A50" s="19" t="s">
        <v>190</v>
      </c>
      <c r="B50" s="20"/>
      <c r="C50" s="1"/>
      <c r="E50" s="1" t="s">
        <v>80</v>
      </c>
    </row>
    <row r="51" spans="1:5" ht="15.75" customHeight="1" x14ac:dyDescent="0.2">
      <c r="A51" s="19" t="s">
        <v>191</v>
      </c>
      <c r="B51" s="20"/>
      <c r="C51" s="1"/>
      <c r="E51" s="1" t="s">
        <v>80</v>
      </c>
    </row>
    <row r="52" spans="1:5" ht="15.75" customHeight="1" x14ac:dyDescent="0.2">
      <c r="A52" s="19" t="s">
        <v>192</v>
      </c>
      <c r="B52" s="20"/>
      <c r="C52" s="1"/>
      <c r="E52" s="1" t="s">
        <v>80</v>
      </c>
    </row>
    <row r="53" spans="1:5" ht="15.75" customHeight="1" x14ac:dyDescent="0.2">
      <c r="A53" s="19" t="s">
        <v>193</v>
      </c>
      <c r="B53" s="20"/>
      <c r="C53" s="1"/>
      <c r="E53" s="1" t="s">
        <v>80</v>
      </c>
    </row>
    <row r="54" spans="1:5" ht="15.75" customHeight="1" x14ac:dyDescent="0.2">
      <c r="A54" s="19" t="s">
        <v>194</v>
      </c>
      <c r="B54" s="20"/>
      <c r="C54" s="1"/>
      <c r="E54" s="1" t="s">
        <v>80</v>
      </c>
    </row>
    <row r="55" spans="1:5" ht="12.75" x14ac:dyDescent="0.2">
      <c r="A55" s="19" t="s">
        <v>195</v>
      </c>
      <c r="B55" s="20"/>
      <c r="C55" s="1"/>
      <c r="E55" s="1" t="s">
        <v>80</v>
      </c>
    </row>
    <row r="56" spans="1:5" ht="12.75" x14ac:dyDescent="0.2">
      <c r="A56" s="19" t="s">
        <v>196</v>
      </c>
      <c r="B56" s="20"/>
      <c r="C56" s="1"/>
      <c r="E56" s="1" t="s">
        <v>80</v>
      </c>
    </row>
    <row r="57" spans="1:5" ht="12.75" x14ac:dyDescent="0.2">
      <c r="A57" s="23" t="s">
        <v>197</v>
      </c>
      <c r="B57" s="24" t="s">
        <v>75</v>
      </c>
      <c r="C57" s="25"/>
      <c r="D57" s="26"/>
      <c r="E57" s="27" t="s">
        <v>198</v>
      </c>
    </row>
    <row r="58" spans="1:5" ht="12.75" x14ac:dyDescent="0.2">
      <c r="A58" s="23" t="s">
        <v>199</v>
      </c>
      <c r="B58" s="24" t="s">
        <v>75</v>
      </c>
      <c r="C58" s="25"/>
      <c r="D58" s="26"/>
      <c r="E58" s="27" t="s">
        <v>198</v>
      </c>
    </row>
    <row r="59" spans="1:5" ht="12.75" x14ac:dyDescent="0.2">
      <c r="A59" s="19" t="s">
        <v>200</v>
      </c>
      <c r="B59" s="20"/>
      <c r="C59" s="1" t="s">
        <v>201</v>
      </c>
      <c r="E59" s="1" t="s">
        <v>202</v>
      </c>
    </row>
    <row r="60" spans="1:5" ht="12.75" x14ac:dyDescent="0.2">
      <c r="A60" s="19" t="s">
        <v>203</v>
      </c>
      <c r="B60" s="20"/>
      <c r="C60" s="1" t="s">
        <v>204</v>
      </c>
      <c r="E60" s="1" t="s">
        <v>202</v>
      </c>
    </row>
    <row r="61" spans="1:5" ht="12.75" x14ac:dyDescent="0.2">
      <c r="A61" s="19" t="s">
        <v>205</v>
      </c>
      <c r="B61" s="20"/>
      <c r="C61" s="1"/>
      <c r="E61" s="1" t="s">
        <v>206</v>
      </c>
    </row>
  </sheetData>
  <hyperlinks>
    <hyperlink ref="A2" location="'10C'!A1" display="10C" xr:uid="{00000000-0004-0000-0200-000000000000}"/>
    <hyperlink ref="A3" location="'10E'!A1" display="10E" xr:uid="{00000000-0004-0000-0200-000001000000}"/>
    <hyperlink ref="A4" location="'110'!A1" display="110" xr:uid="{00000000-0004-0000-0200-000002000000}"/>
    <hyperlink ref="A5" location="'120'!A1" display="120" xr:uid="{00000000-0004-0000-0200-000003000000}"/>
    <hyperlink ref="A6" location="'130'!A1" display="130" xr:uid="{00000000-0004-0000-0200-000004000000}"/>
    <hyperlink ref="A7" location="'174'!A1" display="174" xr:uid="{00000000-0004-0000-0200-000005000000}"/>
    <hyperlink ref="A8" location="'178'!A1" display="178" xr:uid="{00000000-0004-0000-0200-000006000000}"/>
    <hyperlink ref="A9" location="'17C'!A1" display="17C" xr:uid="{00000000-0004-0000-0200-000007000000}"/>
    <hyperlink ref="A10" location="'290'!A1" display="290" xr:uid="{00000000-0004-0000-0200-000008000000}"/>
    <hyperlink ref="A11" location="'293'!A1" display="293" xr:uid="{00000000-0004-0000-0200-000009000000}"/>
    <hyperlink ref="A12" location="'294'!A1" display="294" xr:uid="{00000000-0004-0000-0200-00000A000000}"/>
    <hyperlink ref="A13" location="'298'!A1" display="298" xr:uid="{00000000-0004-0000-0200-00000B000000}"/>
    <hyperlink ref="A14" location="'29A'!A1" display="29A" xr:uid="{00000000-0004-0000-0200-00000C000000}"/>
    <hyperlink ref="A15" location="'29C'!A1" display="29C" xr:uid="{00000000-0004-0000-0200-00000D000000}"/>
    <hyperlink ref="A16" location="'2A0'!A1" display="2A0" xr:uid="{00000000-0004-0000-0200-00000E000000}"/>
    <hyperlink ref="A17" location="'2A2'!A1" display="2A2" xr:uid="{00000000-0004-0000-0200-00000F000000}"/>
    <hyperlink ref="A18" location="'2A4'!A1" display="2A4" xr:uid="{00000000-0004-0000-0200-000010000000}"/>
    <hyperlink ref="A19" location="'2A8'!A1" display="2A8" xr:uid="{00000000-0004-0000-0200-000011000000}"/>
    <hyperlink ref="A20" location="'2AC'!A1" display="2AC" xr:uid="{00000000-0004-0000-0200-000012000000}"/>
    <hyperlink ref="A21" location="'2B0'!A1" display="2B0" xr:uid="{00000000-0004-0000-0200-000013000000}"/>
    <hyperlink ref="A22" location="'2B4'!A1" display="2B2" xr:uid="{00000000-0004-0000-0200-000014000000}"/>
    <hyperlink ref="A23" location="'2B4'!A1" display="2B4" xr:uid="{00000000-0004-0000-0200-000015000000}"/>
    <hyperlink ref="A24" location="'2BC'!A1" display="2BC" xr:uid="{00000000-0004-0000-0200-000016000000}"/>
    <hyperlink ref="A25" location="'2BE'!A1" display="2BE" xr:uid="{00000000-0004-0000-0200-000017000000}"/>
    <hyperlink ref="A27" location="'2D0'!A1" display="2D0" xr:uid="{00000000-0004-0000-0200-000018000000}"/>
    <hyperlink ref="A28" location="'2D2'!A1" display="2D2" xr:uid="{00000000-0004-0000-0200-000019000000}"/>
    <hyperlink ref="A29" location="'2D4'!A1" display="2D4" xr:uid="{00000000-0004-0000-0200-00001A000000}"/>
    <hyperlink ref="A30" location="'2D8'!A1" display="2D8" xr:uid="{00000000-0004-0000-0200-00001B000000}"/>
    <hyperlink ref="A31" location="'2DC'!A1" display="2DC" xr:uid="{00000000-0004-0000-0200-00001C000000}"/>
    <hyperlink ref="A32" location="'2DE'!A1" display="2DE" xr:uid="{00000000-0004-0000-0200-00001D000000}"/>
    <hyperlink ref="A33" location="'2E0'!A1" display="2E0" xr:uid="{00000000-0004-0000-0200-00001E000000}"/>
    <hyperlink ref="A34" location="'2E4'!A1" display="2E4" xr:uid="{00000000-0004-0000-0200-00001F000000}"/>
    <hyperlink ref="A35" location="'2E6'!A1" display="2E6" xr:uid="{00000000-0004-0000-0200-000020000000}"/>
    <hyperlink ref="A36" location="'301'!A1" display="301" xr:uid="{00000000-0004-0000-0200-000021000000}"/>
    <hyperlink ref="A37" location="'32F'!A1" display="32F" xr:uid="{00000000-0004-0000-0200-000022000000}"/>
    <hyperlink ref="A38" location="'330'!A1" display="330" xr:uid="{00000000-0004-0000-0200-000023000000}"/>
    <hyperlink ref="A39" location="'33F'!A1" display="33F" xr:uid="{00000000-0004-0000-0200-000024000000}"/>
    <hyperlink ref="A40" location="'340'!A1" display="340" xr:uid="{00000000-0004-0000-0200-000025000000}"/>
    <hyperlink ref="A41" location="'3A0'!A1" display="3A0" xr:uid="{00000000-0004-0000-0200-000026000000}"/>
    <hyperlink ref="A42" location="'3F8'!A1" display="3F8" xr:uid="{00000000-0004-0000-0200-000027000000}"/>
    <hyperlink ref="A43" location="'3FA'!A1" display="3FA" xr:uid="{00000000-0004-0000-0200-000028000000}"/>
    <hyperlink ref="A44" location="'3FF'!A1" display="3FF" xr:uid="{00000000-0004-0000-0200-000029000000}"/>
    <hyperlink ref="A45" location="'406'!A1" display="406" xr:uid="{00000000-0004-0000-0200-00002A000000}"/>
    <hyperlink ref="A46" location="'408'!A1" display="408" xr:uid="{00000000-0004-0000-0200-00002B000000}"/>
    <hyperlink ref="A47" location="'40A'!A1" display="40A" xr:uid="{00000000-0004-0000-0200-00002C000000}"/>
    <hyperlink ref="A48" location="'40C'!A1" display="40C" xr:uid="{00000000-0004-0000-0200-00002D000000}"/>
    <hyperlink ref="A49" location="'40E'!A1" display="40E" xr:uid="{00000000-0004-0000-0200-00002E000000}"/>
    <hyperlink ref="A50" location="'490'!A1" display="490" xr:uid="{00000000-0004-0000-0200-00002F000000}"/>
    <hyperlink ref="A51" location="'492'!A1" display="492" xr:uid="{00000000-0004-0000-0200-000030000000}"/>
    <hyperlink ref="A52" location="'495'!A1" display="495" xr:uid="{00000000-0004-0000-0200-000031000000}"/>
    <hyperlink ref="A53" location="'496'!A1" display="496" xr:uid="{00000000-0004-0000-0200-000032000000}"/>
    <hyperlink ref="A54" location="'497'!A1" display="497" xr:uid="{00000000-0004-0000-0200-000033000000}"/>
    <hyperlink ref="A55" location="'49A'!A1" display="49A" xr:uid="{00000000-0004-0000-0200-000034000000}"/>
    <hyperlink ref="A56" location="'49B'!A1" display="49B" xr:uid="{00000000-0004-0000-0200-000035000000}"/>
    <hyperlink ref="A57" location="'592'!A1" display="592" xr:uid="{00000000-0004-0000-0200-000036000000}"/>
    <hyperlink ref="A58" location="'5C0'!A1" display="5C0" xr:uid="{00000000-0004-0000-0200-000037000000}"/>
    <hyperlink ref="A59" location="'660'!A1" display="660" xr:uid="{00000000-0004-0000-0200-000038000000}"/>
    <hyperlink ref="A60" location="'6F1'!A1" display="6F1" xr:uid="{00000000-0004-0000-0200-000039000000}"/>
    <hyperlink ref="A61" location="'7BE'!A1" display="7BE" xr:uid="{00000000-0004-0000-0200-00003A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D2"/>
  <sheetViews>
    <sheetView workbookViewId="0"/>
  </sheetViews>
  <sheetFormatPr defaultColWidth="12.5703125" defaultRowHeight="15.75" customHeight="1" x14ac:dyDescent="0.2"/>
  <sheetData>
    <row r="1" spans="1:4" ht="15.75" customHeight="1" x14ac:dyDescent="0.2">
      <c r="A1" s="15" t="s">
        <v>207</v>
      </c>
      <c r="B1" s="37" t="s">
        <v>208</v>
      </c>
      <c r="C1" s="15" t="s">
        <v>209</v>
      </c>
      <c r="D1" s="15" t="s">
        <v>73</v>
      </c>
    </row>
    <row r="2" spans="1:4" ht="15.75" customHeight="1" x14ac:dyDescent="0.2">
      <c r="A2" s="1" t="s">
        <v>170</v>
      </c>
      <c r="B2" s="1" t="s">
        <v>552</v>
      </c>
      <c r="C2" s="1" t="s">
        <v>553</v>
      </c>
      <c r="D2" s="1" t="s">
        <v>171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U38"/>
  <sheetViews>
    <sheetView workbookViewId="0"/>
  </sheetViews>
  <sheetFormatPr defaultColWidth="12.5703125" defaultRowHeight="15.75" customHeight="1" x14ac:dyDescent="0.2"/>
  <cols>
    <col min="2" max="2" width="8.7109375" customWidth="1"/>
    <col min="3" max="3" width="43" customWidth="1"/>
    <col min="4" max="4" width="18.140625" customWidth="1"/>
    <col min="5" max="5" width="8" customWidth="1"/>
    <col min="6" max="6" width="13" customWidth="1"/>
    <col min="7" max="21" width="4.42578125" customWidth="1"/>
  </cols>
  <sheetData>
    <row r="1" spans="1:21" ht="15.75" customHeight="1" x14ac:dyDescent="0.2">
      <c r="A1" s="15" t="s">
        <v>207</v>
      </c>
      <c r="B1" s="37" t="s">
        <v>208</v>
      </c>
      <c r="C1" s="15" t="s">
        <v>209</v>
      </c>
      <c r="D1" s="15" t="s">
        <v>73</v>
      </c>
      <c r="E1" s="10"/>
      <c r="F1" s="10"/>
      <c r="G1" s="10"/>
      <c r="H1" s="10"/>
      <c r="I1" s="10"/>
      <c r="J1" s="10"/>
      <c r="K1" s="10"/>
      <c r="L1" s="10"/>
      <c r="M1" s="10"/>
      <c r="N1" s="10"/>
      <c r="O1" s="10"/>
      <c r="P1" s="10"/>
      <c r="Q1" s="10"/>
      <c r="R1" s="10"/>
      <c r="S1" s="10"/>
      <c r="T1" s="10"/>
      <c r="U1" s="10"/>
    </row>
    <row r="2" spans="1:21" ht="15.75" customHeight="1" x14ac:dyDescent="0.2">
      <c r="A2" s="1" t="s">
        <v>68</v>
      </c>
      <c r="B2" s="1" t="s">
        <v>41</v>
      </c>
      <c r="C2" s="1" t="s">
        <v>554</v>
      </c>
      <c r="D2" s="1" t="s">
        <v>380</v>
      </c>
      <c r="E2" s="12"/>
      <c r="F2" s="12"/>
      <c r="G2" s="12"/>
      <c r="H2" s="12"/>
      <c r="I2" s="12"/>
      <c r="J2" s="12"/>
      <c r="K2" s="12"/>
      <c r="L2" s="12"/>
      <c r="M2" s="12"/>
      <c r="N2" s="12"/>
      <c r="O2" s="12"/>
      <c r="P2" s="12"/>
      <c r="Q2" s="12"/>
      <c r="R2" s="12"/>
      <c r="S2" s="12"/>
      <c r="T2" s="12"/>
      <c r="U2" s="12"/>
    </row>
    <row r="3" spans="1:21" ht="15.75" customHeight="1" x14ac:dyDescent="0.2">
      <c r="A3" s="1" t="s">
        <v>68</v>
      </c>
      <c r="B3" s="1" t="s">
        <v>42</v>
      </c>
      <c r="C3" s="1" t="s">
        <v>555</v>
      </c>
      <c r="D3" s="1" t="s">
        <v>380</v>
      </c>
      <c r="E3" s="12"/>
      <c r="F3" s="12"/>
      <c r="G3" s="12"/>
      <c r="H3" s="12"/>
      <c r="I3" s="12"/>
      <c r="J3" s="12"/>
      <c r="K3" s="12"/>
      <c r="L3" s="12"/>
      <c r="M3" s="12"/>
      <c r="N3" s="12"/>
      <c r="O3" s="12"/>
      <c r="P3" s="12"/>
      <c r="Q3" s="12"/>
      <c r="R3" s="12"/>
      <c r="S3" s="12"/>
      <c r="T3" s="12"/>
      <c r="U3" s="12"/>
    </row>
    <row r="4" spans="1:21" ht="15.75" customHeight="1" x14ac:dyDescent="0.2">
      <c r="A4" s="1" t="s">
        <v>68</v>
      </c>
      <c r="B4" s="1" t="s">
        <v>43</v>
      </c>
      <c r="C4" s="1" t="s">
        <v>556</v>
      </c>
      <c r="D4" s="1" t="s">
        <v>380</v>
      </c>
      <c r="E4" s="12"/>
      <c r="F4" s="12"/>
      <c r="G4" s="12"/>
      <c r="H4" s="12"/>
      <c r="I4" s="12"/>
      <c r="J4" s="12"/>
      <c r="K4" s="12"/>
      <c r="L4" s="12"/>
      <c r="M4" s="12"/>
      <c r="N4" s="12"/>
      <c r="O4" s="12"/>
      <c r="P4" s="12"/>
      <c r="Q4" s="12"/>
      <c r="R4" s="12"/>
      <c r="S4" s="12"/>
      <c r="T4" s="12"/>
      <c r="U4" s="12"/>
    </row>
    <row r="5" spans="1:21" ht="15.75" customHeight="1" x14ac:dyDescent="0.2">
      <c r="A5" s="1" t="s">
        <v>68</v>
      </c>
      <c r="B5" s="1" t="s">
        <v>44</v>
      </c>
      <c r="C5" s="1" t="s">
        <v>289</v>
      </c>
      <c r="D5" s="1" t="s">
        <v>380</v>
      </c>
      <c r="E5" s="12"/>
      <c r="F5" s="12"/>
      <c r="G5" s="12"/>
      <c r="H5" s="12"/>
      <c r="I5" s="12"/>
      <c r="J5" s="12"/>
      <c r="K5" s="12"/>
      <c r="L5" s="12"/>
      <c r="M5" s="12"/>
      <c r="N5" s="12"/>
      <c r="O5" s="12"/>
      <c r="P5" s="12"/>
      <c r="Q5" s="12"/>
      <c r="R5" s="12"/>
      <c r="S5" s="12"/>
      <c r="T5" s="12"/>
      <c r="U5" s="12"/>
    </row>
    <row r="6" spans="1:21" ht="15.75" customHeight="1" x14ac:dyDescent="0.2">
      <c r="A6" s="1" t="s">
        <v>68</v>
      </c>
      <c r="B6" s="1" t="s">
        <v>45</v>
      </c>
      <c r="C6" s="1" t="s">
        <v>289</v>
      </c>
      <c r="D6" s="1" t="s">
        <v>380</v>
      </c>
      <c r="E6" s="12"/>
      <c r="F6" s="12"/>
      <c r="G6" s="12"/>
      <c r="H6" s="12"/>
      <c r="I6" s="12"/>
      <c r="J6" s="12"/>
      <c r="K6" s="12"/>
      <c r="L6" s="12"/>
      <c r="M6" s="12"/>
      <c r="N6" s="12"/>
      <c r="O6" s="12"/>
      <c r="P6" s="12"/>
      <c r="Q6" s="12"/>
      <c r="R6" s="12"/>
      <c r="S6" s="12"/>
      <c r="T6" s="12"/>
      <c r="U6" s="12"/>
    </row>
    <row r="7" spans="1:21" ht="15.75" customHeight="1" x14ac:dyDescent="0.2">
      <c r="A7" s="1" t="s">
        <v>68</v>
      </c>
      <c r="B7" s="1" t="s">
        <v>46</v>
      </c>
      <c r="C7" s="1" t="s">
        <v>289</v>
      </c>
      <c r="D7" s="1" t="s">
        <v>380</v>
      </c>
      <c r="E7" s="12"/>
      <c r="F7" s="12"/>
      <c r="G7" s="12"/>
      <c r="H7" s="12"/>
      <c r="I7" s="12"/>
      <c r="J7" s="12"/>
      <c r="K7" s="12"/>
      <c r="L7" s="12"/>
      <c r="M7" s="12"/>
      <c r="N7" s="12"/>
      <c r="O7" s="12"/>
      <c r="P7" s="12"/>
      <c r="Q7" s="12"/>
      <c r="R7" s="12"/>
      <c r="S7" s="12"/>
      <c r="T7" s="12"/>
      <c r="U7" s="12"/>
    </row>
    <row r="8" spans="1:21" ht="15.75" customHeight="1" x14ac:dyDescent="0.2">
      <c r="A8" s="1" t="s">
        <v>68</v>
      </c>
      <c r="B8" s="1" t="s">
        <v>47</v>
      </c>
      <c r="C8" s="1" t="s">
        <v>289</v>
      </c>
      <c r="D8" s="1" t="s">
        <v>380</v>
      </c>
      <c r="E8" s="12"/>
      <c r="F8" s="12"/>
      <c r="G8" s="12"/>
      <c r="H8" s="12"/>
      <c r="I8" s="12"/>
      <c r="J8" s="12"/>
      <c r="K8" s="12"/>
      <c r="L8" s="12"/>
      <c r="M8" s="12"/>
      <c r="N8" s="12"/>
      <c r="O8" s="12"/>
      <c r="P8" s="12"/>
      <c r="Q8" s="12"/>
      <c r="R8" s="12"/>
      <c r="S8" s="12"/>
      <c r="T8" s="12"/>
      <c r="U8" s="12"/>
    </row>
    <row r="9" spans="1:21" ht="15.75" customHeight="1" x14ac:dyDescent="0.2">
      <c r="A9" s="1" t="s">
        <v>68</v>
      </c>
      <c r="B9" s="1" t="s">
        <v>48</v>
      </c>
      <c r="C9" s="1" t="s">
        <v>289</v>
      </c>
      <c r="D9" s="1" t="s">
        <v>380</v>
      </c>
      <c r="E9" s="12"/>
      <c r="F9" s="12"/>
      <c r="G9" s="12"/>
      <c r="H9" s="12"/>
      <c r="I9" s="12"/>
      <c r="J9" s="12"/>
      <c r="K9" s="12"/>
      <c r="L9" s="12"/>
      <c r="M9" s="12"/>
      <c r="N9" s="12"/>
      <c r="O9" s="12"/>
      <c r="P9" s="12"/>
      <c r="Q9" s="12"/>
      <c r="R9" s="12"/>
      <c r="S9" s="12"/>
      <c r="T9" s="12"/>
      <c r="U9" s="12"/>
    </row>
    <row r="10" spans="1:21" ht="15.75" customHeight="1" x14ac:dyDescent="0.2">
      <c r="A10" s="1"/>
      <c r="D10" s="1"/>
      <c r="F10" s="71" t="s">
        <v>557</v>
      </c>
      <c r="G10" s="71" t="s">
        <v>558</v>
      </c>
      <c r="H10" s="71" t="s">
        <v>559</v>
      </c>
      <c r="I10" s="71" t="s">
        <v>560</v>
      </c>
      <c r="J10" s="71" t="s">
        <v>561</v>
      </c>
      <c r="K10" s="71" t="s">
        <v>562</v>
      </c>
      <c r="L10" s="71" t="s">
        <v>563</v>
      </c>
      <c r="M10" s="71" t="s">
        <v>564</v>
      </c>
      <c r="N10" s="71" t="s">
        <v>565</v>
      </c>
      <c r="O10" s="71" t="s">
        <v>566</v>
      </c>
      <c r="P10" s="71" t="s">
        <v>468</v>
      </c>
      <c r="Q10" s="71" t="s">
        <v>567</v>
      </c>
      <c r="R10" s="71" t="s">
        <v>568</v>
      </c>
      <c r="S10" s="71" t="s">
        <v>569</v>
      </c>
      <c r="T10" s="71" t="s">
        <v>467</v>
      </c>
      <c r="U10" s="71" t="s">
        <v>570</v>
      </c>
    </row>
    <row r="11" spans="1:21" ht="15.75" customHeight="1" x14ac:dyDescent="0.2">
      <c r="A11" s="1"/>
      <c r="C11" s="72" t="s">
        <v>571</v>
      </c>
      <c r="D11" s="1"/>
      <c r="E11" s="73" t="s">
        <v>572</v>
      </c>
      <c r="F11" s="74" t="s">
        <v>573</v>
      </c>
      <c r="G11" s="75"/>
      <c r="H11" s="75"/>
      <c r="I11" s="75"/>
      <c r="J11" s="75"/>
      <c r="K11" s="75"/>
      <c r="L11" s="75"/>
      <c r="M11" s="75"/>
      <c r="N11" s="75"/>
      <c r="O11" s="75"/>
      <c r="P11" s="75"/>
      <c r="Q11" s="75"/>
      <c r="R11" s="75"/>
      <c r="S11" s="75"/>
      <c r="T11" s="75"/>
      <c r="U11" s="75"/>
    </row>
    <row r="12" spans="1:21" ht="15.75" customHeight="1" x14ac:dyDescent="0.2">
      <c r="A12" s="1"/>
      <c r="D12" s="1"/>
      <c r="E12" s="76" t="s">
        <v>574</v>
      </c>
      <c r="F12" s="77"/>
      <c r="G12" s="77" t="s">
        <v>467</v>
      </c>
      <c r="H12" s="77" t="s">
        <v>575</v>
      </c>
      <c r="I12" s="77">
        <v>47</v>
      </c>
      <c r="J12" s="77" t="s">
        <v>576</v>
      </c>
      <c r="K12" s="77">
        <v>94</v>
      </c>
      <c r="L12" s="77" t="s">
        <v>577</v>
      </c>
      <c r="M12" s="77" t="s">
        <v>578</v>
      </c>
      <c r="N12" s="77">
        <v>73</v>
      </c>
      <c r="O12" s="77" t="s">
        <v>579</v>
      </c>
      <c r="P12" s="77">
        <v>72</v>
      </c>
      <c r="Q12" s="77">
        <v>95</v>
      </c>
      <c r="R12" s="77" t="s">
        <v>580</v>
      </c>
      <c r="S12" s="77">
        <v>46</v>
      </c>
      <c r="T12" s="77" t="s">
        <v>581</v>
      </c>
      <c r="U12" s="77" t="s">
        <v>569</v>
      </c>
    </row>
    <row r="13" spans="1:21" ht="15.75" customHeight="1" x14ac:dyDescent="0.2">
      <c r="A13" s="1"/>
      <c r="D13" s="1"/>
      <c r="E13" s="76" t="s">
        <v>582</v>
      </c>
      <c r="F13" s="77"/>
      <c r="G13" s="77" t="s">
        <v>583</v>
      </c>
      <c r="H13" s="77" t="s">
        <v>584</v>
      </c>
      <c r="I13" s="77">
        <v>1</v>
      </c>
      <c r="J13" s="77" t="s">
        <v>585</v>
      </c>
      <c r="K13" s="77" t="s">
        <v>43</v>
      </c>
      <c r="L13" s="77" t="s">
        <v>586</v>
      </c>
      <c r="M13" s="77">
        <v>68</v>
      </c>
      <c r="N13" s="77">
        <v>35</v>
      </c>
      <c r="O13" s="77">
        <v>69</v>
      </c>
      <c r="P13" s="77">
        <v>34</v>
      </c>
      <c r="Q13" s="77" t="s">
        <v>44</v>
      </c>
      <c r="R13" s="77"/>
      <c r="S13" s="77"/>
      <c r="T13" s="77"/>
      <c r="U13" s="77" t="s">
        <v>587</v>
      </c>
    </row>
    <row r="14" spans="1:21" ht="15.75" customHeight="1" x14ac:dyDescent="0.2">
      <c r="A14" s="1"/>
      <c r="D14" s="1"/>
      <c r="E14" s="76" t="s">
        <v>588</v>
      </c>
      <c r="F14" s="77"/>
      <c r="G14" s="77">
        <v>71</v>
      </c>
      <c r="H14" s="77" t="s">
        <v>589</v>
      </c>
      <c r="I14" s="77" t="s">
        <v>590</v>
      </c>
      <c r="J14" s="77">
        <v>96</v>
      </c>
      <c r="K14" s="77">
        <v>18</v>
      </c>
      <c r="L14" s="77">
        <v>45</v>
      </c>
      <c r="M14" s="77" t="s">
        <v>591</v>
      </c>
      <c r="N14" s="77" t="s">
        <v>592</v>
      </c>
      <c r="O14" s="77" t="s">
        <v>593</v>
      </c>
      <c r="P14" s="77" t="s">
        <v>570</v>
      </c>
      <c r="Q14" s="77">
        <v>19</v>
      </c>
      <c r="R14" s="77">
        <v>44</v>
      </c>
      <c r="S14" s="77" t="s">
        <v>594</v>
      </c>
      <c r="T14" s="77">
        <v>97</v>
      </c>
      <c r="U14" s="77">
        <v>70</v>
      </c>
    </row>
    <row r="15" spans="1:21" ht="15.75" customHeight="1" x14ac:dyDescent="0.2">
      <c r="A15" s="1"/>
      <c r="D15" s="1"/>
      <c r="E15" s="76" t="s">
        <v>595</v>
      </c>
      <c r="F15" s="77"/>
      <c r="G15" s="77">
        <v>37</v>
      </c>
      <c r="H15" s="77" t="s">
        <v>596</v>
      </c>
      <c r="I15" s="77" t="s">
        <v>597</v>
      </c>
      <c r="J15" s="77" t="s">
        <v>41</v>
      </c>
      <c r="K15" s="77" t="s">
        <v>598</v>
      </c>
      <c r="L15" s="77">
        <v>3</v>
      </c>
      <c r="M15" s="77" t="s">
        <v>599</v>
      </c>
      <c r="N15" s="77" t="s">
        <v>600</v>
      </c>
      <c r="O15" s="77" t="s">
        <v>601</v>
      </c>
      <c r="P15" s="77" t="s">
        <v>602</v>
      </c>
      <c r="Q15" s="77" t="s">
        <v>603</v>
      </c>
      <c r="R15" s="77">
        <v>2</v>
      </c>
      <c r="S15" s="77" t="s">
        <v>604</v>
      </c>
      <c r="T15" s="77" t="s">
        <v>42</v>
      </c>
      <c r="U15" s="77">
        <v>36</v>
      </c>
    </row>
    <row r="16" spans="1:21" ht="15.75" customHeight="1" x14ac:dyDescent="0.2">
      <c r="A16" s="1"/>
      <c r="D16" s="1"/>
      <c r="E16" s="76" t="s">
        <v>605</v>
      </c>
      <c r="F16" s="77"/>
      <c r="G16" s="77"/>
      <c r="H16" s="77"/>
      <c r="I16" s="77"/>
      <c r="J16" s="77"/>
      <c r="K16" s="77"/>
      <c r="L16" s="77"/>
      <c r="M16" s="77"/>
      <c r="N16" s="77"/>
      <c r="O16" s="77">
        <v>20</v>
      </c>
      <c r="P16" s="77" t="s">
        <v>606</v>
      </c>
      <c r="Q16" s="77" t="s">
        <v>607</v>
      </c>
      <c r="R16" s="77" t="s">
        <v>608</v>
      </c>
      <c r="S16" s="77">
        <v>49</v>
      </c>
      <c r="T16" s="77">
        <v>14</v>
      </c>
      <c r="U16" s="77" t="s">
        <v>561</v>
      </c>
    </row>
    <row r="17" spans="1:21" ht="15.75" customHeight="1" x14ac:dyDescent="0.2">
      <c r="A17" s="1"/>
      <c r="D17" s="1"/>
      <c r="E17" s="76" t="s">
        <v>609</v>
      </c>
      <c r="F17" s="77"/>
      <c r="G17" s="77" t="s">
        <v>610</v>
      </c>
      <c r="H17" s="77" t="s">
        <v>611</v>
      </c>
      <c r="I17" s="77" t="s">
        <v>612</v>
      </c>
      <c r="J17" s="77">
        <v>53</v>
      </c>
      <c r="K17" s="77" t="s">
        <v>613</v>
      </c>
      <c r="L17" s="77">
        <v>80</v>
      </c>
      <c r="M17" s="77">
        <v>67</v>
      </c>
      <c r="N17" s="77"/>
      <c r="O17" s="77"/>
      <c r="P17" s="77"/>
      <c r="Q17" s="77"/>
      <c r="R17" s="77"/>
      <c r="S17" s="77"/>
      <c r="T17" s="77"/>
      <c r="U17" s="77"/>
    </row>
    <row r="18" spans="1:21" ht="15.75" customHeight="1" x14ac:dyDescent="0.2">
      <c r="A18" s="1"/>
      <c r="D18" s="1"/>
      <c r="E18" s="73" t="s">
        <v>614</v>
      </c>
      <c r="F18" s="77"/>
      <c r="G18" s="77"/>
      <c r="H18" s="77"/>
      <c r="I18" s="77"/>
      <c r="J18" s="77"/>
      <c r="K18" s="77"/>
      <c r="L18" s="77"/>
      <c r="M18" s="77"/>
      <c r="N18" s="77" t="s">
        <v>558</v>
      </c>
      <c r="O18" s="77" t="s">
        <v>615</v>
      </c>
      <c r="P18" s="77" t="s">
        <v>559</v>
      </c>
      <c r="Q18" s="77">
        <v>16</v>
      </c>
      <c r="R18" s="77" t="s">
        <v>616</v>
      </c>
      <c r="S18" s="77" t="s">
        <v>617</v>
      </c>
      <c r="T18" s="77">
        <v>98</v>
      </c>
      <c r="U18" s="77"/>
    </row>
    <row r="19" spans="1:21" ht="15.75" customHeight="1" x14ac:dyDescent="0.2">
      <c r="A19" s="1"/>
      <c r="D19" s="1"/>
      <c r="E19" s="73" t="s">
        <v>618</v>
      </c>
      <c r="F19" s="77"/>
      <c r="G19" s="77">
        <v>38</v>
      </c>
      <c r="H19" s="77">
        <v>65</v>
      </c>
      <c r="I19" s="77">
        <v>82</v>
      </c>
      <c r="J19" s="77" t="s">
        <v>619</v>
      </c>
      <c r="K19" s="77">
        <v>51</v>
      </c>
      <c r="L19" s="77" t="s">
        <v>620</v>
      </c>
      <c r="M19" s="77" t="s">
        <v>621</v>
      </c>
      <c r="N19" s="77" t="s">
        <v>622</v>
      </c>
      <c r="O19" s="77" t="s">
        <v>623</v>
      </c>
      <c r="P19" s="77" t="s">
        <v>624</v>
      </c>
      <c r="Q19" s="77">
        <v>50</v>
      </c>
      <c r="R19" s="77" t="s">
        <v>625</v>
      </c>
      <c r="S19" s="77">
        <v>83</v>
      </c>
      <c r="T19" s="77" t="s">
        <v>626</v>
      </c>
      <c r="U19" s="77">
        <v>39</v>
      </c>
    </row>
    <row r="20" spans="1:21" ht="15.75" customHeight="1" x14ac:dyDescent="0.2">
      <c r="A20" s="1"/>
      <c r="D20" s="1"/>
      <c r="E20" s="73" t="s">
        <v>620</v>
      </c>
      <c r="F20" s="77"/>
      <c r="G20" s="77" t="s">
        <v>565</v>
      </c>
      <c r="H20" s="77" t="s">
        <v>627</v>
      </c>
      <c r="I20" s="77" t="s">
        <v>628</v>
      </c>
      <c r="J20" s="77">
        <v>10</v>
      </c>
      <c r="K20" s="77" t="s">
        <v>629</v>
      </c>
      <c r="L20" s="77" t="s">
        <v>630</v>
      </c>
      <c r="M20" s="77">
        <v>24</v>
      </c>
      <c r="N20" s="77">
        <v>79</v>
      </c>
      <c r="O20" s="77">
        <v>25</v>
      </c>
      <c r="P20" s="77">
        <v>78</v>
      </c>
      <c r="Q20" s="77" t="s">
        <v>631</v>
      </c>
      <c r="R20" s="77" t="s">
        <v>632</v>
      </c>
      <c r="S20" s="77" t="s">
        <v>633</v>
      </c>
      <c r="T20" s="77">
        <v>11</v>
      </c>
      <c r="U20" s="77" t="s">
        <v>564</v>
      </c>
    </row>
    <row r="21" spans="1:21" ht="15.75" customHeight="1" x14ac:dyDescent="0.2">
      <c r="A21" s="1"/>
      <c r="D21" s="1"/>
      <c r="E21" s="73" t="s">
        <v>625</v>
      </c>
      <c r="F21" s="77"/>
      <c r="G21" s="77" t="s">
        <v>634</v>
      </c>
      <c r="H21" s="77" t="s">
        <v>635</v>
      </c>
      <c r="I21" s="77" t="s">
        <v>618</v>
      </c>
      <c r="J21" s="77">
        <v>56</v>
      </c>
      <c r="K21" s="77" t="s">
        <v>636</v>
      </c>
      <c r="L21" s="77">
        <v>85</v>
      </c>
      <c r="M21" s="77">
        <v>62</v>
      </c>
      <c r="N21" s="77" t="s">
        <v>637</v>
      </c>
      <c r="O21" s="77">
        <v>63</v>
      </c>
      <c r="P21" s="77" t="s">
        <v>638</v>
      </c>
      <c r="Q21" s="77" t="s">
        <v>639</v>
      </c>
      <c r="R21" s="77">
        <v>84</v>
      </c>
      <c r="S21" s="77" t="s">
        <v>614</v>
      </c>
      <c r="T21" s="77">
        <v>57</v>
      </c>
      <c r="U21" s="77" t="s">
        <v>640</v>
      </c>
    </row>
    <row r="22" spans="1:21" ht="15.75" customHeight="1" x14ac:dyDescent="0.2">
      <c r="A22" s="1"/>
      <c r="D22" s="1"/>
      <c r="E22" s="73" t="s">
        <v>612</v>
      </c>
      <c r="F22" s="77"/>
      <c r="G22" s="77" t="s">
        <v>641</v>
      </c>
      <c r="H22" s="77">
        <v>26</v>
      </c>
      <c r="I22" s="77" t="s">
        <v>642</v>
      </c>
      <c r="J22" s="77" t="s">
        <v>643</v>
      </c>
      <c r="K22" s="77">
        <v>12</v>
      </c>
      <c r="L22" s="77" t="s">
        <v>644</v>
      </c>
      <c r="M22" s="77" t="s">
        <v>645</v>
      </c>
      <c r="N22" s="77" t="s">
        <v>563</v>
      </c>
      <c r="O22" s="77" t="s">
        <v>646</v>
      </c>
      <c r="P22" s="77" t="s">
        <v>562</v>
      </c>
      <c r="Q22" s="77">
        <v>13</v>
      </c>
      <c r="R22" s="77" t="s">
        <v>647</v>
      </c>
      <c r="S22" s="77" t="s">
        <v>648</v>
      </c>
      <c r="T22" s="77" t="s">
        <v>649</v>
      </c>
      <c r="U22" s="77" t="s">
        <v>650</v>
      </c>
    </row>
    <row r="23" spans="1:21" ht="15.75" customHeight="1" x14ac:dyDescent="0.2">
      <c r="A23" s="1"/>
      <c r="D23" s="1"/>
      <c r="E23" s="73" t="s">
        <v>651</v>
      </c>
      <c r="F23" s="77"/>
      <c r="G23" s="77" t="s">
        <v>652</v>
      </c>
      <c r="H23" s="77">
        <v>60</v>
      </c>
      <c r="I23" s="77">
        <v>87</v>
      </c>
      <c r="J23" s="77" t="s">
        <v>653</v>
      </c>
      <c r="K23" s="77">
        <v>54</v>
      </c>
      <c r="L23" s="77">
        <v>9</v>
      </c>
      <c r="M23" s="77" t="s">
        <v>654</v>
      </c>
      <c r="N23" s="77" t="s">
        <v>655</v>
      </c>
      <c r="O23" s="77" t="s">
        <v>656</v>
      </c>
      <c r="P23" s="77" t="s">
        <v>657</v>
      </c>
      <c r="Q23" s="77">
        <v>55</v>
      </c>
      <c r="R23" s="77">
        <v>8</v>
      </c>
      <c r="S23" s="77">
        <v>86</v>
      </c>
      <c r="T23" s="77" t="s">
        <v>658</v>
      </c>
      <c r="U23" s="77" t="s">
        <v>659</v>
      </c>
    </row>
    <row r="24" spans="1:21" ht="15.75" customHeight="1" x14ac:dyDescent="0.2">
      <c r="A24" s="1"/>
      <c r="D24" s="1"/>
      <c r="E24" s="73">
        <v>10</v>
      </c>
      <c r="F24" s="77"/>
      <c r="G24" s="77" t="s">
        <v>635</v>
      </c>
      <c r="H24" s="77" t="s">
        <v>634</v>
      </c>
      <c r="I24" s="77">
        <v>56</v>
      </c>
      <c r="J24" s="77" t="s">
        <v>618</v>
      </c>
      <c r="K24" s="77">
        <v>85</v>
      </c>
      <c r="L24" s="77" t="s">
        <v>636</v>
      </c>
      <c r="M24" s="77" t="s">
        <v>637</v>
      </c>
      <c r="N24" s="77">
        <v>62</v>
      </c>
      <c r="O24" s="77" t="s">
        <v>638</v>
      </c>
      <c r="P24" s="77">
        <v>63</v>
      </c>
      <c r="Q24" s="77">
        <v>84</v>
      </c>
      <c r="R24" s="77" t="s">
        <v>639</v>
      </c>
      <c r="S24" s="77">
        <v>57</v>
      </c>
      <c r="T24" s="77" t="s">
        <v>614</v>
      </c>
      <c r="U24" s="77" t="s">
        <v>660</v>
      </c>
    </row>
    <row r="25" spans="1:21" ht="15.75" customHeight="1" x14ac:dyDescent="0.2">
      <c r="A25" s="1"/>
      <c r="D25" s="1"/>
      <c r="E25" s="73">
        <v>11</v>
      </c>
      <c r="F25" s="77"/>
      <c r="G25" s="77" t="s">
        <v>627</v>
      </c>
      <c r="H25" s="77" t="s">
        <v>565</v>
      </c>
      <c r="I25" s="77">
        <v>10</v>
      </c>
      <c r="J25" s="77" t="s">
        <v>628</v>
      </c>
      <c r="K25" s="77" t="s">
        <v>630</v>
      </c>
      <c r="L25" s="77" t="s">
        <v>629</v>
      </c>
      <c r="M25" s="77">
        <v>79</v>
      </c>
      <c r="N25" s="77">
        <v>24</v>
      </c>
      <c r="O25" s="77">
        <v>78</v>
      </c>
      <c r="P25" s="77">
        <v>25</v>
      </c>
      <c r="Q25" s="77" t="s">
        <v>632</v>
      </c>
      <c r="R25" s="77" t="s">
        <v>631</v>
      </c>
      <c r="S25" s="77">
        <v>11</v>
      </c>
      <c r="T25" s="77" t="s">
        <v>633</v>
      </c>
      <c r="U25" s="77" t="s">
        <v>661</v>
      </c>
    </row>
    <row r="26" spans="1:21" ht="15.75" customHeight="1" x14ac:dyDescent="0.2">
      <c r="A26" s="1"/>
      <c r="D26" s="1"/>
      <c r="E26" s="73">
        <v>12</v>
      </c>
      <c r="F26" s="77"/>
      <c r="G26" s="77">
        <v>60</v>
      </c>
      <c r="H26" s="77" t="s">
        <v>652</v>
      </c>
      <c r="I26" s="77" t="s">
        <v>653</v>
      </c>
      <c r="J26" s="77">
        <v>87</v>
      </c>
      <c r="K26" s="77">
        <v>9</v>
      </c>
      <c r="L26" s="77">
        <v>54</v>
      </c>
      <c r="M26" s="77" t="s">
        <v>655</v>
      </c>
      <c r="N26" s="77" t="s">
        <v>654</v>
      </c>
      <c r="O26" s="77" t="s">
        <v>657</v>
      </c>
      <c r="P26" s="77" t="s">
        <v>656</v>
      </c>
      <c r="Q26" s="77">
        <v>8</v>
      </c>
      <c r="R26" s="77">
        <v>55</v>
      </c>
      <c r="S26" s="77" t="s">
        <v>658</v>
      </c>
      <c r="T26" s="77">
        <v>86</v>
      </c>
      <c r="U26" s="77">
        <v>61</v>
      </c>
    </row>
    <row r="27" spans="1:21" ht="15.75" customHeight="1" x14ac:dyDescent="0.2">
      <c r="A27" s="1"/>
      <c r="D27" s="1"/>
      <c r="E27" s="73">
        <v>13</v>
      </c>
      <c r="F27" s="77"/>
      <c r="G27" s="77">
        <v>26</v>
      </c>
      <c r="H27" s="77" t="s">
        <v>641</v>
      </c>
      <c r="I27" s="77" t="s">
        <v>643</v>
      </c>
      <c r="J27" s="77" t="s">
        <v>642</v>
      </c>
      <c r="K27" s="77" t="s">
        <v>644</v>
      </c>
      <c r="L27" s="77">
        <v>12</v>
      </c>
      <c r="M27" s="77" t="s">
        <v>563</v>
      </c>
      <c r="N27" s="77" t="s">
        <v>645</v>
      </c>
      <c r="O27" s="77" t="s">
        <v>562</v>
      </c>
      <c r="P27" s="77" t="s">
        <v>646</v>
      </c>
      <c r="Q27" s="77" t="s">
        <v>647</v>
      </c>
      <c r="R27" s="77">
        <v>13</v>
      </c>
      <c r="S27" s="77" t="s">
        <v>649</v>
      </c>
      <c r="T27" s="77" t="s">
        <v>648</v>
      </c>
      <c r="U27" s="77">
        <v>27</v>
      </c>
    </row>
    <row r="28" spans="1:21" ht="15.75" customHeight="1" x14ac:dyDescent="0.2">
      <c r="A28" s="1"/>
      <c r="D28" s="1"/>
      <c r="E28" s="73">
        <v>14</v>
      </c>
      <c r="F28" s="77"/>
      <c r="G28" s="77" t="s">
        <v>611</v>
      </c>
      <c r="H28" s="77" t="s">
        <v>610</v>
      </c>
      <c r="I28" s="77">
        <v>53</v>
      </c>
      <c r="J28" s="77" t="s">
        <v>612</v>
      </c>
      <c r="K28" s="77">
        <v>80</v>
      </c>
      <c r="L28" s="77" t="s">
        <v>613</v>
      </c>
      <c r="M28" s="77" t="s">
        <v>662</v>
      </c>
      <c r="N28" s="77">
        <v>67</v>
      </c>
      <c r="O28" s="77" t="s">
        <v>663</v>
      </c>
      <c r="P28" s="77">
        <v>66</v>
      </c>
      <c r="Q28" s="77">
        <v>81</v>
      </c>
      <c r="R28" s="77" t="s">
        <v>664</v>
      </c>
      <c r="S28" s="77">
        <v>52</v>
      </c>
      <c r="T28" s="77" t="s">
        <v>651</v>
      </c>
      <c r="U28" s="77" t="s">
        <v>665</v>
      </c>
    </row>
    <row r="29" spans="1:21" ht="15.75" customHeight="1" x14ac:dyDescent="0.2">
      <c r="A29" s="1"/>
      <c r="D29" s="1"/>
      <c r="E29" s="73">
        <v>15</v>
      </c>
      <c r="F29" s="77"/>
      <c r="G29" s="77" t="s">
        <v>666</v>
      </c>
      <c r="H29" s="77" t="s">
        <v>560</v>
      </c>
      <c r="I29" s="77">
        <v>15</v>
      </c>
      <c r="J29" s="77">
        <v>48</v>
      </c>
      <c r="K29" s="77" t="s">
        <v>667</v>
      </c>
      <c r="L29" s="77" t="s">
        <v>668</v>
      </c>
      <c r="M29" s="77" t="s">
        <v>669</v>
      </c>
      <c r="N29" s="77">
        <v>21</v>
      </c>
      <c r="O29" s="77" t="s">
        <v>606</v>
      </c>
      <c r="P29" s="77">
        <v>20</v>
      </c>
      <c r="Q29" s="77" t="s">
        <v>608</v>
      </c>
      <c r="R29" s="77" t="s">
        <v>607</v>
      </c>
      <c r="S29" s="77">
        <v>14</v>
      </c>
      <c r="T29" s="77">
        <v>49</v>
      </c>
      <c r="U29" s="77" t="s">
        <v>670</v>
      </c>
    </row>
    <row r="30" spans="1:21" ht="15.75" customHeight="1" x14ac:dyDescent="0.2">
      <c r="A30" s="1"/>
      <c r="D30" s="1"/>
      <c r="E30" s="73">
        <v>16</v>
      </c>
      <c r="F30" s="77"/>
      <c r="G30" s="77">
        <v>65</v>
      </c>
      <c r="H30" s="77">
        <v>38</v>
      </c>
      <c r="I30" s="77" t="s">
        <v>619</v>
      </c>
      <c r="J30" s="77">
        <v>82</v>
      </c>
      <c r="K30" s="77" t="s">
        <v>620</v>
      </c>
      <c r="L30" s="77">
        <v>51</v>
      </c>
      <c r="M30" s="77" t="s">
        <v>622</v>
      </c>
      <c r="N30" s="77" t="s">
        <v>621</v>
      </c>
      <c r="O30" s="77" t="s">
        <v>624</v>
      </c>
      <c r="P30" s="77" t="s">
        <v>623</v>
      </c>
      <c r="Q30" s="77" t="s">
        <v>625</v>
      </c>
      <c r="R30" s="77">
        <v>50</v>
      </c>
      <c r="S30" s="77" t="s">
        <v>626</v>
      </c>
      <c r="T30" s="77">
        <v>83</v>
      </c>
      <c r="U30" s="77">
        <v>64</v>
      </c>
    </row>
    <row r="31" spans="1:21" ht="15.75" customHeight="1" x14ac:dyDescent="0.2">
      <c r="A31" s="1"/>
      <c r="D31" s="1"/>
      <c r="E31" s="73">
        <v>17</v>
      </c>
      <c r="F31" s="77"/>
      <c r="G31" s="77">
        <v>23</v>
      </c>
      <c r="H31" s="77" t="s">
        <v>671</v>
      </c>
      <c r="I31" s="77">
        <v>99</v>
      </c>
      <c r="J31" s="77" t="s">
        <v>672</v>
      </c>
      <c r="K31" s="77" t="s">
        <v>673</v>
      </c>
      <c r="L31" s="77">
        <v>17</v>
      </c>
      <c r="M31" s="77" t="s">
        <v>558</v>
      </c>
      <c r="N31" s="77" t="s">
        <v>674</v>
      </c>
      <c r="O31" s="77" t="s">
        <v>559</v>
      </c>
      <c r="P31" s="77" t="s">
        <v>615</v>
      </c>
      <c r="Q31" s="77" t="s">
        <v>616</v>
      </c>
      <c r="R31" s="77">
        <v>16</v>
      </c>
      <c r="S31" s="77">
        <v>98</v>
      </c>
      <c r="T31" s="77" t="s">
        <v>617</v>
      </c>
      <c r="U31" s="77">
        <v>22</v>
      </c>
    </row>
    <row r="32" spans="1:21" ht="15.75" customHeight="1" x14ac:dyDescent="0.2">
      <c r="A32" s="1"/>
      <c r="D32" s="1"/>
      <c r="E32" s="73">
        <v>18</v>
      </c>
      <c r="F32" s="77"/>
      <c r="G32" s="77" t="s">
        <v>584</v>
      </c>
      <c r="H32" s="77" t="s">
        <v>583</v>
      </c>
      <c r="I32" s="77" t="s">
        <v>585</v>
      </c>
      <c r="J32" s="77">
        <v>1</v>
      </c>
      <c r="K32" s="77" t="s">
        <v>586</v>
      </c>
      <c r="L32" s="77" t="s">
        <v>43</v>
      </c>
      <c r="M32" s="77">
        <v>35</v>
      </c>
      <c r="N32" s="77">
        <v>68</v>
      </c>
      <c r="O32" s="77">
        <v>34</v>
      </c>
      <c r="P32" s="77">
        <v>69</v>
      </c>
      <c r="Q32" s="77" t="s">
        <v>675</v>
      </c>
      <c r="R32" s="77" t="s">
        <v>44</v>
      </c>
      <c r="S32" s="77" t="s">
        <v>676</v>
      </c>
      <c r="T32" s="77">
        <v>0</v>
      </c>
      <c r="U32" s="77" t="s">
        <v>677</v>
      </c>
    </row>
    <row r="33" spans="1:21" ht="15.75" customHeight="1" x14ac:dyDescent="0.2">
      <c r="A33" s="1"/>
      <c r="D33" s="1"/>
      <c r="E33" s="73">
        <v>19</v>
      </c>
      <c r="F33" s="77"/>
      <c r="G33" s="77" t="s">
        <v>575</v>
      </c>
      <c r="H33" s="77" t="s">
        <v>467</v>
      </c>
      <c r="I33" s="77" t="s">
        <v>576</v>
      </c>
      <c r="J33" s="77">
        <v>47</v>
      </c>
      <c r="K33" s="77" t="s">
        <v>577</v>
      </c>
      <c r="L33" s="77">
        <v>94</v>
      </c>
      <c r="M33" s="77">
        <v>73</v>
      </c>
      <c r="N33" s="77" t="s">
        <v>578</v>
      </c>
      <c r="O33" s="77">
        <v>72</v>
      </c>
      <c r="P33" s="77" t="s">
        <v>579</v>
      </c>
      <c r="Q33" s="77" t="s">
        <v>580</v>
      </c>
      <c r="R33" s="77">
        <v>95</v>
      </c>
      <c r="S33" s="77" t="s">
        <v>581</v>
      </c>
      <c r="T33" s="77">
        <v>46</v>
      </c>
      <c r="U33" s="77" t="s">
        <v>678</v>
      </c>
    </row>
    <row r="34" spans="1:21" ht="15.75" customHeight="1" x14ac:dyDescent="0.2">
      <c r="A34" s="1"/>
      <c r="D34" s="1"/>
      <c r="E34" s="73" t="s">
        <v>576</v>
      </c>
      <c r="F34" s="77"/>
      <c r="G34" s="77" t="s">
        <v>596</v>
      </c>
      <c r="H34" s="77">
        <v>37</v>
      </c>
      <c r="I34" s="77" t="s">
        <v>41</v>
      </c>
      <c r="J34" s="77" t="s">
        <v>597</v>
      </c>
      <c r="K34" s="77">
        <v>3</v>
      </c>
      <c r="L34" s="77" t="s">
        <v>598</v>
      </c>
      <c r="M34" s="77" t="s">
        <v>600</v>
      </c>
      <c r="N34" s="77" t="s">
        <v>599</v>
      </c>
      <c r="O34" s="77" t="s">
        <v>602</v>
      </c>
      <c r="P34" s="77" t="s">
        <v>601</v>
      </c>
      <c r="Q34" s="77">
        <v>2</v>
      </c>
      <c r="R34" s="77" t="s">
        <v>603</v>
      </c>
      <c r="S34" s="77" t="s">
        <v>42</v>
      </c>
      <c r="T34" s="77" t="s">
        <v>604</v>
      </c>
      <c r="U34" s="77" t="s">
        <v>679</v>
      </c>
    </row>
    <row r="35" spans="1:21" ht="15.75" customHeight="1" x14ac:dyDescent="0.2">
      <c r="A35" s="1"/>
      <c r="D35" s="1"/>
      <c r="E35" s="73" t="s">
        <v>581</v>
      </c>
      <c r="F35" s="77"/>
      <c r="G35" s="77" t="s">
        <v>589</v>
      </c>
      <c r="H35" s="77">
        <v>71</v>
      </c>
      <c r="I35" s="77">
        <v>96</v>
      </c>
      <c r="J35" s="77" t="s">
        <v>590</v>
      </c>
      <c r="K35" s="77">
        <v>45</v>
      </c>
      <c r="L35" s="77">
        <v>18</v>
      </c>
      <c r="M35" s="77" t="s">
        <v>592</v>
      </c>
      <c r="N35" s="77" t="s">
        <v>591</v>
      </c>
      <c r="O35" s="77" t="s">
        <v>570</v>
      </c>
      <c r="P35" s="77" t="s">
        <v>593</v>
      </c>
      <c r="Q35" s="77">
        <v>44</v>
      </c>
      <c r="R35" s="77">
        <v>19</v>
      </c>
      <c r="S35" s="77">
        <v>97</v>
      </c>
      <c r="T35" s="77" t="s">
        <v>594</v>
      </c>
      <c r="U35" s="77" t="s">
        <v>680</v>
      </c>
    </row>
    <row r="36" spans="1:21" ht="15.75" customHeight="1" x14ac:dyDescent="0.2">
      <c r="A36" s="1"/>
      <c r="D36" s="1"/>
      <c r="E36" s="73" t="s">
        <v>681</v>
      </c>
      <c r="F36" s="77"/>
      <c r="G36" s="77" t="s">
        <v>682</v>
      </c>
      <c r="H36" s="77" t="s">
        <v>683</v>
      </c>
      <c r="I36" s="77">
        <v>59</v>
      </c>
      <c r="J36" s="77">
        <v>4</v>
      </c>
      <c r="K36" s="77" t="s">
        <v>684</v>
      </c>
      <c r="L36" s="77" t="s">
        <v>48</v>
      </c>
      <c r="M36" s="77">
        <v>30</v>
      </c>
      <c r="N36" s="77" t="s">
        <v>685</v>
      </c>
      <c r="O36" s="77">
        <v>31</v>
      </c>
      <c r="P36" s="77" t="s">
        <v>686</v>
      </c>
      <c r="Q36" s="77" t="s">
        <v>687</v>
      </c>
      <c r="R36" s="77" t="s">
        <v>47</v>
      </c>
      <c r="S36" s="77">
        <v>58</v>
      </c>
      <c r="T36" s="77">
        <v>5</v>
      </c>
      <c r="U36" s="77" t="s">
        <v>688</v>
      </c>
    </row>
    <row r="37" spans="1:21" ht="15.75" customHeight="1" x14ac:dyDescent="0.2">
      <c r="A37" s="1"/>
      <c r="D37" s="1"/>
      <c r="E37" s="73" t="s">
        <v>689</v>
      </c>
      <c r="F37" s="77"/>
      <c r="G37" s="77" t="s">
        <v>690</v>
      </c>
      <c r="H37" s="77" t="s">
        <v>566</v>
      </c>
      <c r="I37" s="77" t="s">
        <v>691</v>
      </c>
      <c r="J37" s="77">
        <v>42</v>
      </c>
      <c r="K37" s="77" t="s">
        <v>692</v>
      </c>
      <c r="L37" s="77">
        <v>91</v>
      </c>
      <c r="M37" s="77">
        <v>76</v>
      </c>
      <c r="N37" s="77" t="s">
        <v>693</v>
      </c>
      <c r="O37" s="77">
        <v>77</v>
      </c>
      <c r="P37" s="77" t="s">
        <v>694</v>
      </c>
      <c r="Q37" s="77" t="s">
        <v>695</v>
      </c>
      <c r="R37" s="77">
        <v>90</v>
      </c>
      <c r="S37" s="77" t="s">
        <v>696</v>
      </c>
      <c r="T37" s="77">
        <v>43</v>
      </c>
      <c r="U37" s="77" t="s">
        <v>697</v>
      </c>
    </row>
    <row r="38" spans="1:21" ht="15.75" customHeight="1" x14ac:dyDescent="0.2">
      <c r="A38" s="1"/>
      <c r="D38" s="1"/>
      <c r="E38" s="76" t="s">
        <v>698</v>
      </c>
      <c r="F38" s="77"/>
      <c r="G38" s="77"/>
      <c r="H38" s="77"/>
      <c r="I38" s="77"/>
      <c r="J38" s="77"/>
      <c r="K38" s="77"/>
      <c r="L38" s="77"/>
      <c r="M38" s="77"/>
      <c r="N38" s="77"/>
      <c r="O38" s="77"/>
      <c r="P38" s="77"/>
      <c r="Q38" s="77"/>
      <c r="R38" s="77"/>
      <c r="S38" s="77"/>
      <c r="T38" s="77"/>
      <c r="U38" s="7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D5"/>
  <sheetViews>
    <sheetView workbookViewId="0"/>
  </sheetViews>
  <sheetFormatPr defaultColWidth="12.5703125" defaultRowHeight="15.75" customHeight="1" x14ac:dyDescent="0.2"/>
  <cols>
    <col min="3" max="3" width="19.28515625" customWidth="1"/>
  </cols>
  <sheetData>
    <row r="1" spans="1:4" ht="15.75" customHeight="1" x14ac:dyDescent="0.2">
      <c r="A1" s="15" t="s">
        <v>207</v>
      </c>
      <c r="B1" s="15" t="s">
        <v>208</v>
      </c>
      <c r="C1" s="15" t="s">
        <v>209</v>
      </c>
      <c r="D1" s="15" t="s">
        <v>73</v>
      </c>
    </row>
    <row r="2" spans="1:4" ht="15.75" customHeight="1" x14ac:dyDescent="0.2">
      <c r="A2" s="1" t="s">
        <v>699</v>
      </c>
      <c r="B2" s="1" t="s">
        <v>46</v>
      </c>
      <c r="C2" s="78" t="s">
        <v>700</v>
      </c>
      <c r="D2" s="7" t="s">
        <v>341</v>
      </c>
    </row>
    <row r="3" spans="1:4" ht="15.75" customHeight="1" x14ac:dyDescent="0.2">
      <c r="A3" s="1" t="s">
        <v>699</v>
      </c>
      <c r="B3" s="1" t="s">
        <v>47</v>
      </c>
      <c r="C3" s="78" t="s">
        <v>701</v>
      </c>
      <c r="D3" s="7" t="s">
        <v>341</v>
      </c>
    </row>
    <row r="4" spans="1:4" ht="15.75" customHeight="1" x14ac:dyDescent="0.2">
      <c r="A4" s="1" t="s">
        <v>702</v>
      </c>
      <c r="B4" s="1" t="s">
        <v>47</v>
      </c>
      <c r="C4" s="78" t="s">
        <v>701</v>
      </c>
      <c r="D4" s="7" t="s">
        <v>150</v>
      </c>
    </row>
    <row r="5" spans="1:4" ht="15.75" customHeight="1" x14ac:dyDescent="0.2">
      <c r="A5" s="1" t="s">
        <v>703</v>
      </c>
      <c r="B5" s="1" t="s">
        <v>48</v>
      </c>
      <c r="C5" s="78" t="s">
        <v>701</v>
      </c>
      <c r="D5" s="7" t="s">
        <v>150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D7"/>
  <sheetViews>
    <sheetView workbookViewId="0"/>
  </sheetViews>
  <sheetFormatPr defaultColWidth="12.5703125" defaultRowHeight="15.75" customHeight="1" x14ac:dyDescent="0.2"/>
  <cols>
    <col min="1" max="1" width="18.7109375" customWidth="1"/>
    <col min="3" max="3" width="19.28515625" customWidth="1"/>
    <col min="4" max="4" width="52.5703125" customWidth="1"/>
  </cols>
  <sheetData>
    <row r="1" spans="1:4" ht="15.75" customHeight="1" x14ac:dyDescent="0.2">
      <c r="A1" s="15" t="s">
        <v>207</v>
      </c>
      <c r="B1" s="15" t="s">
        <v>208</v>
      </c>
      <c r="C1" s="15" t="s">
        <v>209</v>
      </c>
      <c r="D1" s="15" t="s">
        <v>73</v>
      </c>
    </row>
    <row r="2" spans="1:4" ht="15.75" customHeight="1" x14ac:dyDescent="0.2">
      <c r="A2" s="1"/>
      <c r="B2" s="79" t="s">
        <v>41</v>
      </c>
      <c r="C2" s="1" t="s">
        <v>289</v>
      </c>
      <c r="D2" s="1" t="s">
        <v>202</v>
      </c>
    </row>
    <row r="3" spans="1:4" ht="15.75" customHeight="1" x14ac:dyDescent="0.2">
      <c r="A3" s="1" t="s">
        <v>704</v>
      </c>
      <c r="B3" s="79" t="s">
        <v>705</v>
      </c>
      <c r="C3" s="1" t="s">
        <v>706</v>
      </c>
      <c r="D3" s="1" t="s">
        <v>707</v>
      </c>
    </row>
    <row r="4" spans="1:4" ht="15.75" customHeight="1" x14ac:dyDescent="0.2">
      <c r="A4" s="1"/>
      <c r="B4" s="79" t="s">
        <v>45</v>
      </c>
      <c r="C4" s="1" t="s">
        <v>289</v>
      </c>
      <c r="D4" s="1" t="s">
        <v>202</v>
      </c>
    </row>
    <row r="5" spans="1:4" ht="15.75" customHeight="1" x14ac:dyDescent="0.2">
      <c r="A5" s="1"/>
      <c r="B5" s="79" t="s">
        <v>46</v>
      </c>
      <c r="C5" s="1" t="s">
        <v>289</v>
      </c>
      <c r="D5" s="1" t="s">
        <v>202</v>
      </c>
    </row>
    <row r="6" spans="1:4" ht="15.75" customHeight="1" x14ac:dyDescent="0.2">
      <c r="A6" s="1"/>
      <c r="B6" s="79" t="s">
        <v>47</v>
      </c>
      <c r="C6" s="1" t="s">
        <v>289</v>
      </c>
      <c r="D6" s="1" t="s">
        <v>202</v>
      </c>
    </row>
    <row r="7" spans="1:4" ht="15.75" customHeight="1" x14ac:dyDescent="0.2">
      <c r="A7" s="1"/>
      <c r="B7" s="79" t="s">
        <v>48</v>
      </c>
      <c r="C7" s="1" t="s">
        <v>289</v>
      </c>
      <c r="D7" s="1" t="s">
        <v>202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D9"/>
  <sheetViews>
    <sheetView workbookViewId="0"/>
  </sheetViews>
  <sheetFormatPr defaultColWidth="12.5703125" defaultRowHeight="15.75" customHeight="1" x14ac:dyDescent="0.2"/>
  <cols>
    <col min="1" max="1" width="46.85546875" customWidth="1"/>
    <col min="3" max="3" width="18.28515625" customWidth="1"/>
    <col min="4" max="4" width="17.28515625" customWidth="1"/>
  </cols>
  <sheetData>
    <row r="1" spans="1:4" ht="15.75" customHeight="1" x14ac:dyDescent="0.2">
      <c r="A1" s="15" t="s">
        <v>207</v>
      </c>
      <c r="B1" s="15" t="s">
        <v>208</v>
      </c>
      <c r="C1" s="15" t="s">
        <v>209</v>
      </c>
      <c r="D1" s="15" t="s">
        <v>73</v>
      </c>
    </row>
    <row r="2" spans="1:4" ht="15.75" customHeight="1" x14ac:dyDescent="0.2">
      <c r="A2" s="1" t="s">
        <v>708</v>
      </c>
      <c r="B2" s="12" t="s">
        <v>41</v>
      </c>
      <c r="C2" s="1" t="s">
        <v>709</v>
      </c>
      <c r="D2" s="1" t="s">
        <v>202</v>
      </c>
    </row>
    <row r="3" spans="1:4" ht="15.75" customHeight="1" x14ac:dyDescent="0.2">
      <c r="A3" s="1"/>
      <c r="B3" s="12" t="s">
        <v>42</v>
      </c>
      <c r="C3" s="1" t="s">
        <v>310</v>
      </c>
      <c r="D3" s="1" t="s">
        <v>202</v>
      </c>
    </row>
    <row r="4" spans="1:4" ht="15.75" customHeight="1" x14ac:dyDescent="0.2">
      <c r="A4" s="1"/>
      <c r="B4" s="12" t="s">
        <v>43</v>
      </c>
      <c r="C4" s="1" t="s">
        <v>289</v>
      </c>
      <c r="D4" s="1" t="s">
        <v>202</v>
      </c>
    </row>
    <row r="5" spans="1:4" ht="15.75" customHeight="1" x14ac:dyDescent="0.2">
      <c r="A5" s="1"/>
      <c r="B5" s="12" t="s">
        <v>44</v>
      </c>
      <c r="C5" s="1" t="s">
        <v>289</v>
      </c>
      <c r="D5" s="1" t="s">
        <v>202</v>
      </c>
    </row>
    <row r="6" spans="1:4" ht="15.75" customHeight="1" x14ac:dyDescent="0.2">
      <c r="A6" s="1"/>
      <c r="B6" s="12" t="s">
        <v>45</v>
      </c>
      <c r="C6" s="1" t="s">
        <v>289</v>
      </c>
      <c r="D6" s="1" t="s">
        <v>202</v>
      </c>
    </row>
    <row r="7" spans="1:4" ht="15.75" customHeight="1" x14ac:dyDescent="0.2">
      <c r="A7" s="1"/>
      <c r="B7" s="12" t="s">
        <v>46</v>
      </c>
      <c r="C7" s="1" t="s">
        <v>289</v>
      </c>
      <c r="D7" s="1" t="s">
        <v>202</v>
      </c>
    </row>
    <row r="8" spans="1:4" ht="15.75" customHeight="1" x14ac:dyDescent="0.2">
      <c r="A8" s="1"/>
      <c r="B8" s="12" t="s">
        <v>47</v>
      </c>
      <c r="C8" s="1" t="s">
        <v>289</v>
      </c>
      <c r="D8" s="1" t="s">
        <v>202</v>
      </c>
    </row>
    <row r="9" spans="1:4" ht="15.75" customHeight="1" x14ac:dyDescent="0.2">
      <c r="A9" s="1"/>
      <c r="B9" s="12" t="s">
        <v>48</v>
      </c>
      <c r="C9" s="1" t="s">
        <v>289</v>
      </c>
      <c r="D9" s="1" t="s">
        <v>202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D7"/>
  <sheetViews>
    <sheetView workbookViewId="0"/>
  </sheetViews>
  <sheetFormatPr defaultColWidth="12.5703125" defaultRowHeight="15.75" customHeight="1" x14ac:dyDescent="0.2"/>
  <cols>
    <col min="1" max="1" width="19" customWidth="1"/>
    <col min="3" max="3" width="90.85546875" customWidth="1"/>
    <col min="4" max="4" width="73" customWidth="1"/>
  </cols>
  <sheetData>
    <row r="1" spans="1:4" ht="15.75" customHeight="1" x14ac:dyDescent="0.2">
      <c r="A1" s="15" t="s">
        <v>207</v>
      </c>
      <c r="B1" s="15" t="s">
        <v>208</v>
      </c>
      <c r="C1" s="15" t="s">
        <v>209</v>
      </c>
      <c r="D1" s="15" t="s">
        <v>73</v>
      </c>
    </row>
    <row r="2" spans="1:4" ht="15.75" customHeight="1" x14ac:dyDescent="0.2">
      <c r="A2" s="1" t="s">
        <v>710</v>
      </c>
      <c r="B2" s="1" t="s">
        <v>367</v>
      </c>
      <c r="C2" s="1" t="s">
        <v>711</v>
      </c>
      <c r="D2" s="1" t="s">
        <v>171</v>
      </c>
    </row>
    <row r="3" spans="1:4" ht="15.75" customHeight="1" x14ac:dyDescent="0.2">
      <c r="A3" s="1" t="s">
        <v>710</v>
      </c>
      <c r="B3" s="79" t="s">
        <v>712</v>
      </c>
      <c r="C3" s="1" t="s">
        <v>713</v>
      </c>
      <c r="D3" s="1" t="s">
        <v>202</v>
      </c>
    </row>
    <row r="4" spans="1:4" ht="15.75" customHeight="1" x14ac:dyDescent="0.2">
      <c r="A4" s="1" t="s">
        <v>714</v>
      </c>
      <c r="B4" s="79" t="s">
        <v>43</v>
      </c>
      <c r="C4" s="1"/>
      <c r="D4" s="1" t="s">
        <v>112</v>
      </c>
    </row>
    <row r="5" spans="1:4" ht="15.75" customHeight="1" x14ac:dyDescent="0.2">
      <c r="A5" s="1" t="s">
        <v>714</v>
      </c>
      <c r="B5" s="79" t="s">
        <v>715</v>
      </c>
      <c r="C5" s="1" t="s">
        <v>716</v>
      </c>
      <c r="D5" s="1" t="s">
        <v>171</v>
      </c>
    </row>
    <row r="6" spans="1:4" ht="15.75" customHeight="1" x14ac:dyDescent="0.2">
      <c r="A6" s="42" t="s">
        <v>717</v>
      </c>
      <c r="B6" s="80" t="s">
        <v>718</v>
      </c>
      <c r="C6" s="25" t="s">
        <v>719</v>
      </c>
      <c r="D6" s="25" t="s">
        <v>202</v>
      </c>
    </row>
    <row r="7" spans="1:4" ht="15.75" customHeight="1" x14ac:dyDescent="0.2">
      <c r="A7" s="1" t="s">
        <v>704</v>
      </c>
      <c r="B7" s="79" t="s">
        <v>720</v>
      </c>
      <c r="C7" s="1" t="s">
        <v>721</v>
      </c>
      <c r="D7" s="1" t="s">
        <v>722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L1019"/>
  <sheetViews>
    <sheetView workbookViewId="0"/>
  </sheetViews>
  <sheetFormatPr defaultColWidth="12.5703125" defaultRowHeight="15.75" customHeight="1" x14ac:dyDescent="0.2"/>
  <cols>
    <col min="3" max="3" width="10" customWidth="1"/>
    <col min="4" max="4" width="8.7109375" customWidth="1"/>
    <col min="5" max="7" width="5.42578125" customWidth="1"/>
    <col min="11" max="11" width="17.7109375" customWidth="1"/>
  </cols>
  <sheetData>
    <row r="1" spans="1:12" ht="15.75" customHeight="1" x14ac:dyDescent="0.2">
      <c r="A1" s="1" t="s">
        <v>723</v>
      </c>
      <c r="D1" s="54"/>
      <c r="E1" s="54"/>
      <c r="F1" s="54"/>
      <c r="G1" s="54"/>
      <c r="I1" s="54"/>
      <c r="J1" s="54"/>
      <c r="K1" s="54"/>
      <c r="L1" s="54"/>
    </row>
    <row r="2" spans="1:12" ht="15.75" customHeight="1" x14ac:dyDescent="0.2">
      <c r="D2" s="54"/>
      <c r="E2" s="54"/>
      <c r="F2" s="54"/>
      <c r="G2" s="54"/>
      <c r="I2" s="54"/>
      <c r="J2" s="54"/>
      <c r="K2" s="54"/>
      <c r="L2" s="54"/>
    </row>
    <row r="3" spans="1:12" ht="15.75" customHeight="1" x14ac:dyDescent="0.2">
      <c r="B3" s="1"/>
      <c r="D3" s="12"/>
      <c r="E3" s="12"/>
      <c r="F3" s="12"/>
      <c r="G3" s="12"/>
      <c r="I3" s="12"/>
      <c r="J3" s="12"/>
      <c r="K3" s="12"/>
      <c r="L3" s="12"/>
    </row>
    <row r="4" spans="1:12" ht="15.75" customHeight="1" x14ac:dyDescent="0.2">
      <c r="A4" s="1"/>
      <c r="B4" s="1"/>
      <c r="D4" s="12"/>
      <c r="E4" s="12"/>
      <c r="F4" s="12"/>
      <c r="G4" s="12"/>
      <c r="I4" s="12"/>
      <c r="J4" s="12"/>
      <c r="K4" s="12"/>
      <c r="L4" s="12"/>
    </row>
    <row r="5" spans="1:12" ht="15.75" customHeight="1" x14ac:dyDescent="0.2">
      <c r="A5" s="1"/>
      <c r="B5" s="1"/>
      <c r="D5" s="12"/>
      <c r="E5" s="12"/>
      <c r="F5" s="12"/>
      <c r="G5" s="12"/>
      <c r="I5" s="12"/>
      <c r="J5" s="12"/>
      <c r="K5" s="12"/>
      <c r="L5" s="12"/>
    </row>
    <row r="6" spans="1:12" ht="15.75" customHeight="1" x14ac:dyDescent="0.2">
      <c r="A6" s="1"/>
      <c r="B6" s="1"/>
      <c r="D6" s="12"/>
      <c r="E6" s="12"/>
      <c r="F6" s="12"/>
      <c r="G6" s="12"/>
      <c r="I6" s="12"/>
      <c r="J6" s="12"/>
      <c r="K6" s="12"/>
      <c r="L6" s="12"/>
    </row>
    <row r="7" spans="1:12" ht="15.75" customHeight="1" x14ac:dyDescent="0.2">
      <c r="A7" s="1"/>
      <c r="B7" s="1"/>
      <c r="D7" s="12"/>
      <c r="E7" s="12"/>
      <c r="F7" s="12"/>
      <c r="G7" s="12"/>
      <c r="I7" s="12"/>
      <c r="J7" s="12"/>
      <c r="K7" s="12"/>
      <c r="L7" s="12"/>
    </row>
    <row r="8" spans="1:12" ht="15.75" customHeight="1" x14ac:dyDescent="0.2">
      <c r="A8" s="1"/>
      <c r="B8" s="1"/>
      <c r="D8" s="12"/>
      <c r="E8" s="12"/>
      <c r="F8" s="12"/>
      <c r="G8" s="12"/>
      <c r="I8" s="12"/>
      <c r="J8" s="12"/>
      <c r="K8" s="12"/>
      <c r="L8" s="12"/>
    </row>
    <row r="9" spans="1:12" ht="15.75" customHeight="1" x14ac:dyDescent="0.2">
      <c r="A9" s="1"/>
      <c r="B9" s="1"/>
      <c r="D9" s="12"/>
      <c r="E9" s="12"/>
      <c r="F9" s="12"/>
      <c r="G9" s="12"/>
      <c r="I9" s="12"/>
      <c r="J9" s="12"/>
      <c r="K9" s="12"/>
      <c r="L9" s="12"/>
    </row>
    <row r="10" spans="1:12" ht="15.75" customHeight="1" x14ac:dyDescent="0.2">
      <c r="A10" s="1"/>
      <c r="B10" s="1"/>
      <c r="D10" s="12"/>
      <c r="E10" s="12"/>
      <c r="F10" s="12"/>
      <c r="G10" s="12"/>
      <c r="I10" s="12"/>
      <c r="J10" s="12"/>
      <c r="K10" s="12"/>
      <c r="L10" s="12"/>
    </row>
    <row r="11" spans="1:12" ht="15.75" customHeight="1" x14ac:dyDescent="0.2">
      <c r="A11" s="1"/>
      <c r="B11" s="1"/>
      <c r="D11" s="12"/>
      <c r="E11" s="12"/>
      <c r="F11" s="12"/>
      <c r="G11" s="12"/>
      <c r="I11" s="12"/>
      <c r="J11" s="12"/>
      <c r="K11" s="12"/>
      <c r="L11" s="12"/>
    </row>
    <row r="12" spans="1:12" ht="15.75" customHeight="1" x14ac:dyDescent="0.2">
      <c r="A12" s="1"/>
      <c r="B12" s="1"/>
      <c r="D12" s="12"/>
      <c r="E12" s="12"/>
      <c r="F12" s="12"/>
      <c r="G12" s="12"/>
      <c r="I12" s="12"/>
      <c r="J12" s="12"/>
      <c r="K12" s="12"/>
      <c r="L12" s="12"/>
    </row>
    <row r="13" spans="1:12" ht="15.75" customHeight="1" x14ac:dyDescent="0.2">
      <c r="A13" s="1"/>
      <c r="B13" s="1"/>
      <c r="D13" s="12"/>
      <c r="E13" s="12"/>
      <c r="F13" s="12"/>
      <c r="G13" s="12"/>
      <c r="I13" s="12"/>
      <c r="J13" s="12"/>
      <c r="K13" s="12"/>
      <c r="L13" s="12"/>
    </row>
    <row r="14" spans="1:12" ht="15.75" customHeight="1" x14ac:dyDescent="0.2">
      <c r="A14" s="1"/>
      <c r="B14" s="1"/>
      <c r="D14" s="12"/>
      <c r="E14" s="12"/>
      <c r="F14" s="12"/>
      <c r="G14" s="12"/>
      <c r="I14" s="12"/>
      <c r="J14" s="12"/>
      <c r="K14" s="12"/>
      <c r="L14" s="12"/>
    </row>
    <row r="15" spans="1:12" ht="15.75" customHeight="1" x14ac:dyDescent="0.2">
      <c r="A15" s="1"/>
      <c r="B15" s="1"/>
      <c r="D15" s="12"/>
      <c r="E15" s="12"/>
      <c r="F15" s="12"/>
      <c r="G15" s="12"/>
      <c r="I15" s="12"/>
      <c r="J15" s="12"/>
      <c r="K15" s="12"/>
      <c r="L15" s="12"/>
    </row>
    <row r="16" spans="1:12" ht="15.75" customHeight="1" x14ac:dyDescent="0.2">
      <c r="A16" s="1"/>
      <c r="B16" s="1"/>
      <c r="D16" s="12"/>
      <c r="E16" s="12"/>
      <c r="F16" s="12"/>
      <c r="G16" s="12"/>
      <c r="I16" s="12"/>
      <c r="J16" s="12"/>
      <c r="K16" s="12"/>
      <c r="L16" s="12"/>
    </row>
    <row r="17" spans="1:12" ht="15.75" customHeight="1" x14ac:dyDescent="0.2">
      <c r="A17" s="1"/>
      <c r="B17" s="1"/>
      <c r="D17" s="12"/>
      <c r="E17" s="12"/>
      <c r="F17" s="12"/>
      <c r="G17" s="12"/>
      <c r="I17" s="12"/>
      <c r="J17" s="12"/>
      <c r="K17" s="12"/>
      <c r="L17" s="12"/>
    </row>
    <row r="18" spans="1:12" ht="15.75" customHeight="1" x14ac:dyDescent="0.2">
      <c r="A18" s="1"/>
      <c r="B18" s="1"/>
      <c r="D18" s="12"/>
      <c r="E18" s="12"/>
      <c r="F18" s="12"/>
      <c r="G18" s="12"/>
      <c r="I18" s="12"/>
      <c r="J18" s="12"/>
      <c r="K18" s="12"/>
      <c r="L18" s="12"/>
    </row>
    <row r="19" spans="1:12" ht="15.75" customHeight="1" x14ac:dyDescent="0.2">
      <c r="A19" s="1"/>
      <c r="B19" s="1"/>
      <c r="D19" s="12"/>
      <c r="E19" s="12"/>
      <c r="F19" s="12"/>
      <c r="G19" s="12"/>
      <c r="I19" s="12"/>
      <c r="J19" s="12"/>
      <c r="K19" s="12"/>
      <c r="L19" s="12"/>
    </row>
    <row r="20" spans="1:12" ht="15.75" customHeight="1" x14ac:dyDescent="0.2">
      <c r="A20" s="1"/>
      <c r="B20" s="1"/>
      <c r="D20" s="12"/>
      <c r="E20" s="12"/>
      <c r="F20" s="12"/>
      <c r="G20" s="12"/>
      <c r="I20" s="12"/>
      <c r="J20" s="12"/>
      <c r="K20" s="12"/>
      <c r="L20" s="12"/>
    </row>
    <row r="21" spans="1:12" ht="15.75" customHeight="1" x14ac:dyDescent="0.2">
      <c r="A21" s="1"/>
      <c r="B21" s="1"/>
      <c r="D21" s="12"/>
      <c r="E21" s="12"/>
      <c r="F21" s="12"/>
      <c r="G21" s="12"/>
      <c r="I21" s="12"/>
      <c r="J21" s="12"/>
      <c r="K21" s="12"/>
      <c r="L21" s="12"/>
    </row>
    <row r="22" spans="1:12" ht="15.75" customHeight="1" x14ac:dyDescent="0.2">
      <c r="A22" s="1" t="s">
        <v>724</v>
      </c>
      <c r="B22" s="1" t="s">
        <v>725</v>
      </c>
      <c r="D22" s="12" t="s">
        <v>726</v>
      </c>
      <c r="E22" s="12" t="s">
        <v>43</v>
      </c>
      <c r="F22" s="12" t="s">
        <v>44</v>
      </c>
      <c r="G22" s="12" t="s">
        <v>45</v>
      </c>
      <c r="I22" s="12" t="s">
        <v>727</v>
      </c>
      <c r="J22" s="12" t="s">
        <v>728</v>
      </c>
      <c r="K22" s="12" t="s">
        <v>729</v>
      </c>
      <c r="L22" s="12" t="s">
        <v>730</v>
      </c>
    </row>
    <row r="23" spans="1:12" ht="15.75" customHeight="1" x14ac:dyDescent="0.2">
      <c r="D23" s="54"/>
      <c r="E23" s="54"/>
      <c r="F23" s="54"/>
      <c r="G23" s="54"/>
      <c r="I23" s="54"/>
      <c r="J23" s="12"/>
      <c r="K23" s="54"/>
      <c r="L23" s="54"/>
    </row>
    <row r="24" spans="1:12" ht="15.75" customHeight="1" x14ac:dyDescent="0.2">
      <c r="A24" s="1" t="s">
        <v>731</v>
      </c>
      <c r="B24" s="1" t="s">
        <v>732</v>
      </c>
      <c r="C24" s="1" t="s">
        <v>733</v>
      </c>
      <c r="D24" s="54"/>
      <c r="E24" s="12">
        <v>78</v>
      </c>
      <c r="F24" s="12" t="s">
        <v>598</v>
      </c>
      <c r="G24" s="81" t="s">
        <v>574</v>
      </c>
      <c r="I24" s="12" t="str">
        <f t="shared" ref="I24:I235" si="0">G24&amp;F24&amp;E24</f>
        <v>045E78</v>
      </c>
      <c r="J24" s="12">
        <f t="shared" ref="J24:J235" si="1">HEX2DEC(I24)</f>
        <v>286328</v>
      </c>
      <c r="K24" s="12">
        <f t="shared" ref="K24:K235" si="2">QUOTIENT(J24,86400)</f>
        <v>3</v>
      </c>
      <c r="L24" s="12" t="s">
        <v>734</v>
      </c>
    </row>
    <row r="25" spans="1:12" ht="15.75" customHeight="1" x14ac:dyDescent="0.2">
      <c r="A25" s="1" t="s">
        <v>735</v>
      </c>
      <c r="B25" s="1" t="s">
        <v>736</v>
      </c>
      <c r="C25" s="1" t="s">
        <v>737</v>
      </c>
      <c r="D25" s="54"/>
      <c r="E25" s="12" t="s">
        <v>585</v>
      </c>
      <c r="F25" s="12" t="s">
        <v>738</v>
      </c>
      <c r="G25" s="81" t="s">
        <v>574</v>
      </c>
      <c r="I25" s="12" t="str">
        <f t="shared" si="0"/>
        <v>046F5C</v>
      </c>
      <c r="J25" s="12">
        <f t="shared" si="1"/>
        <v>290652</v>
      </c>
      <c r="K25" s="12">
        <f t="shared" si="2"/>
        <v>3</v>
      </c>
      <c r="L25" s="12" t="s">
        <v>734</v>
      </c>
    </row>
    <row r="26" spans="1:12" ht="15.75" customHeight="1" x14ac:dyDescent="0.2">
      <c r="A26" s="1" t="s">
        <v>739</v>
      </c>
      <c r="B26" s="1" t="s">
        <v>740</v>
      </c>
      <c r="C26" s="1" t="s">
        <v>741</v>
      </c>
      <c r="D26" s="54"/>
      <c r="E26" s="12">
        <v>41</v>
      </c>
      <c r="F26" s="12" t="s">
        <v>742</v>
      </c>
      <c r="G26" s="12" t="s">
        <v>574</v>
      </c>
      <c r="I26" s="12" t="str">
        <f t="shared" si="0"/>
        <v>046E41</v>
      </c>
      <c r="J26" s="12">
        <f t="shared" si="1"/>
        <v>290369</v>
      </c>
      <c r="K26" s="12">
        <f t="shared" si="2"/>
        <v>3</v>
      </c>
      <c r="L26" s="54"/>
    </row>
    <row r="27" spans="1:12" ht="15.75" customHeight="1" x14ac:dyDescent="0.2">
      <c r="A27" s="1" t="s">
        <v>743</v>
      </c>
      <c r="B27" s="1" t="s">
        <v>744</v>
      </c>
      <c r="C27" s="1" t="s">
        <v>745</v>
      </c>
      <c r="D27" s="82">
        <v>0.66319444444444442</v>
      </c>
      <c r="E27" s="12" t="s">
        <v>675</v>
      </c>
      <c r="F27" s="12">
        <v>17</v>
      </c>
      <c r="G27" s="12" t="s">
        <v>574</v>
      </c>
      <c r="I27" s="12" t="str">
        <f t="shared" si="0"/>
        <v>04178E</v>
      </c>
      <c r="J27" s="12">
        <f t="shared" si="1"/>
        <v>268174</v>
      </c>
      <c r="K27" s="12">
        <f t="shared" si="2"/>
        <v>3</v>
      </c>
      <c r="L27" s="54"/>
    </row>
    <row r="28" spans="1:12" ht="15.75" customHeight="1" x14ac:dyDescent="0.2">
      <c r="A28" s="1" t="s">
        <v>746</v>
      </c>
      <c r="B28" s="1" t="s">
        <v>747</v>
      </c>
      <c r="C28" s="1" t="s">
        <v>748</v>
      </c>
      <c r="D28" s="54"/>
      <c r="E28" s="12">
        <v>63</v>
      </c>
      <c r="F28" s="12" t="s">
        <v>621</v>
      </c>
      <c r="G28" s="81" t="s">
        <v>595</v>
      </c>
      <c r="I28" s="12" t="str">
        <f t="shared" si="0"/>
        <v>07EB63</v>
      </c>
      <c r="J28" s="12">
        <f t="shared" si="1"/>
        <v>519011</v>
      </c>
      <c r="K28" s="12">
        <f t="shared" si="2"/>
        <v>6</v>
      </c>
      <c r="L28" s="54"/>
    </row>
    <row r="29" spans="1:12" ht="15.75" customHeight="1" x14ac:dyDescent="0.2">
      <c r="A29" s="1" t="s">
        <v>749</v>
      </c>
      <c r="B29" s="1" t="s">
        <v>750</v>
      </c>
      <c r="C29" s="1" t="s">
        <v>751</v>
      </c>
      <c r="D29" s="54"/>
      <c r="E29" s="54"/>
      <c r="F29" s="54"/>
      <c r="G29" s="54"/>
      <c r="I29" s="12" t="str">
        <f t="shared" si="0"/>
        <v/>
      </c>
      <c r="J29" s="12">
        <f t="shared" si="1"/>
        <v>0</v>
      </c>
      <c r="K29" s="12">
        <f t="shared" si="2"/>
        <v>0</v>
      </c>
      <c r="L29" s="54"/>
    </row>
    <row r="30" spans="1:12" ht="15.75" customHeight="1" x14ac:dyDescent="0.2">
      <c r="A30" s="1" t="s">
        <v>752</v>
      </c>
      <c r="B30" s="1" t="s">
        <v>753</v>
      </c>
      <c r="C30" s="1" t="s">
        <v>754</v>
      </c>
      <c r="D30" s="54"/>
      <c r="E30" s="54"/>
      <c r="F30" s="54"/>
      <c r="G30" s="54"/>
      <c r="I30" s="12" t="str">
        <f t="shared" si="0"/>
        <v/>
      </c>
      <c r="J30" s="12">
        <f t="shared" si="1"/>
        <v>0</v>
      </c>
      <c r="K30" s="12">
        <f t="shared" si="2"/>
        <v>0</v>
      </c>
      <c r="L30" s="54"/>
    </row>
    <row r="31" spans="1:12" ht="15.75" customHeight="1" x14ac:dyDescent="0.2">
      <c r="A31" s="1" t="s">
        <v>755</v>
      </c>
      <c r="B31" s="1" t="s">
        <v>732</v>
      </c>
      <c r="C31" s="1" t="s">
        <v>756</v>
      </c>
      <c r="D31" s="54"/>
      <c r="E31" s="12" t="s">
        <v>684</v>
      </c>
      <c r="F31" s="12">
        <v>17</v>
      </c>
      <c r="G31" s="81" t="s">
        <v>574</v>
      </c>
      <c r="I31" s="12" t="str">
        <f t="shared" si="0"/>
        <v>04178A</v>
      </c>
      <c r="J31" s="12">
        <f t="shared" si="1"/>
        <v>268170</v>
      </c>
      <c r="K31" s="12">
        <f t="shared" si="2"/>
        <v>3</v>
      </c>
      <c r="L31" s="54"/>
    </row>
    <row r="32" spans="1:12" ht="15.75" customHeight="1" x14ac:dyDescent="0.2">
      <c r="A32" s="1" t="s">
        <v>757</v>
      </c>
      <c r="B32" s="1" t="s">
        <v>736</v>
      </c>
      <c r="C32" s="1" t="s">
        <v>758</v>
      </c>
      <c r="D32" s="54"/>
      <c r="E32" s="12">
        <v>94</v>
      </c>
      <c r="F32" s="12" t="s">
        <v>654</v>
      </c>
      <c r="G32" s="12">
        <v>17</v>
      </c>
      <c r="I32" s="12" t="str">
        <f t="shared" si="0"/>
        <v>17EE94</v>
      </c>
      <c r="J32" s="12">
        <f t="shared" si="1"/>
        <v>1568404</v>
      </c>
      <c r="K32" s="12">
        <f t="shared" si="2"/>
        <v>18</v>
      </c>
      <c r="L32" s="54"/>
    </row>
    <row r="33" spans="1:12" ht="15.75" customHeight="1" x14ac:dyDescent="0.2">
      <c r="A33" s="1" t="s">
        <v>757</v>
      </c>
      <c r="B33" s="1" t="s">
        <v>736</v>
      </c>
      <c r="C33" s="1" t="s">
        <v>758</v>
      </c>
      <c r="D33" s="54"/>
      <c r="E33" s="12" t="s">
        <v>648</v>
      </c>
      <c r="F33" s="12" t="s">
        <v>654</v>
      </c>
      <c r="G33" s="12">
        <v>17</v>
      </c>
      <c r="I33" s="12" t="str">
        <f t="shared" si="0"/>
        <v>17EEC0</v>
      </c>
      <c r="J33" s="12">
        <f t="shared" si="1"/>
        <v>1568448</v>
      </c>
      <c r="K33" s="12">
        <f t="shared" si="2"/>
        <v>18</v>
      </c>
      <c r="L33" s="54"/>
    </row>
    <row r="34" spans="1:12" ht="15.75" customHeight="1" x14ac:dyDescent="0.2">
      <c r="A34" s="1" t="s">
        <v>759</v>
      </c>
      <c r="B34" s="1" t="s">
        <v>740</v>
      </c>
      <c r="C34" s="1" t="s">
        <v>760</v>
      </c>
      <c r="D34" s="54"/>
      <c r="E34" s="54"/>
      <c r="F34" s="54"/>
      <c r="G34" s="54"/>
      <c r="I34" s="12" t="str">
        <f t="shared" si="0"/>
        <v/>
      </c>
      <c r="J34" s="12">
        <f t="shared" si="1"/>
        <v>0</v>
      </c>
      <c r="K34" s="12">
        <f t="shared" si="2"/>
        <v>0</v>
      </c>
      <c r="L34" s="54"/>
    </row>
    <row r="35" spans="1:12" ht="15.75" customHeight="1" x14ac:dyDescent="0.2">
      <c r="A35" s="1" t="s">
        <v>761</v>
      </c>
      <c r="D35" s="54"/>
      <c r="E35" s="54"/>
      <c r="F35" s="54"/>
      <c r="G35" s="54"/>
      <c r="I35" s="12" t="str">
        <f t="shared" si="0"/>
        <v/>
      </c>
      <c r="J35" s="12">
        <f t="shared" si="1"/>
        <v>0</v>
      </c>
      <c r="K35" s="12">
        <f t="shared" si="2"/>
        <v>0</v>
      </c>
      <c r="L35" s="54"/>
    </row>
    <row r="36" spans="1:12" ht="15.75" customHeight="1" x14ac:dyDescent="0.2">
      <c r="A36" s="1" t="s">
        <v>762</v>
      </c>
      <c r="D36" s="54"/>
      <c r="E36" s="54"/>
      <c r="F36" s="54"/>
      <c r="G36" s="54"/>
      <c r="I36" s="12" t="str">
        <f t="shared" si="0"/>
        <v/>
      </c>
      <c r="J36" s="12">
        <f t="shared" si="1"/>
        <v>0</v>
      </c>
      <c r="K36" s="12">
        <f t="shared" si="2"/>
        <v>0</v>
      </c>
      <c r="L36" s="54"/>
    </row>
    <row r="37" spans="1:12" ht="15.75" customHeight="1" x14ac:dyDescent="0.2">
      <c r="A37" s="1" t="s">
        <v>763</v>
      </c>
      <c r="B37" s="1" t="s">
        <v>750</v>
      </c>
      <c r="C37" s="1" t="s">
        <v>764</v>
      </c>
      <c r="D37" s="82">
        <v>0.27125500000000002</v>
      </c>
      <c r="E37" s="12" t="s">
        <v>676</v>
      </c>
      <c r="F37" s="12" t="s">
        <v>47</v>
      </c>
      <c r="G37" s="12" t="s">
        <v>691</v>
      </c>
      <c r="I37" s="12" t="str">
        <f t="shared" si="0"/>
        <v>1FD65D</v>
      </c>
      <c r="J37" s="12">
        <f t="shared" si="1"/>
        <v>2086493</v>
      </c>
      <c r="K37" s="12">
        <f t="shared" si="2"/>
        <v>24</v>
      </c>
      <c r="L37" s="54"/>
    </row>
    <row r="38" spans="1:12" ht="15.75" customHeight="1" x14ac:dyDescent="0.2">
      <c r="A38" s="1" t="s">
        <v>765</v>
      </c>
      <c r="D38" s="54"/>
      <c r="E38" s="54"/>
      <c r="F38" s="54"/>
      <c r="G38" s="54"/>
      <c r="I38" s="12" t="str">
        <f t="shared" si="0"/>
        <v/>
      </c>
      <c r="J38" s="12">
        <f t="shared" si="1"/>
        <v>0</v>
      </c>
      <c r="K38" s="12">
        <f t="shared" si="2"/>
        <v>0</v>
      </c>
      <c r="L38" s="54"/>
    </row>
    <row r="39" spans="1:12" ht="15.75" customHeight="1" x14ac:dyDescent="0.2">
      <c r="A39" s="1" t="s">
        <v>766</v>
      </c>
      <c r="D39" s="54"/>
      <c r="E39" s="54"/>
      <c r="F39" s="54"/>
      <c r="G39" s="54"/>
      <c r="I39" s="12" t="str">
        <f t="shared" si="0"/>
        <v/>
      </c>
      <c r="J39" s="12">
        <f t="shared" si="1"/>
        <v>0</v>
      </c>
      <c r="K39" s="12">
        <f t="shared" si="2"/>
        <v>0</v>
      </c>
      <c r="L39" s="54"/>
    </row>
    <row r="40" spans="1:12" ht="15.75" customHeight="1" x14ac:dyDescent="0.2">
      <c r="A40" s="1" t="s">
        <v>767</v>
      </c>
      <c r="D40" s="54"/>
      <c r="E40" s="54"/>
      <c r="F40" s="54"/>
      <c r="G40" s="54"/>
      <c r="I40" s="12" t="str">
        <f t="shared" si="0"/>
        <v/>
      </c>
      <c r="J40" s="12">
        <f t="shared" si="1"/>
        <v>0</v>
      </c>
      <c r="K40" s="12">
        <f t="shared" si="2"/>
        <v>0</v>
      </c>
      <c r="L40" s="54"/>
    </row>
    <row r="41" spans="1:12" ht="15.75" customHeight="1" x14ac:dyDescent="0.2">
      <c r="A41" s="1" t="s">
        <v>768</v>
      </c>
      <c r="D41" s="54"/>
      <c r="E41" s="54"/>
      <c r="F41" s="54"/>
      <c r="G41" s="54"/>
      <c r="I41" s="12" t="str">
        <f t="shared" si="0"/>
        <v/>
      </c>
      <c r="J41" s="12">
        <f t="shared" si="1"/>
        <v>0</v>
      </c>
      <c r="K41" s="12">
        <f t="shared" si="2"/>
        <v>0</v>
      </c>
      <c r="L41" s="54"/>
    </row>
    <row r="42" spans="1:12" ht="15.75" customHeight="1" x14ac:dyDescent="0.2">
      <c r="A42" s="1" t="s">
        <v>769</v>
      </c>
      <c r="D42" s="54"/>
      <c r="E42" s="54"/>
      <c r="F42" s="54"/>
      <c r="G42" s="54"/>
      <c r="I42" s="12" t="str">
        <f t="shared" si="0"/>
        <v/>
      </c>
      <c r="J42" s="12">
        <f t="shared" si="1"/>
        <v>0</v>
      </c>
      <c r="K42" s="12">
        <f t="shared" si="2"/>
        <v>0</v>
      </c>
      <c r="L42" s="54"/>
    </row>
    <row r="43" spans="1:12" ht="15.75" customHeight="1" x14ac:dyDescent="0.2">
      <c r="A43" s="1" t="s">
        <v>770</v>
      </c>
      <c r="D43" s="54"/>
      <c r="E43" s="54"/>
      <c r="F43" s="54"/>
      <c r="G43" s="54"/>
      <c r="I43" s="12" t="str">
        <f t="shared" si="0"/>
        <v/>
      </c>
      <c r="J43" s="12">
        <f t="shared" si="1"/>
        <v>0</v>
      </c>
      <c r="K43" s="12">
        <f t="shared" si="2"/>
        <v>0</v>
      </c>
      <c r="L43" s="54"/>
    </row>
    <row r="44" spans="1:12" ht="15.75" customHeight="1" x14ac:dyDescent="0.2">
      <c r="A44" s="1" t="s">
        <v>771</v>
      </c>
      <c r="D44" s="54"/>
      <c r="E44" s="54"/>
      <c r="F44" s="54"/>
      <c r="G44" s="54"/>
      <c r="I44" s="12" t="str">
        <f t="shared" si="0"/>
        <v/>
      </c>
      <c r="J44" s="12">
        <f t="shared" si="1"/>
        <v>0</v>
      </c>
      <c r="K44" s="12">
        <f t="shared" si="2"/>
        <v>0</v>
      </c>
      <c r="L44" s="54"/>
    </row>
    <row r="45" spans="1:12" ht="15.75" customHeight="1" x14ac:dyDescent="0.2">
      <c r="A45" s="1" t="s">
        <v>772</v>
      </c>
      <c r="D45" s="54"/>
      <c r="E45" s="54"/>
      <c r="F45" s="54"/>
      <c r="G45" s="54"/>
      <c r="I45" s="12" t="str">
        <f t="shared" si="0"/>
        <v/>
      </c>
      <c r="J45" s="12">
        <f t="shared" si="1"/>
        <v>0</v>
      </c>
      <c r="K45" s="12">
        <f t="shared" si="2"/>
        <v>0</v>
      </c>
      <c r="L45" s="54"/>
    </row>
    <row r="46" spans="1:12" ht="15.75" customHeight="1" x14ac:dyDescent="0.2">
      <c r="A46" s="1" t="s">
        <v>773</v>
      </c>
      <c r="D46" s="54"/>
      <c r="E46" s="54"/>
      <c r="F46" s="54"/>
      <c r="G46" s="54"/>
      <c r="I46" s="12" t="str">
        <f t="shared" si="0"/>
        <v/>
      </c>
      <c r="J46" s="12">
        <f t="shared" si="1"/>
        <v>0</v>
      </c>
      <c r="K46" s="12">
        <f t="shared" si="2"/>
        <v>0</v>
      </c>
      <c r="L46" s="54"/>
    </row>
    <row r="47" spans="1:12" ht="15.75" customHeight="1" x14ac:dyDescent="0.2">
      <c r="A47" s="1" t="s">
        <v>774</v>
      </c>
      <c r="D47" s="54"/>
      <c r="E47" s="54"/>
      <c r="F47" s="54"/>
      <c r="G47" s="54"/>
      <c r="I47" s="12" t="str">
        <f t="shared" si="0"/>
        <v/>
      </c>
      <c r="J47" s="12">
        <f t="shared" si="1"/>
        <v>0</v>
      </c>
      <c r="K47" s="12">
        <f t="shared" si="2"/>
        <v>0</v>
      </c>
      <c r="L47" s="54"/>
    </row>
    <row r="48" spans="1:12" ht="15.75" customHeight="1" x14ac:dyDescent="0.2">
      <c r="A48" s="1" t="s">
        <v>775</v>
      </c>
      <c r="D48" s="54"/>
      <c r="E48" s="54"/>
      <c r="F48" s="54"/>
      <c r="G48" s="54"/>
      <c r="I48" s="12" t="str">
        <f t="shared" si="0"/>
        <v/>
      </c>
      <c r="J48" s="12">
        <f t="shared" si="1"/>
        <v>0</v>
      </c>
      <c r="K48" s="12">
        <f t="shared" si="2"/>
        <v>0</v>
      </c>
      <c r="L48" s="54"/>
    </row>
    <row r="49" spans="1:12" ht="15.75" customHeight="1" x14ac:dyDescent="0.2">
      <c r="A49" s="1" t="s">
        <v>776</v>
      </c>
      <c r="D49" s="54"/>
      <c r="E49" s="54"/>
      <c r="F49" s="54"/>
      <c r="G49" s="54"/>
      <c r="I49" s="12" t="str">
        <f t="shared" si="0"/>
        <v/>
      </c>
      <c r="J49" s="12">
        <f t="shared" si="1"/>
        <v>0</v>
      </c>
      <c r="K49" s="12">
        <f t="shared" si="2"/>
        <v>0</v>
      </c>
      <c r="L49" s="54"/>
    </row>
    <row r="50" spans="1:12" ht="15.75" customHeight="1" x14ac:dyDescent="0.2">
      <c r="A50" s="1" t="s">
        <v>777</v>
      </c>
      <c r="B50" s="1" t="s">
        <v>747</v>
      </c>
      <c r="C50" s="1" t="s">
        <v>778</v>
      </c>
      <c r="D50" s="82">
        <v>0.44655600694444442</v>
      </c>
      <c r="E50" s="12">
        <v>41</v>
      </c>
      <c r="F50" s="12" t="s">
        <v>629</v>
      </c>
      <c r="G50" s="12">
        <v>64</v>
      </c>
      <c r="I50" s="12" t="str">
        <f t="shared" si="0"/>
        <v>649E41</v>
      </c>
      <c r="J50" s="12">
        <f t="shared" si="1"/>
        <v>6594113</v>
      </c>
      <c r="K50" s="12">
        <f t="shared" si="2"/>
        <v>76</v>
      </c>
      <c r="L50" s="12" t="s">
        <v>386</v>
      </c>
    </row>
    <row r="51" spans="1:12" ht="15.75" customHeight="1" x14ac:dyDescent="0.2">
      <c r="A51" s="1" t="s">
        <v>779</v>
      </c>
      <c r="B51" s="1" t="s">
        <v>750</v>
      </c>
      <c r="C51" s="1" t="s">
        <v>780</v>
      </c>
      <c r="D51" s="82">
        <v>0.6879145717592593</v>
      </c>
      <c r="E51" s="12">
        <v>27</v>
      </c>
      <c r="F51" s="12">
        <v>35</v>
      </c>
      <c r="G51" s="12" t="s">
        <v>596</v>
      </c>
      <c r="I51" s="12" t="str">
        <f t="shared" si="0"/>
        <v>6A3527</v>
      </c>
      <c r="J51" s="12">
        <f t="shared" si="1"/>
        <v>6960423</v>
      </c>
      <c r="K51" s="12">
        <f t="shared" si="2"/>
        <v>80</v>
      </c>
      <c r="L51" s="12" t="s">
        <v>781</v>
      </c>
    </row>
    <row r="52" spans="1:12" ht="15.75" customHeight="1" x14ac:dyDescent="0.2">
      <c r="A52" s="1" t="s">
        <v>782</v>
      </c>
      <c r="D52" s="54"/>
      <c r="E52" s="54"/>
      <c r="F52" s="54"/>
      <c r="G52" s="54"/>
      <c r="I52" s="12" t="str">
        <f t="shared" si="0"/>
        <v/>
      </c>
      <c r="J52" s="12">
        <f t="shared" si="1"/>
        <v>0</v>
      </c>
      <c r="K52" s="12">
        <f t="shared" si="2"/>
        <v>0</v>
      </c>
      <c r="L52" s="54"/>
    </row>
    <row r="53" spans="1:12" ht="15.75" customHeight="1" x14ac:dyDescent="0.2">
      <c r="A53" s="1" t="s">
        <v>783</v>
      </c>
      <c r="D53" s="54"/>
      <c r="E53" s="54"/>
      <c r="F53" s="54"/>
      <c r="G53" s="54"/>
      <c r="I53" s="12" t="str">
        <f t="shared" si="0"/>
        <v/>
      </c>
      <c r="J53" s="12">
        <f t="shared" si="1"/>
        <v>0</v>
      </c>
      <c r="K53" s="12">
        <f t="shared" si="2"/>
        <v>0</v>
      </c>
      <c r="L53" s="54"/>
    </row>
    <row r="54" spans="1:12" ht="15.75" customHeight="1" x14ac:dyDescent="0.2">
      <c r="A54" s="1" t="s">
        <v>784</v>
      </c>
      <c r="D54" s="54"/>
      <c r="E54" s="54"/>
      <c r="F54" s="54"/>
      <c r="G54" s="54"/>
      <c r="I54" s="12" t="str">
        <f t="shared" si="0"/>
        <v/>
      </c>
      <c r="J54" s="12">
        <f t="shared" si="1"/>
        <v>0</v>
      </c>
      <c r="K54" s="12">
        <f t="shared" si="2"/>
        <v>0</v>
      </c>
      <c r="L54" s="54"/>
    </row>
    <row r="55" spans="1:12" ht="12.75" x14ac:dyDescent="0.2">
      <c r="A55" s="1" t="s">
        <v>785</v>
      </c>
      <c r="B55" s="1" t="s">
        <v>740</v>
      </c>
      <c r="C55" s="1" t="s">
        <v>786</v>
      </c>
      <c r="D55" s="82">
        <v>0.51480324074074069</v>
      </c>
      <c r="E55" s="12">
        <v>84</v>
      </c>
      <c r="F55" s="12" t="s">
        <v>693</v>
      </c>
      <c r="G55" s="12" t="s">
        <v>650</v>
      </c>
      <c r="I55" s="12" t="str">
        <f t="shared" si="0"/>
        <v>7A2B84</v>
      </c>
      <c r="J55" s="12">
        <f t="shared" si="1"/>
        <v>8006532</v>
      </c>
      <c r="K55" s="12">
        <f t="shared" si="2"/>
        <v>92</v>
      </c>
      <c r="L55" s="12" t="s">
        <v>781</v>
      </c>
    </row>
    <row r="56" spans="1:12" ht="12.75" x14ac:dyDescent="0.2">
      <c r="A56" s="1" t="s">
        <v>787</v>
      </c>
      <c r="B56" s="1" t="s">
        <v>744</v>
      </c>
      <c r="C56" s="1" t="s">
        <v>788</v>
      </c>
      <c r="D56" s="54"/>
      <c r="E56" s="12" t="s">
        <v>585</v>
      </c>
      <c r="F56" s="12" t="s">
        <v>579</v>
      </c>
      <c r="G56" s="12" t="s">
        <v>789</v>
      </c>
      <c r="I56" s="12" t="str">
        <f t="shared" si="0"/>
        <v>7F2F5C</v>
      </c>
      <c r="J56" s="12">
        <f t="shared" si="1"/>
        <v>8335196</v>
      </c>
      <c r="K56" s="12">
        <f t="shared" si="2"/>
        <v>96</v>
      </c>
      <c r="L56" s="12" t="s">
        <v>781</v>
      </c>
    </row>
    <row r="57" spans="1:12" ht="12.75" x14ac:dyDescent="0.2">
      <c r="A57" s="1" t="s">
        <v>790</v>
      </c>
      <c r="B57" s="1" t="s">
        <v>747</v>
      </c>
      <c r="C57" s="1" t="s">
        <v>791</v>
      </c>
      <c r="D57" s="54"/>
      <c r="E57" s="12" t="s">
        <v>792</v>
      </c>
      <c r="F57" s="12" t="s">
        <v>600</v>
      </c>
      <c r="G57" s="12">
        <v>89</v>
      </c>
      <c r="I57" s="12" t="str">
        <f t="shared" si="0"/>
        <v>89B9BC</v>
      </c>
      <c r="J57" s="12">
        <f t="shared" si="1"/>
        <v>9025980</v>
      </c>
      <c r="K57" s="12">
        <f t="shared" si="2"/>
        <v>104</v>
      </c>
      <c r="L57" s="54"/>
    </row>
    <row r="58" spans="1:12" ht="12.75" x14ac:dyDescent="0.2">
      <c r="A58" s="1" t="s">
        <v>793</v>
      </c>
      <c r="D58" s="54"/>
      <c r="E58" s="54"/>
      <c r="F58" s="54"/>
      <c r="G58" s="54"/>
      <c r="I58" s="12" t="str">
        <f t="shared" si="0"/>
        <v/>
      </c>
      <c r="J58" s="12">
        <f t="shared" si="1"/>
        <v>0</v>
      </c>
      <c r="K58" s="12">
        <f t="shared" si="2"/>
        <v>0</v>
      </c>
      <c r="L58" s="54"/>
    </row>
    <row r="59" spans="1:12" ht="12.75" x14ac:dyDescent="0.2">
      <c r="A59" s="1" t="s">
        <v>794</v>
      </c>
      <c r="D59" s="54"/>
      <c r="E59" s="54"/>
      <c r="F59" s="54"/>
      <c r="G59" s="54"/>
      <c r="I59" s="12" t="str">
        <f t="shared" si="0"/>
        <v/>
      </c>
      <c r="J59" s="12">
        <f t="shared" si="1"/>
        <v>0</v>
      </c>
      <c r="K59" s="12">
        <f t="shared" si="2"/>
        <v>0</v>
      </c>
      <c r="L59" s="54"/>
    </row>
    <row r="60" spans="1:12" ht="12.75" x14ac:dyDescent="0.2">
      <c r="A60" s="1" t="s">
        <v>795</v>
      </c>
      <c r="D60" s="54"/>
      <c r="E60" s="54"/>
      <c r="F60" s="54"/>
      <c r="G60" s="54"/>
      <c r="I60" s="12" t="str">
        <f t="shared" si="0"/>
        <v/>
      </c>
      <c r="J60" s="12">
        <f t="shared" si="1"/>
        <v>0</v>
      </c>
      <c r="K60" s="12">
        <f t="shared" si="2"/>
        <v>0</v>
      </c>
      <c r="L60" s="54"/>
    </row>
    <row r="61" spans="1:12" ht="12.75" x14ac:dyDescent="0.2">
      <c r="A61" s="1" t="s">
        <v>796</v>
      </c>
      <c r="D61" s="54"/>
      <c r="E61" s="54"/>
      <c r="F61" s="54"/>
      <c r="G61" s="54"/>
      <c r="I61" s="12" t="str">
        <f t="shared" si="0"/>
        <v/>
      </c>
      <c r="J61" s="12">
        <f t="shared" si="1"/>
        <v>0</v>
      </c>
      <c r="K61" s="12">
        <f t="shared" si="2"/>
        <v>0</v>
      </c>
      <c r="L61" s="54"/>
    </row>
    <row r="62" spans="1:12" ht="12.75" x14ac:dyDescent="0.2">
      <c r="A62" s="1" t="s">
        <v>797</v>
      </c>
      <c r="D62" s="54"/>
      <c r="E62" s="54"/>
      <c r="F62" s="54"/>
      <c r="G62" s="54"/>
      <c r="I62" s="12" t="str">
        <f t="shared" si="0"/>
        <v/>
      </c>
      <c r="J62" s="12">
        <f t="shared" si="1"/>
        <v>0</v>
      </c>
      <c r="K62" s="12">
        <f t="shared" si="2"/>
        <v>0</v>
      </c>
      <c r="L62" s="54"/>
    </row>
    <row r="63" spans="1:12" ht="12.75" x14ac:dyDescent="0.2">
      <c r="A63" s="1" t="s">
        <v>798</v>
      </c>
      <c r="D63" s="54"/>
      <c r="E63" s="54"/>
      <c r="F63" s="54"/>
      <c r="G63" s="54"/>
      <c r="I63" s="12" t="str">
        <f t="shared" si="0"/>
        <v/>
      </c>
      <c r="J63" s="12">
        <f t="shared" si="1"/>
        <v>0</v>
      </c>
      <c r="K63" s="12">
        <f t="shared" si="2"/>
        <v>0</v>
      </c>
      <c r="L63" s="54"/>
    </row>
    <row r="64" spans="1:12" ht="12.75" x14ac:dyDescent="0.2">
      <c r="A64" s="1" t="s">
        <v>799</v>
      </c>
      <c r="D64" s="54"/>
      <c r="E64" s="54"/>
      <c r="F64" s="54"/>
      <c r="G64" s="54"/>
      <c r="I64" s="12" t="str">
        <f t="shared" si="0"/>
        <v/>
      </c>
      <c r="J64" s="12">
        <f t="shared" si="1"/>
        <v>0</v>
      </c>
      <c r="K64" s="12">
        <f t="shared" si="2"/>
        <v>0</v>
      </c>
      <c r="L64" s="54"/>
    </row>
    <row r="65" spans="1:12" ht="12.75" x14ac:dyDescent="0.2">
      <c r="A65" s="1" t="s">
        <v>800</v>
      </c>
      <c r="D65" s="54"/>
      <c r="E65" s="54"/>
      <c r="F65" s="54"/>
      <c r="G65" s="54"/>
      <c r="I65" s="12" t="str">
        <f t="shared" si="0"/>
        <v/>
      </c>
      <c r="J65" s="12">
        <f t="shared" si="1"/>
        <v>0</v>
      </c>
      <c r="K65" s="12">
        <f t="shared" si="2"/>
        <v>0</v>
      </c>
      <c r="L65" s="54"/>
    </row>
    <row r="66" spans="1:12" ht="12.75" x14ac:dyDescent="0.2">
      <c r="A66" s="1" t="s">
        <v>801</v>
      </c>
      <c r="D66" s="54"/>
      <c r="E66" s="54"/>
      <c r="F66" s="54"/>
      <c r="G66" s="54"/>
      <c r="I66" s="12" t="str">
        <f t="shared" si="0"/>
        <v/>
      </c>
      <c r="J66" s="12">
        <f t="shared" si="1"/>
        <v>0</v>
      </c>
      <c r="K66" s="12">
        <f t="shared" si="2"/>
        <v>0</v>
      </c>
      <c r="L66" s="54"/>
    </row>
    <row r="67" spans="1:12" ht="12.75" x14ac:dyDescent="0.2">
      <c r="A67" s="1" t="s">
        <v>802</v>
      </c>
      <c r="D67" s="54"/>
      <c r="E67" s="54"/>
      <c r="F67" s="54"/>
      <c r="G67" s="54"/>
      <c r="I67" s="12" t="str">
        <f t="shared" si="0"/>
        <v/>
      </c>
      <c r="J67" s="12">
        <f t="shared" si="1"/>
        <v>0</v>
      </c>
      <c r="K67" s="12">
        <f t="shared" si="2"/>
        <v>0</v>
      </c>
      <c r="L67" s="54"/>
    </row>
    <row r="68" spans="1:12" ht="12.75" x14ac:dyDescent="0.2">
      <c r="A68" s="1" t="s">
        <v>803</v>
      </c>
      <c r="D68" s="54"/>
      <c r="E68" s="54"/>
      <c r="F68" s="54"/>
      <c r="G68" s="54"/>
      <c r="I68" s="12" t="str">
        <f t="shared" si="0"/>
        <v/>
      </c>
      <c r="J68" s="12">
        <f t="shared" si="1"/>
        <v>0</v>
      </c>
      <c r="K68" s="12">
        <f t="shared" si="2"/>
        <v>0</v>
      </c>
      <c r="L68" s="54"/>
    </row>
    <row r="69" spans="1:12" ht="12.75" x14ac:dyDescent="0.2">
      <c r="A69" s="1" t="s">
        <v>804</v>
      </c>
      <c r="D69" s="54"/>
      <c r="E69" s="54"/>
      <c r="F69" s="54"/>
      <c r="G69" s="54"/>
      <c r="I69" s="12" t="str">
        <f t="shared" si="0"/>
        <v/>
      </c>
      <c r="J69" s="12">
        <f t="shared" si="1"/>
        <v>0</v>
      </c>
      <c r="K69" s="12">
        <f t="shared" si="2"/>
        <v>0</v>
      </c>
      <c r="L69" s="54"/>
    </row>
    <row r="70" spans="1:12" ht="12.75" x14ac:dyDescent="0.2">
      <c r="A70" s="1" t="s">
        <v>805</v>
      </c>
      <c r="D70" s="54"/>
      <c r="E70" s="54"/>
      <c r="F70" s="54"/>
      <c r="G70" s="54"/>
      <c r="I70" s="12" t="str">
        <f t="shared" si="0"/>
        <v/>
      </c>
      <c r="J70" s="12">
        <f t="shared" si="1"/>
        <v>0</v>
      </c>
      <c r="K70" s="12">
        <f t="shared" si="2"/>
        <v>0</v>
      </c>
      <c r="L70" s="54"/>
    </row>
    <row r="71" spans="1:12" ht="12.75" x14ac:dyDescent="0.2">
      <c r="A71" s="1" t="s">
        <v>806</v>
      </c>
      <c r="B71" s="1" t="s">
        <v>747</v>
      </c>
      <c r="C71" s="1" t="s">
        <v>807</v>
      </c>
      <c r="D71" s="82">
        <v>0.66120712962962969</v>
      </c>
      <c r="E71" s="12" t="s">
        <v>581</v>
      </c>
      <c r="F71" s="12" t="s">
        <v>591</v>
      </c>
      <c r="G71" s="12" t="s">
        <v>667</v>
      </c>
      <c r="I71" s="12" t="str">
        <f t="shared" si="0"/>
        <v>C6A21B</v>
      </c>
      <c r="J71" s="12">
        <f t="shared" si="1"/>
        <v>13017627</v>
      </c>
      <c r="K71" s="12">
        <f t="shared" si="2"/>
        <v>150</v>
      </c>
      <c r="L71" s="54"/>
    </row>
    <row r="72" spans="1:12" ht="12.75" x14ac:dyDescent="0.2">
      <c r="A72" s="1" t="s">
        <v>808</v>
      </c>
      <c r="B72" s="1" t="s">
        <v>750</v>
      </c>
      <c r="C72" s="1" t="s">
        <v>809</v>
      </c>
      <c r="D72" s="82">
        <v>0.71357585648148147</v>
      </c>
      <c r="E72" s="12">
        <v>22</v>
      </c>
      <c r="F72" s="12" t="s">
        <v>650</v>
      </c>
      <c r="G72" s="12" t="s">
        <v>653</v>
      </c>
      <c r="I72" s="12" t="str">
        <f t="shared" si="0"/>
        <v>DA7A22</v>
      </c>
      <c r="J72" s="12">
        <f t="shared" si="1"/>
        <v>14318114</v>
      </c>
      <c r="K72" s="12">
        <f t="shared" si="2"/>
        <v>165</v>
      </c>
      <c r="L72" s="54"/>
    </row>
    <row r="73" spans="1:12" ht="12.75" x14ac:dyDescent="0.2">
      <c r="A73" s="1" t="s">
        <v>810</v>
      </c>
      <c r="B73" s="1" t="s">
        <v>753</v>
      </c>
      <c r="C73" s="1" t="s">
        <v>811</v>
      </c>
      <c r="D73" s="82">
        <v>0.88240039351851851</v>
      </c>
      <c r="E73" s="12">
        <v>82</v>
      </c>
      <c r="F73" s="12" t="s">
        <v>673</v>
      </c>
      <c r="G73" s="12" t="s">
        <v>812</v>
      </c>
      <c r="I73" s="12" t="str">
        <f t="shared" si="0"/>
        <v>E14A82</v>
      </c>
      <c r="J73" s="12">
        <f t="shared" si="1"/>
        <v>14764674</v>
      </c>
      <c r="K73" s="12">
        <f t="shared" si="2"/>
        <v>170</v>
      </c>
      <c r="L73" s="12" t="s">
        <v>813</v>
      </c>
    </row>
    <row r="74" spans="1:12" ht="12.75" x14ac:dyDescent="0.2">
      <c r="A74" s="1" t="s">
        <v>814</v>
      </c>
      <c r="B74" s="1" t="s">
        <v>732</v>
      </c>
      <c r="C74" s="1" t="s">
        <v>815</v>
      </c>
      <c r="D74" s="82">
        <v>0.68093707175925933</v>
      </c>
      <c r="E74" s="81" t="s">
        <v>582</v>
      </c>
      <c r="F74" s="12" t="s">
        <v>629</v>
      </c>
      <c r="G74" s="12" t="s">
        <v>677</v>
      </c>
      <c r="I74" s="12" t="str">
        <f t="shared" si="0"/>
        <v>E79E05</v>
      </c>
      <c r="J74" s="12">
        <f t="shared" si="1"/>
        <v>15179269</v>
      </c>
      <c r="K74" s="12">
        <f t="shared" si="2"/>
        <v>175</v>
      </c>
      <c r="L74" s="54"/>
    </row>
    <row r="75" spans="1:12" ht="12.75" x14ac:dyDescent="0.2">
      <c r="A75" s="1" t="s">
        <v>816</v>
      </c>
      <c r="D75" s="54"/>
      <c r="E75" s="54"/>
      <c r="F75" s="54"/>
      <c r="G75" s="54"/>
      <c r="I75" s="12" t="str">
        <f t="shared" si="0"/>
        <v/>
      </c>
      <c r="J75" s="12">
        <f t="shared" si="1"/>
        <v>0</v>
      </c>
      <c r="K75" s="12">
        <f t="shared" si="2"/>
        <v>0</v>
      </c>
      <c r="L75" s="54"/>
    </row>
    <row r="76" spans="1:12" ht="12.75" x14ac:dyDescent="0.2">
      <c r="A76" s="1" t="s">
        <v>817</v>
      </c>
      <c r="D76" s="54"/>
      <c r="E76" s="54"/>
      <c r="F76" s="54"/>
      <c r="G76" s="54"/>
      <c r="I76" s="12" t="str">
        <f t="shared" si="0"/>
        <v/>
      </c>
      <c r="J76" s="12">
        <f t="shared" si="1"/>
        <v>0</v>
      </c>
      <c r="K76" s="12">
        <f t="shared" si="2"/>
        <v>0</v>
      </c>
      <c r="L76" s="54"/>
    </row>
    <row r="77" spans="1:12" ht="12.75" x14ac:dyDescent="0.2">
      <c r="A77" s="1" t="s">
        <v>818</v>
      </c>
      <c r="D77" s="54"/>
      <c r="E77" s="54"/>
      <c r="F77" s="54"/>
      <c r="G77" s="54"/>
      <c r="I77" s="12" t="str">
        <f t="shared" si="0"/>
        <v/>
      </c>
      <c r="J77" s="12">
        <f t="shared" si="1"/>
        <v>0</v>
      </c>
      <c r="K77" s="12">
        <f t="shared" si="2"/>
        <v>0</v>
      </c>
      <c r="L77" s="54"/>
    </row>
    <row r="78" spans="1:12" ht="12.75" x14ac:dyDescent="0.2">
      <c r="A78" s="1" t="s">
        <v>819</v>
      </c>
      <c r="D78" s="54"/>
      <c r="E78" s="54"/>
      <c r="F78" s="54"/>
      <c r="G78" s="54"/>
      <c r="I78" s="12" t="str">
        <f t="shared" si="0"/>
        <v/>
      </c>
      <c r="J78" s="12">
        <f t="shared" si="1"/>
        <v>0</v>
      </c>
      <c r="K78" s="12">
        <f t="shared" si="2"/>
        <v>0</v>
      </c>
      <c r="L78" s="54"/>
    </row>
    <row r="79" spans="1:12" ht="12.75" x14ac:dyDescent="0.2">
      <c r="A79" s="1" t="s">
        <v>820</v>
      </c>
      <c r="B79" s="1" t="s">
        <v>750</v>
      </c>
      <c r="C79" s="1" t="s">
        <v>821</v>
      </c>
      <c r="D79" s="82">
        <v>0.58013858796296303</v>
      </c>
      <c r="E79" s="12" t="s">
        <v>624</v>
      </c>
      <c r="F79" s="12" t="s">
        <v>690</v>
      </c>
      <c r="G79" s="12">
        <v>13</v>
      </c>
      <c r="I79" s="12" t="str">
        <f t="shared" si="0"/>
        <v>13A5B7</v>
      </c>
      <c r="J79" s="12">
        <f t="shared" si="1"/>
        <v>1287607</v>
      </c>
      <c r="K79" s="12">
        <f t="shared" si="2"/>
        <v>14</v>
      </c>
      <c r="L79" s="54"/>
    </row>
    <row r="80" spans="1:12" ht="12.75" x14ac:dyDescent="0.2">
      <c r="A80" s="1" t="s">
        <v>822</v>
      </c>
      <c r="B80" s="1" t="s">
        <v>753</v>
      </c>
      <c r="C80" s="1" t="s">
        <v>823</v>
      </c>
      <c r="D80" s="82">
        <v>0.70922078703703706</v>
      </c>
      <c r="E80" s="12">
        <v>30</v>
      </c>
      <c r="F80" s="12" t="s">
        <v>603</v>
      </c>
      <c r="G80" s="12" t="s">
        <v>576</v>
      </c>
      <c r="I80" s="12" t="str">
        <f t="shared" si="0"/>
        <v>1A5F30</v>
      </c>
      <c r="J80" s="12">
        <f t="shared" si="1"/>
        <v>1728304</v>
      </c>
      <c r="K80" s="12">
        <f t="shared" si="2"/>
        <v>20</v>
      </c>
      <c r="L80" s="54"/>
    </row>
    <row r="81" spans="1:12" ht="12.75" x14ac:dyDescent="0.2">
      <c r="A81" s="1" t="s">
        <v>824</v>
      </c>
      <c r="B81" s="1" t="s">
        <v>732</v>
      </c>
      <c r="C81" s="1" t="s">
        <v>825</v>
      </c>
      <c r="D81" s="82">
        <v>0.71655167824074073</v>
      </c>
      <c r="E81" s="12" t="s">
        <v>695</v>
      </c>
      <c r="F81" s="12" t="s">
        <v>592</v>
      </c>
      <c r="G81" s="12">
        <v>20</v>
      </c>
      <c r="I81" s="12" t="str">
        <f t="shared" si="0"/>
        <v>20FFCD</v>
      </c>
      <c r="J81" s="12">
        <f t="shared" si="1"/>
        <v>2162637</v>
      </c>
      <c r="K81" s="12">
        <f t="shared" si="2"/>
        <v>25</v>
      </c>
      <c r="L81" s="54"/>
    </row>
    <row r="82" spans="1:12" ht="12.75" x14ac:dyDescent="0.2">
      <c r="A82" s="1" t="s">
        <v>826</v>
      </c>
      <c r="B82" s="1" t="s">
        <v>736</v>
      </c>
      <c r="C82" s="1" t="s">
        <v>827</v>
      </c>
      <c r="D82" s="82">
        <v>0.70975695601851851</v>
      </c>
      <c r="E82" s="12" t="s">
        <v>563</v>
      </c>
      <c r="F82" s="12">
        <v>96</v>
      </c>
      <c r="G82" s="12">
        <v>27</v>
      </c>
      <c r="I82" s="12" t="str">
        <f t="shared" si="0"/>
        <v>2796F5</v>
      </c>
      <c r="J82" s="12">
        <f t="shared" si="1"/>
        <v>2594549</v>
      </c>
      <c r="K82" s="12">
        <f t="shared" si="2"/>
        <v>30</v>
      </c>
      <c r="L82" s="54"/>
    </row>
    <row r="83" spans="1:12" ht="12.75" x14ac:dyDescent="0.2">
      <c r="A83" s="1" t="s">
        <v>828</v>
      </c>
      <c r="B83" s="1" t="s">
        <v>740</v>
      </c>
      <c r="C83" s="1" t="s">
        <v>829</v>
      </c>
      <c r="D83" s="82">
        <v>0.48848850694444446</v>
      </c>
      <c r="E83" s="12" t="s">
        <v>665</v>
      </c>
      <c r="F83" s="12">
        <v>17</v>
      </c>
      <c r="G83" s="12" t="s">
        <v>578</v>
      </c>
      <c r="I83" s="12" t="str">
        <f t="shared" si="0"/>
        <v>2E17E8</v>
      </c>
      <c r="J83" s="12">
        <f t="shared" si="1"/>
        <v>3020776</v>
      </c>
      <c r="K83" s="12">
        <f t="shared" si="2"/>
        <v>34</v>
      </c>
      <c r="L83" s="54"/>
    </row>
    <row r="84" spans="1:12" ht="12.75" x14ac:dyDescent="0.2">
      <c r="A84" s="1" t="s">
        <v>828</v>
      </c>
      <c r="B84" s="1" t="s">
        <v>740</v>
      </c>
      <c r="C84" s="1" t="s">
        <v>829</v>
      </c>
      <c r="D84" s="82">
        <v>0.48860872685185186</v>
      </c>
      <c r="E84" s="12" t="s">
        <v>570</v>
      </c>
      <c r="F84" s="12" t="s">
        <v>650</v>
      </c>
      <c r="G84" s="12">
        <v>34</v>
      </c>
      <c r="I84" s="12" t="str">
        <f t="shared" si="0"/>
        <v>347AFE</v>
      </c>
      <c r="J84" s="12">
        <f t="shared" si="1"/>
        <v>3439358</v>
      </c>
      <c r="K84" s="12">
        <f t="shared" si="2"/>
        <v>39</v>
      </c>
      <c r="L84" s="54"/>
    </row>
    <row r="85" spans="1:12" ht="12.75" x14ac:dyDescent="0.2">
      <c r="A85" s="1" t="s">
        <v>828</v>
      </c>
      <c r="B85" s="1" t="s">
        <v>740</v>
      </c>
      <c r="C85" s="1" t="s">
        <v>829</v>
      </c>
      <c r="D85" s="82">
        <v>0.68585269675925931</v>
      </c>
      <c r="E85" s="12">
        <v>70</v>
      </c>
      <c r="F85" s="12" t="s">
        <v>830</v>
      </c>
      <c r="G85" s="12">
        <v>34</v>
      </c>
      <c r="I85" s="12" t="str">
        <f t="shared" si="0"/>
        <v>34BD70</v>
      </c>
      <c r="J85" s="12">
        <f t="shared" si="1"/>
        <v>3456368</v>
      </c>
      <c r="K85" s="12">
        <f t="shared" si="2"/>
        <v>40</v>
      </c>
      <c r="L85" s="54"/>
    </row>
    <row r="86" spans="1:12" ht="12.75" x14ac:dyDescent="0.2">
      <c r="A86" s="1" t="s">
        <v>831</v>
      </c>
      <c r="B86" s="1" t="s">
        <v>744</v>
      </c>
      <c r="C86" s="1" t="s">
        <v>832</v>
      </c>
      <c r="D86" s="82">
        <v>0.61668701388888891</v>
      </c>
      <c r="E86" s="12">
        <v>72</v>
      </c>
      <c r="F86" s="12" t="s">
        <v>652</v>
      </c>
      <c r="G86" s="12" t="s">
        <v>663</v>
      </c>
      <c r="I86" s="12" t="str">
        <f t="shared" si="0"/>
        <v>3B3D72</v>
      </c>
      <c r="J86" s="12">
        <f t="shared" si="1"/>
        <v>3882354</v>
      </c>
      <c r="K86" s="12">
        <f t="shared" si="2"/>
        <v>44</v>
      </c>
      <c r="L86" s="54"/>
    </row>
    <row r="87" spans="1:12" ht="12.75" x14ac:dyDescent="0.2">
      <c r="A87" s="1" t="s">
        <v>833</v>
      </c>
      <c r="B87" s="1" t="s">
        <v>747</v>
      </c>
      <c r="C87" s="1" t="s">
        <v>834</v>
      </c>
      <c r="D87" s="82">
        <v>0.7203768055555555</v>
      </c>
      <c r="E87" s="12" t="s">
        <v>669</v>
      </c>
      <c r="F87" s="12" t="s">
        <v>623</v>
      </c>
      <c r="G87" s="12">
        <v>41</v>
      </c>
      <c r="I87" s="12" t="str">
        <f t="shared" si="0"/>
        <v>41EA7C</v>
      </c>
      <c r="J87" s="12">
        <f t="shared" si="1"/>
        <v>4319868</v>
      </c>
      <c r="K87" s="12">
        <f t="shared" si="2"/>
        <v>49</v>
      </c>
      <c r="L87" s="54"/>
    </row>
    <row r="88" spans="1:12" ht="12.75" x14ac:dyDescent="0.2">
      <c r="A88" s="1" t="s">
        <v>833</v>
      </c>
      <c r="B88" s="1" t="s">
        <v>747</v>
      </c>
      <c r="C88" s="1" t="s">
        <v>834</v>
      </c>
      <c r="D88" s="82">
        <v>0.72050503472222227</v>
      </c>
      <c r="E88" s="12" t="s">
        <v>792</v>
      </c>
      <c r="F88" s="12" t="s">
        <v>565</v>
      </c>
      <c r="G88" s="12">
        <v>41</v>
      </c>
      <c r="I88" s="12" t="str">
        <f t="shared" si="0"/>
        <v>41F7BC</v>
      </c>
      <c r="J88" s="12">
        <f t="shared" si="1"/>
        <v>4323260</v>
      </c>
      <c r="K88" s="12">
        <f t="shared" si="2"/>
        <v>50</v>
      </c>
      <c r="L88" s="54"/>
    </row>
    <row r="89" spans="1:12" ht="12.75" x14ac:dyDescent="0.2">
      <c r="A89" s="1" t="s">
        <v>835</v>
      </c>
      <c r="D89" s="54"/>
      <c r="E89" s="54"/>
      <c r="F89" s="54"/>
      <c r="G89" s="54"/>
      <c r="I89" s="12" t="str">
        <f t="shared" si="0"/>
        <v/>
      </c>
      <c r="J89" s="12">
        <f t="shared" si="1"/>
        <v>0</v>
      </c>
      <c r="K89" s="12">
        <f t="shared" si="2"/>
        <v>0</v>
      </c>
      <c r="L89" s="54"/>
    </row>
    <row r="90" spans="1:12" ht="12.75" x14ac:dyDescent="0.2">
      <c r="A90" s="1" t="s">
        <v>836</v>
      </c>
      <c r="B90" s="1" t="s">
        <v>753</v>
      </c>
      <c r="C90" s="1" t="s">
        <v>837</v>
      </c>
      <c r="D90" s="82">
        <v>0.71535445601851855</v>
      </c>
      <c r="E90" s="12">
        <v>69</v>
      </c>
      <c r="F90" s="12">
        <v>80</v>
      </c>
      <c r="G90" s="12">
        <v>48</v>
      </c>
      <c r="I90" s="12" t="str">
        <f t="shared" si="0"/>
        <v>488069</v>
      </c>
      <c r="J90" s="12">
        <f t="shared" si="1"/>
        <v>4751465</v>
      </c>
      <c r="K90" s="12">
        <f t="shared" si="2"/>
        <v>54</v>
      </c>
      <c r="L90" s="54"/>
    </row>
    <row r="91" spans="1:12" ht="12.75" x14ac:dyDescent="0.2">
      <c r="A91" s="1" t="s">
        <v>836</v>
      </c>
      <c r="B91" s="1" t="s">
        <v>753</v>
      </c>
      <c r="C91" s="1" t="s">
        <v>837</v>
      </c>
      <c r="D91" s="82">
        <v>0.71535553240740746</v>
      </c>
      <c r="E91" s="12">
        <v>48</v>
      </c>
      <c r="F91" s="12" t="s">
        <v>597</v>
      </c>
      <c r="G91" s="12">
        <v>48</v>
      </c>
      <c r="I91" s="12" t="str">
        <f t="shared" si="0"/>
        <v>488D48</v>
      </c>
      <c r="J91" s="12">
        <f t="shared" si="1"/>
        <v>4754760</v>
      </c>
      <c r="K91" s="12">
        <f t="shared" si="2"/>
        <v>55</v>
      </c>
      <c r="L91" s="54"/>
    </row>
    <row r="92" spans="1:12" ht="12.75" x14ac:dyDescent="0.2">
      <c r="A92" s="1" t="s">
        <v>838</v>
      </c>
      <c r="B92" s="1" t="s">
        <v>732</v>
      </c>
      <c r="C92" s="1" t="s">
        <v>839</v>
      </c>
      <c r="D92" s="82">
        <v>0.75755597222222226</v>
      </c>
      <c r="E92" s="81" t="s">
        <v>840</v>
      </c>
      <c r="F92" s="12" t="s">
        <v>576</v>
      </c>
      <c r="G92" s="12" t="s">
        <v>644</v>
      </c>
      <c r="I92" s="12" t="str">
        <f t="shared" si="0"/>
        <v>4F1A01</v>
      </c>
      <c r="J92" s="12">
        <f t="shared" si="1"/>
        <v>5184001</v>
      </c>
      <c r="K92" s="12">
        <f t="shared" si="2"/>
        <v>60</v>
      </c>
      <c r="L92" s="54"/>
    </row>
    <row r="93" spans="1:12" ht="12.75" x14ac:dyDescent="0.2">
      <c r="A93" s="1" t="s">
        <v>841</v>
      </c>
      <c r="B93" s="1" t="s">
        <v>736</v>
      </c>
      <c r="C93" s="1" t="s">
        <v>842</v>
      </c>
      <c r="D93" s="82">
        <v>0.70063165509259251</v>
      </c>
      <c r="E93" s="12" t="s">
        <v>642</v>
      </c>
      <c r="F93" s="12" t="s">
        <v>615</v>
      </c>
      <c r="G93" s="12">
        <v>55</v>
      </c>
      <c r="I93" s="12" t="str">
        <f t="shared" si="0"/>
        <v>55ACC1</v>
      </c>
      <c r="J93" s="12">
        <f t="shared" si="1"/>
        <v>5614785</v>
      </c>
      <c r="K93" s="12">
        <f t="shared" si="2"/>
        <v>64</v>
      </c>
      <c r="L93" s="54"/>
    </row>
    <row r="94" spans="1:12" ht="12.75" x14ac:dyDescent="0.2">
      <c r="A94" s="1" t="s">
        <v>841</v>
      </c>
      <c r="B94" s="1" t="s">
        <v>736</v>
      </c>
      <c r="C94" s="1" t="s">
        <v>842</v>
      </c>
      <c r="D94" s="82">
        <v>0.7006410300925926</v>
      </c>
      <c r="E94" s="12">
        <v>55</v>
      </c>
      <c r="F94" s="12" t="s">
        <v>622</v>
      </c>
      <c r="G94" s="12">
        <v>55</v>
      </c>
      <c r="I94" s="12" t="str">
        <f t="shared" si="0"/>
        <v>55B655</v>
      </c>
      <c r="J94" s="12">
        <f t="shared" si="1"/>
        <v>5617237</v>
      </c>
      <c r="K94" s="12">
        <f t="shared" si="2"/>
        <v>65</v>
      </c>
      <c r="L94" s="54"/>
    </row>
    <row r="95" spans="1:12" ht="12.75" x14ac:dyDescent="0.2">
      <c r="A95" s="1" t="s">
        <v>841</v>
      </c>
      <c r="B95" s="1" t="s">
        <v>736</v>
      </c>
      <c r="C95" s="1" t="s">
        <v>842</v>
      </c>
      <c r="D95" s="82">
        <v>0.70077179398148148</v>
      </c>
      <c r="E95" s="12">
        <v>60</v>
      </c>
      <c r="F95" s="12" t="s">
        <v>622</v>
      </c>
      <c r="G95" s="12">
        <v>55</v>
      </c>
      <c r="I95" s="12" t="str">
        <f t="shared" si="0"/>
        <v>55B660</v>
      </c>
      <c r="J95" s="12">
        <f t="shared" si="1"/>
        <v>5617248</v>
      </c>
      <c r="K95" s="12">
        <f t="shared" si="2"/>
        <v>65</v>
      </c>
      <c r="L95" s="54"/>
    </row>
    <row r="96" spans="1:12" ht="12.75" x14ac:dyDescent="0.2">
      <c r="A96" s="1" t="s">
        <v>843</v>
      </c>
      <c r="B96" s="1" t="s">
        <v>740</v>
      </c>
      <c r="C96" s="1" t="s">
        <v>844</v>
      </c>
      <c r="D96" s="82">
        <v>0.71584653935185194</v>
      </c>
      <c r="E96" s="12" t="s">
        <v>696</v>
      </c>
      <c r="F96" s="12">
        <v>19</v>
      </c>
      <c r="G96" s="12" t="s">
        <v>585</v>
      </c>
      <c r="I96" s="12" t="str">
        <f t="shared" si="0"/>
        <v>5C191E</v>
      </c>
      <c r="J96" s="12">
        <f t="shared" si="1"/>
        <v>6035742</v>
      </c>
      <c r="K96" s="12">
        <f t="shared" si="2"/>
        <v>69</v>
      </c>
      <c r="L96" s="54"/>
    </row>
    <row r="97" spans="1:12" ht="12.75" x14ac:dyDescent="0.2">
      <c r="A97" s="1" t="s">
        <v>843</v>
      </c>
      <c r="B97" s="1" t="s">
        <v>740</v>
      </c>
      <c r="C97" s="1" t="s">
        <v>844</v>
      </c>
      <c r="D97" s="82">
        <v>0.7158557523148148</v>
      </c>
      <c r="E97" s="12" t="s">
        <v>566</v>
      </c>
      <c r="F97" s="12">
        <v>52</v>
      </c>
      <c r="G97" s="12" t="s">
        <v>585</v>
      </c>
      <c r="I97" s="12" t="str">
        <f t="shared" si="0"/>
        <v>5C52F8</v>
      </c>
      <c r="J97" s="12">
        <f t="shared" si="1"/>
        <v>6050552</v>
      </c>
      <c r="K97" s="12">
        <f t="shared" si="2"/>
        <v>70</v>
      </c>
      <c r="L97" s="54"/>
    </row>
    <row r="98" spans="1:12" ht="12.75" x14ac:dyDescent="0.2">
      <c r="A98" s="1" t="s">
        <v>845</v>
      </c>
      <c r="B98" s="1" t="s">
        <v>744</v>
      </c>
      <c r="C98" s="1" t="s">
        <v>846</v>
      </c>
      <c r="D98" s="82">
        <v>0.59590452546296291</v>
      </c>
      <c r="E98" s="12" t="s">
        <v>569</v>
      </c>
      <c r="F98" s="12" t="s">
        <v>642</v>
      </c>
      <c r="G98" s="12">
        <v>62</v>
      </c>
      <c r="I98" s="12" t="str">
        <f t="shared" si="0"/>
        <v>62C1FC</v>
      </c>
      <c r="J98" s="12">
        <f t="shared" si="1"/>
        <v>6472188</v>
      </c>
      <c r="K98" s="12">
        <f t="shared" si="2"/>
        <v>74</v>
      </c>
      <c r="L98" s="54"/>
    </row>
    <row r="99" spans="1:12" ht="12.75" x14ac:dyDescent="0.2">
      <c r="A99" s="1" t="s">
        <v>847</v>
      </c>
      <c r="B99" s="1" t="s">
        <v>747</v>
      </c>
      <c r="C99" s="1" t="s">
        <v>848</v>
      </c>
      <c r="D99" s="82">
        <v>0.64833100694444445</v>
      </c>
      <c r="E99" s="12">
        <v>15</v>
      </c>
      <c r="F99" s="12" t="s">
        <v>679</v>
      </c>
      <c r="G99" s="12">
        <v>69</v>
      </c>
      <c r="I99" s="12" t="str">
        <f t="shared" si="0"/>
        <v>696B15</v>
      </c>
      <c r="J99" s="12">
        <f t="shared" si="1"/>
        <v>6908693</v>
      </c>
      <c r="K99" s="12">
        <f t="shared" si="2"/>
        <v>79</v>
      </c>
      <c r="L99" s="54"/>
    </row>
    <row r="100" spans="1:12" ht="12.75" x14ac:dyDescent="0.2">
      <c r="A100" s="1" t="s">
        <v>849</v>
      </c>
      <c r="D100" s="54"/>
      <c r="E100" s="54"/>
      <c r="F100" s="54"/>
      <c r="G100" s="54"/>
      <c r="I100" s="12" t="str">
        <f t="shared" si="0"/>
        <v/>
      </c>
      <c r="J100" s="12">
        <f t="shared" si="1"/>
        <v>0</v>
      </c>
      <c r="K100" s="12">
        <f t="shared" si="2"/>
        <v>0</v>
      </c>
      <c r="L100" s="54"/>
    </row>
    <row r="101" spans="1:12" ht="12.75" x14ac:dyDescent="0.2">
      <c r="A101" s="1" t="s">
        <v>850</v>
      </c>
      <c r="B101" s="1" t="s">
        <v>753</v>
      </c>
      <c r="C101" s="1" t="s">
        <v>851</v>
      </c>
      <c r="D101" s="82">
        <v>0.75100575231481481</v>
      </c>
      <c r="E101" s="12" t="s">
        <v>634</v>
      </c>
      <c r="F101" s="12" t="s">
        <v>583</v>
      </c>
      <c r="G101" s="12">
        <v>76</v>
      </c>
      <c r="I101" s="12" t="str">
        <f t="shared" si="0"/>
        <v>76BBB1</v>
      </c>
      <c r="J101" s="12">
        <f t="shared" si="1"/>
        <v>7781297</v>
      </c>
      <c r="K101" s="12">
        <f t="shared" si="2"/>
        <v>90</v>
      </c>
      <c r="L101" s="54"/>
    </row>
    <row r="102" spans="1:12" ht="12.75" x14ac:dyDescent="0.2">
      <c r="A102" s="1" t="s">
        <v>852</v>
      </c>
      <c r="D102" s="54"/>
      <c r="E102" s="54"/>
      <c r="F102" s="54"/>
      <c r="G102" s="54"/>
      <c r="I102" s="12" t="str">
        <f t="shared" si="0"/>
        <v/>
      </c>
      <c r="J102" s="12">
        <f t="shared" si="1"/>
        <v>0</v>
      </c>
      <c r="K102" s="12">
        <f t="shared" si="2"/>
        <v>0</v>
      </c>
      <c r="L102" s="54"/>
    </row>
    <row r="103" spans="1:12" ht="12.75" x14ac:dyDescent="0.2">
      <c r="A103" s="1" t="s">
        <v>853</v>
      </c>
      <c r="B103" s="1" t="s">
        <v>736</v>
      </c>
      <c r="C103" s="1" t="s">
        <v>854</v>
      </c>
      <c r="D103" s="82">
        <v>0.6415887384259259</v>
      </c>
      <c r="E103" s="12" t="s">
        <v>677</v>
      </c>
      <c r="F103" s="12" t="s">
        <v>659</v>
      </c>
      <c r="G103" s="12" t="s">
        <v>606</v>
      </c>
      <c r="I103" s="12" t="str">
        <f t="shared" si="0"/>
        <v>7D3CE7</v>
      </c>
      <c r="J103" s="12">
        <f t="shared" si="1"/>
        <v>8207591</v>
      </c>
      <c r="K103" s="12">
        <f t="shared" si="2"/>
        <v>94</v>
      </c>
      <c r="L103" s="54"/>
    </row>
    <row r="104" spans="1:12" ht="12.75" x14ac:dyDescent="0.2">
      <c r="A104" s="1" t="s">
        <v>853</v>
      </c>
      <c r="B104" s="1" t="s">
        <v>736</v>
      </c>
      <c r="C104" s="1" t="s">
        <v>854</v>
      </c>
      <c r="D104" s="82">
        <v>0.64159782407407406</v>
      </c>
      <c r="E104" s="12" t="s">
        <v>44</v>
      </c>
      <c r="F104" s="12" t="s">
        <v>667</v>
      </c>
      <c r="G104" s="12">
        <v>83</v>
      </c>
      <c r="I104" s="12" t="str">
        <f t="shared" si="0"/>
        <v>83C6D3</v>
      </c>
      <c r="J104" s="12">
        <f t="shared" si="1"/>
        <v>8636115</v>
      </c>
      <c r="K104" s="12">
        <f t="shared" si="2"/>
        <v>99</v>
      </c>
      <c r="L104" s="54"/>
    </row>
    <row r="105" spans="1:12" ht="12.75" x14ac:dyDescent="0.2">
      <c r="A105" s="1" t="s">
        <v>855</v>
      </c>
      <c r="D105" s="54"/>
      <c r="E105" s="54"/>
      <c r="F105" s="54"/>
      <c r="G105" s="54"/>
      <c r="I105" s="12" t="str">
        <f t="shared" si="0"/>
        <v/>
      </c>
      <c r="J105" s="12">
        <f t="shared" si="1"/>
        <v>0</v>
      </c>
      <c r="K105" s="12">
        <f t="shared" si="2"/>
        <v>0</v>
      </c>
      <c r="L105" s="54"/>
    </row>
    <row r="106" spans="1:12" ht="12.75" x14ac:dyDescent="0.2">
      <c r="A106" s="1" t="s">
        <v>856</v>
      </c>
      <c r="D106" s="54"/>
      <c r="E106" s="54"/>
      <c r="F106" s="54"/>
      <c r="G106" s="54"/>
      <c r="I106" s="12" t="str">
        <f t="shared" si="0"/>
        <v/>
      </c>
      <c r="J106" s="12">
        <f t="shared" si="1"/>
        <v>0</v>
      </c>
      <c r="K106" s="12">
        <f t="shared" si="2"/>
        <v>0</v>
      </c>
      <c r="L106" s="54"/>
    </row>
    <row r="107" spans="1:12" ht="12.75" x14ac:dyDescent="0.2">
      <c r="A107" s="1" t="s">
        <v>857</v>
      </c>
      <c r="D107" s="54"/>
      <c r="E107" s="54"/>
      <c r="F107" s="54"/>
      <c r="G107" s="54"/>
      <c r="I107" s="12" t="str">
        <f t="shared" si="0"/>
        <v/>
      </c>
      <c r="J107" s="12">
        <f t="shared" si="1"/>
        <v>0</v>
      </c>
      <c r="K107" s="12">
        <f t="shared" si="2"/>
        <v>0</v>
      </c>
      <c r="L107" s="54"/>
    </row>
    <row r="108" spans="1:12" ht="12.75" x14ac:dyDescent="0.2">
      <c r="A108" s="1" t="s">
        <v>858</v>
      </c>
      <c r="D108" s="54"/>
      <c r="E108" s="54"/>
      <c r="F108" s="54"/>
      <c r="G108" s="54"/>
      <c r="I108" s="12" t="str">
        <f t="shared" si="0"/>
        <v/>
      </c>
      <c r="J108" s="12">
        <f t="shared" si="1"/>
        <v>0</v>
      </c>
      <c r="K108" s="12">
        <f t="shared" si="2"/>
        <v>0</v>
      </c>
      <c r="L108" s="54"/>
    </row>
    <row r="109" spans="1:12" ht="12.75" x14ac:dyDescent="0.2">
      <c r="A109" s="1" t="s">
        <v>859</v>
      </c>
      <c r="D109" s="54"/>
      <c r="E109" s="54"/>
      <c r="F109" s="54"/>
      <c r="G109" s="54"/>
      <c r="I109" s="12" t="str">
        <f t="shared" si="0"/>
        <v/>
      </c>
      <c r="J109" s="12">
        <f t="shared" si="1"/>
        <v>0</v>
      </c>
      <c r="K109" s="12">
        <f t="shared" si="2"/>
        <v>0</v>
      </c>
      <c r="L109" s="54"/>
    </row>
    <row r="110" spans="1:12" ht="12.75" x14ac:dyDescent="0.2">
      <c r="A110" s="1" t="s">
        <v>860</v>
      </c>
      <c r="D110" s="54"/>
      <c r="E110" s="54"/>
      <c r="F110" s="54"/>
      <c r="G110" s="54"/>
      <c r="I110" s="12" t="str">
        <f t="shared" si="0"/>
        <v/>
      </c>
      <c r="J110" s="12">
        <f t="shared" si="1"/>
        <v>0</v>
      </c>
      <c r="K110" s="12">
        <f t="shared" si="2"/>
        <v>0</v>
      </c>
      <c r="L110" s="54"/>
    </row>
    <row r="111" spans="1:12" ht="12.75" x14ac:dyDescent="0.2">
      <c r="A111" s="1" t="s">
        <v>861</v>
      </c>
      <c r="D111" s="54"/>
      <c r="E111" s="54"/>
      <c r="F111" s="54"/>
      <c r="G111" s="54"/>
      <c r="I111" s="12" t="str">
        <f t="shared" si="0"/>
        <v/>
      </c>
      <c r="J111" s="12">
        <f t="shared" si="1"/>
        <v>0</v>
      </c>
      <c r="K111" s="12">
        <f t="shared" si="2"/>
        <v>0</v>
      </c>
      <c r="L111" s="54"/>
    </row>
    <row r="112" spans="1:12" ht="12.75" x14ac:dyDescent="0.2">
      <c r="A112" s="1" t="s">
        <v>862</v>
      </c>
      <c r="B112" s="1" t="s">
        <v>740</v>
      </c>
      <c r="C112" s="1" t="s">
        <v>863</v>
      </c>
      <c r="D112" s="82">
        <v>0.71779320601851848</v>
      </c>
      <c r="E112" s="12">
        <v>59</v>
      </c>
      <c r="F112" s="12" t="s">
        <v>630</v>
      </c>
      <c r="G112" s="12" t="s">
        <v>684</v>
      </c>
      <c r="I112" s="12" t="str">
        <f t="shared" si="0"/>
        <v>8AC359</v>
      </c>
      <c r="J112" s="12">
        <f t="shared" si="1"/>
        <v>9093977</v>
      </c>
      <c r="K112" s="12">
        <f t="shared" si="2"/>
        <v>105</v>
      </c>
      <c r="L112" s="54"/>
    </row>
    <row r="113" spans="1:12" ht="12.75" x14ac:dyDescent="0.2">
      <c r="A113" s="1" t="s">
        <v>864</v>
      </c>
      <c r="D113" s="54"/>
      <c r="E113" s="54"/>
      <c r="F113" s="54"/>
      <c r="G113" s="54"/>
      <c r="I113" s="12" t="str">
        <f t="shared" si="0"/>
        <v/>
      </c>
      <c r="J113" s="12">
        <f t="shared" si="1"/>
        <v>0</v>
      </c>
      <c r="K113" s="12">
        <f t="shared" si="2"/>
        <v>0</v>
      </c>
      <c r="L113" s="54"/>
    </row>
    <row r="114" spans="1:12" ht="12.75" x14ac:dyDescent="0.2">
      <c r="A114" s="1" t="s">
        <v>865</v>
      </c>
      <c r="B114" s="1" t="s">
        <v>747</v>
      </c>
      <c r="C114" s="1" t="s">
        <v>866</v>
      </c>
      <c r="D114" s="82">
        <v>0.70198145833333325</v>
      </c>
      <c r="E114" s="12" t="s">
        <v>612</v>
      </c>
      <c r="F114" s="12" t="s">
        <v>626</v>
      </c>
      <c r="G114" s="12">
        <v>92</v>
      </c>
      <c r="I114" s="12" t="str">
        <f t="shared" si="0"/>
        <v>92DE0E</v>
      </c>
      <c r="J114" s="12">
        <f t="shared" si="1"/>
        <v>9625102</v>
      </c>
      <c r="K114" s="12">
        <f t="shared" si="2"/>
        <v>111</v>
      </c>
      <c r="L114" s="54"/>
    </row>
    <row r="115" spans="1:12" ht="12.75" x14ac:dyDescent="0.2">
      <c r="A115" s="1" t="s">
        <v>865</v>
      </c>
      <c r="B115" s="1" t="s">
        <v>747</v>
      </c>
      <c r="C115" s="1" t="s">
        <v>866</v>
      </c>
      <c r="D115" s="82">
        <v>0.70198262731481476</v>
      </c>
      <c r="E115" s="12">
        <v>22</v>
      </c>
      <c r="F115" s="12" t="s">
        <v>577</v>
      </c>
      <c r="G115" s="12" t="s">
        <v>607</v>
      </c>
      <c r="I115" s="12" t="str">
        <f t="shared" si="0"/>
        <v>9AC922</v>
      </c>
      <c r="J115" s="12">
        <f t="shared" si="1"/>
        <v>10144034</v>
      </c>
      <c r="K115" s="12">
        <f t="shared" si="2"/>
        <v>117</v>
      </c>
      <c r="L115" s="12" t="s">
        <v>867</v>
      </c>
    </row>
    <row r="116" spans="1:12" ht="12.75" x14ac:dyDescent="0.2">
      <c r="A116" s="1" t="s">
        <v>868</v>
      </c>
      <c r="B116" s="1" t="s">
        <v>750</v>
      </c>
      <c r="C116" s="1" t="s">
        <v>869</v>
      </c>
      <c r="D116" s="82">
        <v>0.59051209490740741</v>
      </c>
      <c r="E116" s="12">
        <v>62</v>
      </c>
      <c r="F116" s="12" t="s">
        <v>604</v>
      </c>
      <c r="G116" s="12" t="s">
        <v>591</v>
      </c>
      <c r="I116" s="12" t="str">
        <f t="shared" si="0"/>
        <v>A28C62</v>
      </c>
      <c r="J116" s="12">
        <f t="shared" si="1"/>
        <v>10652770</v>
      </c>
      <c r="K116" s="12">
        <f t="shared" si="2"/>
        <v>123</v>
      </c>
      <c r="L116" s="12" t="s">
        <v>867</v>
      </c>
    </row>
    <row r="117" spans="1:12" ht="12.75" x14ac:dyDescent="0.2">
      <c r="A117" s="1" t="s">
        <v>870</v>
      </c>
      <c r="B117" s="1" t="s">
        <v>753</v>
      </c>
      <c r="C117" s="1" t="s">
        <v>871</v>
      </c>
      <c r="D117" s="82">
        <v>0.70456621527777774</v>
      </c>
      <c r="E117" s="12" t="s">
        <v>697</v>
      </c>
      <c r="F117" s="12" t="s">
        <v>668</v>
      </c>
      <c r="G117" s="12" t="s">
        <v>627</v>
      </c>
      <c r="I117" s="12" t="str">
        <f t="shared" si="0"/>
        <v>AA9BA4</v>
      </c>
      <c r="J117" s="12">
        <f t="shared" si="1"/>
        <v>11180964</v>
      </c>
      <c r="K117" s="12">
        <f t="shared" si="2"/>
        <v>129</v>
      </c>
      <c r="L117" s="54"/>
    </row>
    <row r="118" spans="1:12" ht="12.75" x14ac:dyDescent="0.2">
      <c r="A118" s="1" t="s">
        <v>872</v>
      </c>
      <c r="B118" s="1" t="s">
        <v>732</v>
      </c>
      <c r="C118" s="1" t="s">
        <v>873</v>
      </c>
      <c r="D118" s="82">
        <v>0.70406497685185188</v>
      </c>
      <c r="E118" s="12" t="s">
        <v>874</v>
      </c>
      <c r="F118" s="12">
        <v>84</v>
      </c>
      <c r="G118" s="12" t="s">
        <v>657</v>
      </c>
      <c r="I118" s="12" t="str">
        <f t="shared" si="0"/>
        <v>B2845B</v>
      </c>
      <c r="J118" s="12">
        <f t="shared" si="1"/>
        <v>11699291</v>
      </c>
      <c r="K118" s="12">
        <f t="shared" si="2"/>
        <v>135</v>
      </c>
      <c r="L118" s="54"/>
    </row>
    <row r="119" spans="1:12" ht="12.75" x14ac:dyDescent="0.2">
      <c r="A119" s="1" t="s">
        <v>875</v>
      </c>
      <c r="B119" s="1" t="s">
        <v>736</v>
      </c>
      <c r="C119" s="1" t="s">
        <v>876</v>
      </c>
      <c r="D119" s="82">
        <v>0.70217872685185179</v>
      </c>
      <c r="E119" s="12">
        <v>33</v>
      </c>
      <c r="F119" s="12">
        <v>61</v>
      </c>
      <c r="G119" s="12" t="s">
        <v>587</v>
      </c>
      <c r="I119" s="12" t="str">
        <f t="shared" si="0"/>
        <v>BA6133</v>
      </c>
      <c r="J119" s="12">
        <f t="shared" si="1"/>
        <v>12214579</v>
      </c>
      <c r="K119" s="12">
        <f t="shared" si="2"/>
        <v>141</v>
      </c>
      <c r="L119" s="54"/>
    </row>
    <row r="120" spans="1:12" ht="12.75" x14ac:dyDescent="0.2">
      <c r="A120" s="1" t="s">
        <v>877</v>
      </c>
      <c r="D120" s="54"/>
      <c r="E120" s="54"/>
      <c r="F120" s="54"/>
      <c r="G120" s="54"/>
      <c r="I120" s="12" t="str">
        <f t="shared" si="0"/>
        <v/>
      </c>
      <c r="J120" s="12">
        <f t="shared" si="1"/>
        <v>0</v>
      </c>
      <c r="K120" s="12">
        <f t="shared" si="2"/>
        <v>0</v>
      </c>
      <c r="L120" s="54"/>
    </row>
    <row r="121" spans="1:12" ht="12.75" x14ac:dyDescent="0.2">
      <c r="A121" s="1" t="s">
        <v>878</v>
      </c>
      <c r="D121" s="54"/>
      <c r="E121" s="54"/>
      <c r="F121" s="54"/>
      <c r="G121" s="54"/>
      <c r="I121" s="12" t="str">
        <f t="shared" si="0"/>
        <v/>
      </c>
      <c r="J121" s="12">
        <f t="shared" si="1"/>
        <v>0</v>
      </c>
      <c r="K121" s="12">
        <f t="shared" si="2"/>
        <v>0</v>
      </c>
      <c r="L121" s="54"/>
    </row>
    <row r="122" spans="1:12" ht="12.75" x14ac:dyDescent="0.2">
      <c r="A122" s="1" t="s">
        <v>879</v>
      </c>
      <c r="D122" s="54"/>
      <c r="E122" s="54"/>
      <c r="F122" s="54"/>
      <c r="G122" s="54"/>
      <c r="I122" s="12" t="str">
        <f t="shared" si="0"/>
        <v/>
      </c>
      <c r="J122" s="12">
        <f t="shared" si="1"/>
        <v>0</v>
      </c>
      <c r="K122" s="12">
        <f t="shared" si="2"/>
        <v>0</v>
      </c>
      <c r="L122" s="54"/>
    </row>
    <row r="123" spans="1:12" ht="12.75" x14ac:dyDescent="0.2">
      <c r="A123" s="1" t="s">
        <v>880</v>
      </c>
      <c r="D123" s="54"/>
      <c r="E123" s="54"/>
      <c r="F123" s="54"/>
      <c r="G123" s="54"/>
      <c r="I123" s="12" t="str">
        <f t="shared" si="0"/>
        <v/>
      </c>
      <c r="J123" s="12">
        <f t="shared" si="1"/>
        <v>0</v>
      </c>
      <c r="K123" s="12">
        <f t="shared" si="2"/>
        <v>0</v>
      </c>
      <c r="L123" s="54"/>
    </row>
    <row r="124" spans="1:12" ht="12.75" x14ac:dyDescent="0.2">
      <c r="A124" s="1" t="s">
        <v>881</v>
      </c>
      <c r="B124" s="1" t="s">
        <v>753</v>
      </c>
      <c r="C124" s="1" t="s">
        <v>882</v>
      </c>
      <c r="D124" s="82">
        <v>0.59102728009259253</v>
      </c>
      <c r="E124" s="81" t="s">
        <v>609</v>
      </c>
      <c r="F124" s="12" t="s">
        <v>685</v>
      </c>
      <c r="G124" s="12" t="s">
        <v>587</v>
      </c>
      <c r="I124" s="12" t="str">
        <f t="shared" si="0"/>
        <v>BA6D09</v>
      </c>
      <c r="J124" s="12">
        <f t="shared" si="1"/>
        <v>12217609</v>
      </c>
      <c r="K124" s="12">
        <f t="shared" si="2"/>
        <v>141</v>
      </c>
      <c r="L124" s="54"/>
    </row>
    <row r="125" spans="1:12" ht="12.75" x14ac:dyDescent="0.2">
      <c r="A125" s="1" t="s">
        <v>881</v>
      </c>
      <c r="B125" s="1" t="s">
        <v>753</v>
      </c>
      <c r="C125" s="1" t="s">
        <v>882</v>
      </c>
      <c r="D125" s="82">
        <v>0.59103665509259262</v>
      </c>
      <c r="E125" s="12" t="s">
        <v>592</v>
      </c>
      <c r="F125" s="12" t="s">
        <v>44</v>
      </c>
      <c r="G125" s="12" t="s">
        <v>812</v>
      </c>
      <c r="I125" s="12" t="str">
        <f t="shared" si="0"/>
        <v>E1D3FF</v>
      </c>
      <c r="J125" s="12">
        <f t="shared" si="1"/>
        <v>14799871</v>
      </c>
      <c r="K125" s="12">
        <f t="shared" si="2"/>
        <v>171</v>
      </c>
      <c r="L125" s="54"/>
    </row>
    <row r="126" spans="1:12" ht="12.75" x14ac:dyDescent="0.2">
      <c r="A126" s="1" t="s">
        <v>883</v>
      </c>
      <c r="B126" s="1" t="s">
        <v>732</v>
      </c>
      <c r="C126" s="1" t="s">
        <v>884</v>
      </c>
      <c r="D126" s="82">
        <v>0.80897690972222214</v>
      </c>
      <c r="E126" s="12" t="s">
        <v>885</v>
      </c>
      <c r="F126" s="12" t="s">
        <v>654</v>
      </c>
      <c r="G126" s="12" t="s">
        <v>559</v>
      </c>
      <c r="I126" s="12" t="str">
        <f t="shared" si="0"/>
        <v>F1EEA7</v>
      </c>
      <c r="J126" s="12">
        <f t="shared" si="1"/>
        <v>15855271</v>
      </c>
      <c r="K126" s="12">
        <f t="shared" si="2"/>
        <v>183</v>
      </c>
      <c r="L126" s="54"/>
    </row>
    <row r="127" spans="1:12" ht="12.75" x14ac:dyDescent="0.2">
      <c r="A127" s="1" t="s">
        <v>886</v>
      </c>
      <c r="D127" s="54"/>
      <c r="E127" s="54"/>
      <c r="F127" s="54"/>
      <c r="G127" s="54"/>
      <c r="I127" s="12" t="str">
        <f t="shared" si="0"/>
        <v/>
      </c>
      <c r="J127" s="12">
        <f t="shared" si="1"/>
        <v>0</v>
      </c>
      <c r="K127" s="12">
        <f t="shared" si="2"/>
        <v>0</v>
      </c>
      <c r="L127" s="54"/>
    </row>
    <row r="128" spans="1:12" ht="12.75" x14ac:dyDescent="0.2">
      <c r="A128" s="1" t="s">
        <v>887</v>
      </c>
      <c r="B128" s="1" t="s">
        <v>740</v>
      </c>
      <c r="C128" s="1" t="s">
        <v>888</v>
      </c>
      <c r="D128" s="82">
        <v>0.70598834490740736</v>
      </c>
      <c r="E128" s="12" t="s">
        <v>889</v>
      </c>
      <c r="F128" s="12" t="s">
        <v>654</v>
      </c>
      <c r="G128" s="12" t="s">
        <v>559</v>
      </c>
      <c r="I128" s="12" t="str">
        <f t="shared" si="0"/>
        <v>F1EECF</v>
      </c>
      <c r="J128" s="12">
        <f t="shared" si="1"/>
        <v>15855311</v>
      </c>
      <c r="K128" s="12">
        <f t="shared" si="2"/>
        <v>183</v>
      </c>
      <c r="L128" s="54"/>
    </row>
    <row r="129" spans="1:12" ht="12.75" x14ac:dyDescent="0.2">
      <c r="A129" s="1" t="s">
        <v>887</v>
      </c>
      <c r="B129" s="1" t="s">
        <v>740</v>
      </c>
      <c r="C129" s="1" t="s">
        <v>888</v>
      </c>
      <c r="D129" s="82">
        <v>0.70599797453703705</v>
      </c>
      <c r="E129" s="12">
        <v>0</v>
      </c>
      <c r="F129" s="12">
        <v>0</v>
      </c>
      <c r="G129" s="12">
        <v>0</v>
      </c>
      <c r="I129" s="12" t="str">
        <f t="shared" si="0"/>
        <v>000</v>
      </c>
      <c r="J129" s="12">
        <f t="shared" si="1"/>
        <v>0</v>
      </c>
      <c r="K129" s="12">
        <f t="shared" si="2"/>
        <v>0</v>
      </c>
      <c r="L129" s="54"/>
    </row>
    <row r="130" spans="1:12" ht="12.75" x14ac:dyDescent="0.2">
      <c r="A130" s="1" t="s">
        <v>890</v>
      </c>
      <c r="B130" s="1" t="s">
        <v>744</v>
      </c>
      <c r="C130" s="1" t="s">
        <v>891</v>
      </c>
      <c r="D130" s="82">
        <v>0.68823960648148153</v>
      </c>
      <c r="E130" s="12" t="s">
        <v>41</v>
      </c>
      <c r="F130" s="12" t="s">
        <v>688</v>
      </c>
      <c r="G130" s="12">
        <v>7</v>
      </c>
      <c r="I130" s="12" t="str">
        <f t="shared" si="0"/>
        <v>7E2D0</v>
      </c>
      <c r="J130" s="12">
        <f t="shared" si="1"/>
        <v>516816</v>
      </c>
      <c r="K130" s="12">
        <f t="shared" si="2"/>
        <v>5</v>
      </c>
      <c r="L130" s="54"/>
    </row>
    <row r="131" spans="1:12" ht="12.75" x14ac:dyDescent="0.2">
      <c r="A131" s="1" t="s">
        <v>890</v>
      </c>
      <c r="B131" s="1" t="s">
        <v>744</v>
      </c>
      <c r="C131" s="1" t="s">
        <v>891</v>
      </c>
      <c r="D131" s="82">
        <v>0.75886722222222214</v>
      </c>
      <c r="E131" s="12">
        <v>89</v>
      </c>
      <c r="F131" s="12" t="s">
        <v>567</v>
      </c>
      <c r="G131" s="12">
        <v>7</v>
      </c>
      <c r="I131" s="12" t="str">
        <f t="shared" si="0"/>
        <v>7FA89</v>
      </c>
      <c r="J131" s="12">
        <f t="shared" si="1"/>
        <v>522889</v>
      </c>
      <c r="K131" s="12">
        <f t="shared" si="2"/>
        <v>6</v>
      </c>
      <c r="L131" s="54"/>
    </row>
    <row r="132" spans="1:12" ht="12.75" x14ac:dyDescent="0.2">
      <c r="A132" s="1" t="s">
        <v>892</v>
      </c>
      <c r="B132" s="1" t="s">
        <v>747</v>
      </c>
      <c r="C132" s="1" t="s">
        <v>893</v>
      </c>
      <c r="D132" s="82">
        <v>0.6397838194444444</v>
      </c>
      <c r="E132" s="12" t="s">
        <v>874</v>
      </c>
      <c r="F132" s="12" t="s">
        <v>583</v>
      </c>
      <c r="G132" s="12" t="s">
        <v>651</v>
      </c>
      <c r="I132" s="12" t="str">
        <f t="shared" si="0"/>
        <v>0FBB5B</v>
      </c>
      <c r="J132" s="12">
        <f t="shared" si="1"/>
        <v>1031003</v>
      </c>
      <c r="K132" s="12">
        <f t="shared" si="2"/>
        <v>11</v>
      </c>
      <c r="L132" s="54"/>
    </row>
    <row r="133" spans="1:12" ht="12.75" x14ac:dyDescent="0.2">
      <c r="A133" s="1" t="s">
        <v>894</v>
      </c>
      <c r="B133" s="1" t="s">
        <v>750</v>
      </c>
      <c r="C133" s="1" t="s">
        <v>895</v>
      </c>
      <c r="D133" s="82">
        <v>0.42495702546296293</v>
      </c>
      <c r="E133" s="12" t="s">
        <v>664</v>
      </c>
      <c r="F133" s="12" t="s">
        <v>874</v>
      </c>
      <c r="G133" s="12">
        <v>17</v>
      </c>
      <c r="I133" s="12" t="str">
        <f t="shared" si="0"/>
        <v>175BDC</v>
      </c>
      <c r="J133" s="12">
        <f t="shared" si="1"/>
        <v>1530844</v>
      </c>
      <c r="K133" s="12">
        <f t="shared" si="2"/>
        <v>17</v>
      </c>
      <c r="L133" s="54"/>
    </row>
    <row r="134" spans="1:12" ht="12.75" x14ac:dyDescent="0.2">
      <c r="A134" s="1" t="s">
        <v>896</v>
      </c>
      <c r="B134" s="1" t="s">
        <v>753</v>
      </c>
      <c r="C134" s="1" t="s">
        <v>897</v>
      </c>
      <c r="D134" s="82">
        <v>0.33597502314814814</v>
      </c>
      <c r="E134" s="12" t="s">
        <v>47</v>
      </c>
      <c r="F134" s="12">
        <v>26</v>
      </c>
      <c r="G134" s="12" t="s">
        <v>691</v>
      </c>
      <c r="I134" s="12" t="str">
        <f t="shared" si="0"/>
        <v>1F26D6</v>
      </c>
      <c r="J134" s="12">
        <f t="shared" si="1"/>
        <v>2041558</v>
      </c>
      <c r="K134" s="12">
        <f t="shared" si="2"/>
        <v>23</v>
      </c>
      <c r="L134" s="54"/>
    </row>
    <row r="135" spans="1:12" ht="12.75" x14ac:dyDescent="0.2">
      <c r="A135" s="1" t="s">
        <v>896</v>
      </c>
      <c r="B135" s="1" t="s">
        <v>753</v>
      </c>
      <c r="C135" s="1" t="s">
        <v>897</v>
      </c>
      <c r="D135" s="82">
        <v>0.71272952546296298</v>
      </c>
      <c r="E135" s="12" t="s">
        <v>647</v>
      </c>
      <c r="F135" s="12" t="s">
        <v>697</v>
      </c>
      <c r="G135" s="12" t="s">
        <v>691</v>
      </c>
      <c r="I135" s="12" t="str">
        <f t="shared" si="0"/>
        <v>1FA44E</v>
      </c>
      <c r="J135" s="12">
        <f t="shared" si="1"/>
        <v>2073678</v>
      </c>
      <c r="K135" s="12">
        <f t="shared" si="2"/>
        <v>24</v>
      </c>
      <c r="L135" s="54"/>
    </row>
    <row r="136" spans="1:12" ht="12.75" x14ac:dyDescent="0.2">
      <c r="A136" s="1" t="s">
        <v>898</v>
      </c>
      <c r="B136" s="1" t="s">
        <v>732</v>
      </c>
      <c r="C136" s="1" t="s">
        <v>899</v>
      </c>
      <c r="D136" s="82">
        <v>0.3571712037037037</v>
      </c>
      <c r="E136" s="12" t="s">
        <v>644</v>
      </c>
      <c r="F136" s="12">
        <v>15</v>
      </c>
      <c r="G136" s="12">
        <v>27</v>
      </c>
      <c r="I136" s="12" t="str">
        <f t="shared" si="0"/>
        <v>27154F</v>
      </c>
      <c r="J136" s="12">
        <f t="shared" si="1"/>
        <v>2561359</v>
      </c>
      <c r="K136" s="12">
        <f t="shared" si="2"/>
        <v>29</v>
      </c>
      <c r="L136" s="54"/>
    </row>
    <row r="137" spans="1:12" ht="12.75" x14ac:dyDescent="0.2">
      <c r="A137" s="1" t="s">
        <v>898</v>
      </c>
      <c r="B137" s="1" t="s">
        <v>732</v>
      </c>
      <c r="C137" s="1" t="s">
        <v>899</v>
      </c>
      <c r="D137" s="82">
        <v>0.71182292824074067</v>
      </c>
      <c r="E137" s="81" t="s">
        <v>900</v>
      </c>
      <c r="F137" s="12" t="s">
        <v>597</v>
      </c>
      <c r="G137" s="12">
        <v>27</v>
      </c>
      <c r="I137" s="12" t="str">
        <f t="shared" si="0"/>
        <v>278D00</v>
      </c>
      <c r="J137" s="12">
        <f t="shared" si="1"/>
        <v>2592000</v>
      </c>
      <c r="K137" s="12">
        <f t="shared" si="2"/>
        <v>30</v>
      </c>
      <c r="L137" s="54"/>
    </row>
    <row r="138" spans="1:12" ht="12.75" x14ac:dyDescent="0.2">
      <c r="A138" s="1" t="s">
        <v>901</v>
      </c>
      <c r="B138" s="1" t="s">
        <v>736</v>
      </c>
      <c r="C138" s="1" t="s">
        <v>902</v>
      </c>
      <c r="D138" s="82">
        <v>0.2717483449074074</v>
      </c>
      <c r="E138" s="12" t="s">
        <v>669</v>
      </c>
      <c r="F138" s="12" t="s">
        <v>812</v>
      </c>
      <c r="G138" s="12" t="s">
        <v>578</v>
      </c>
      <c r="I138" s="12" t="str">
        <f t="shared" si="0"/>
        <v>2EE17C</v>
      </c>
      <c r="J138" s="12">
        <f t="shared" si="1"/>
        <v>3072380</v>
      </c>
      <c r="K138" s="12">
        <f t="shared" si="2"/>
        <v>35</v>
      </c>
      <c r="L138" s="54"/>
    </row>
    <row r="139" spans="1:12" ht="12.75" x14ac:dyDescent="0.2">
      <c r="A139" s="1" t="s">
        <v>901</v>
      </c>
      <c r="B139" s="1" t="s">
        <v>736</v>
      </c>
      <c r="C139" s="1" t="s">
        <v>902</v>
      </c>
      <c r="D139" s="82">
        <v>0.71179357638888885</v>
      </c>
      <c r="E139" s="81" t="s">
        <v>900</v>
      </c>
      <c r="F139" s="12">
        <v>76</v>
      </c>
      <c r="G139" s="12" t="s">
        <v>579</v>
      </c>
      <c r="I139" s="12" t="str">
        <f t="shared" si="0"/>
        <v>2F7600</v>
      </c>
      <c r="J139" s="12">
        <f t="shared" si="1"/>
        <v>3110400</v>
      </c>
      <c r="K139" s="12">
        <f t="shared" si="2"/>
        <v>36</v>
      </c>
      <c r="L139" s="54"/>
    </row>
    <row r="140" spans="1:12" ht="12.75" x14ac:dyDescent="0.2">
      <c r="A140" s="1" t="s">
        <v>903</v>
      </c>
      <c r="B140" s="1" t="s">
        <v>740</v>
      </c>
      <c r="C140" s="1" t="s">
        <v>904</v>
      </c>
      <c r="D140" s="82">
        <v>3.5181365740740737E-3</v>
      </c>
      <c r="E140" s="12" t="s">
        <v>656</v>
      </c>
      <c r="F140" s="12" t="s">
        <v>738</v>
      </c>
      <c r="G140" s="12">
        <v>36</v>
      </c>
      <c r="I140" s="12" t="str">
        <f t="shared" si="0"/>
        <v>366FEF</v>
      </c>
      <c r="J140" s="12">
        <f t="shared" si="1"/>
        <v>3567599</v>
      </c>
      <c r="K140" s="12">
        <f t="shared" si="2"/>
        <v>41</v>
      </c>
      <c r="L140" s="54"/>
    </row>
    <row r="141" spans="1:12" ht="12.75" x14ac:dyDescent="0.2">
      <c r="A141" s="1" t="s">
        <v>903</v>
      </c>
      <c r="B141" s="1" t="s">
        <v>740</v>
      </c>
      <c r="C141" s="1" t="s">
        <v>904</v>
      </c>
      <c r="D141" s="82">
        <v>0.71186369212962963</v>
      </c>
      <c r="E141" s="81" t="s">
        <v>900</v>
      </c>
      <c r="F141" s="12" t="s">
        <v>603</v>
      </c>
      <c r="G141" s="12">
        <v>37</v>
      </c>
      <c r="I141" s="12" t="str">
        <f t="shared" si="0"/>
        <v>375F00</v>
      </c>
      <c r="J141" s="12">
        <f t="shared" si="1"/>
        <v>3628800</v>
      </c>
      <c r="K141" s="12">
        <f t="shared" si="2"/>
        <v>42</v>
      </c>
      <c r="L141" s="54"/>
    </row>
    <row r="142" spans="1:12" ht="12.75" x14ac:dyDescent="0.2">
      <c r="A142" s="1" t="s">
        <v>903</v>
      </c>
      <c r="B142" s="1" t="s">
        <v>740</v>
      </c>
      <c r="C142" s="1" t="s">
        <v>904</v>
      </c>
      <c r="D142" s="82">
        <v>3.5305324074074076E-3</v>
      </c>
      <c r="E142" s="12" t="s">
        <v>656</v>
      </c>
      <c r="F142" s="12">
        <v>58</v>
      </c>
      <c r="G142" s="12" t="s">
        <v>638</v>
      </c>
      <c r="I142" s="12" t="str">
        <f t="shared" si="0"/>
        <v>3E58EF</v>
      </c>
      <c r="J142" s="12">
        <f t="shared" si="1"/>
        <v>4085999</v>
      </c>
      <c r="K142" s="12">
        <f t="shared" si="2"/>
        <v>47</v>
      </c>
      <c r="L142" s="54"/>
    </row>
    <row r="143" spans="1:12" ht="12.75" x14ac:dyDescent="0.2">
      <c r="A143" s="1" t="s">
        <v>905</v>
      </c>
      <c r="B143" s="1" t="s">
        <v>744</v>
      </c>
      <c r="C143" s="1" t="s">
        <v>906</v>
      </c>
      <c r="D143" s="82">
        <v>0.32196246527777778</v>
      </c>
      <c r="E143" s="12">
        <v>68</v>
      </c>
      <c r="F143" s="12" t="s">
        <v>672</v>
      </c>
      <c r="G143" s="12" t="s">
        <v>638</v>
      </c>
      <c r="I143" s="12" t="str">
        <f t="shared" si="0"/>
        <v>3EC468</v>
      </c>
      <c r="J143" s="12">
        <f t="shared" si="1"/>
        <v>4113512</v>
      </c>
      <c r="K143" s="12">
        <f t="shared" si="2"/>
        <v>47</v>
      </c>
      <c r="L143" s="54"/>
    </row>
    <row r="144" spans="1:12" ht="12.75" x14ac:dyDescent="0.2">
      <c r="A144" s="1" t="s">
        <v>907</v>
      </c>
      <c r="B144" s="1" t="s">
        <v>747</v>
      </c>
      <c r="C144" s="1" t="s">
        <v>908</v>
      </c>
      <c r="D144" s="82">
        <v>3.5205439814814817E-3</v>
      </c>
      <c r="E144" s="12" t="s">
        <v>656</v>
      </c>
      <c r="F144" s="12">
        <v>41</v>
      </c>
      <c r="G144" s="12">
        <v>46</v>
      </c>
      <c r="I144" s="12" t="str">
        <f t="shared" si="0"/>
        <v>4641EF</v>
      </c>
      <c r="J144" s="12">
        <f t="shared" si="1"/>
        <v>4604399</v>
      </c>
      <c r="K144" s="12">
        <f t="shared" si="2"/>
        <v>53</v>
      </c>
      <c r="L144" s="54"/>
    </row>
    <row r="145" spans="1:12" ht="12.75" x14ac:dyDescent="0.2">
      <c r="A145" s="1" t="s">
        <v>907</v>
      </c>
      <c r="B145" s="1" t="s">
        <v>747</v>
      </c>
      <c r="C145" s="1" t="s">
        <v>908</v>
      </c>
      <c r="D145" s="82">
        <v>0.86735783564814817</v>
      </c>
      <c r="E145" s="12" t="s">
        <v>606</v>
      </c>
      <c r="F145" s="12">
        <v>65</v>
      </c>
      <c r="G145" s="12">
        <v>47</v>
      </c>
      <c r="I145" s="12" t="str">
        <f t="shared" si="0"/>
        <v>47657D</v>
      </c>
      <c r="J145" s="12">
        <f t="shared" si="1"/>
        <v>4679037</v>
      </c>
      <c r="K145" s="12">
        <f t="shared" si="2"/>
        <v>54</v>
      </c>
      <c r="L145" s="54"/>
    </row>
    <row r="146" spans="1:12" ht="12.75" x14ac:dyDescent="0.2">
      <c r="A146" s="1" t="s">
        <v>909</v>
      </c>
      <c r="B146" s="1" t="s">
        <v>750</v>
      </c>
      <c r="C146" s="1" t="s">
        <v>910</v>
      </c>
      <c r="D146" s="82">
        <v>0.91802335648148137</v>
      </c>
      <c r="E146" s="12" t="s">
        <v>610</v>
      </c>
      <c r="F146" s="12">
        <v>39</v>
      </c>
      <c r="G146" s="12">
        <v>48</v>
      </c>
      <c r="I146" s="12" t="str">
        <f t="shared" si="0"/>
        <v>4839B4</v>
      </c>
      <c r="J146" s="12">
        <f t="shared" si="1"/>
        <v>4733364</v>
      </c>
      <c r="K146" s="12">
        <f t="shared" si="2"/>
        <v>54</v>
      </c>
      <c r="L146" s="54"/>
    </row>
    <row r="147" spans="1:12" ht="12.75" x14ac:dyDescent="0.2">
      <c r="A147" s="1" t="s">
        <v>911</v>
      </c>
      <c r="B147" s="1" t="s">
        <v>753</v>
      </c>
      <c r="C147" s="1" t="s">
        <v>912</v>
      </c>
      <c r="D147" s="82">
        <v>0.31016481481481484</v>
      </c>
      <c r="E147" s="12" t="s">
        <v>625</v>
      </c>
      <c r="F147" s="12" t="s">
        <v>885</v>
      </c>
      <c r="G147" s="12">
        <v>50</v>
      </c>
      <c r="I147" s="12" t="str">
        <f t="shared" si="0"/>
        <v>50A70D</v>
      </c>
      <c r="J147" s="12">
        <f t="shared" si="1"/>
        <v>5285645</v>
      </c>
      <c r="K147" s="12">
        <f t="shared" si="2"/>
        <v>61</v>
      </c>
      <c r="L147" s="54"/>
    </row>
    <row r="148" spans="1:12" ht="12.75" x14ac:dyDescent="0.2">
      <c r="A148" s="1" t="s">
        <v>913</v>
      </c>
      <c r="B148" s="1" t="s">
        <v>732</v>
      </c>
      <c r="C148" s="1" t="s">
        <v>914</v>
      </c>
      <c r="D148" s="82">
        <v>0.30662076388888887</v>
      </c>
      <c r="E148" s="12" t="s">
        <v>585</v>
      </c>
      <c r="F148" s="12" t="s">
        <v>915</v>
      </c>
      <c r="G148" s="12">
        <v>59</v>
      </c>
      <c r="I148" s="12" t="str">
        <f t="shared" si="0"/>
        <v>59E05C</v>
      </c>
      <c r="J148" s="12">
        <f t="shared" si="1"/>
        <v>5890140</v>
      </c>
      <c r="K148" s="12">
        <f t="shared" si="2"/>
        <v>68</v>
      </c>
      <c r="L148" s="54"/>
    </row>
    <row r="149" spans="1:12" ht="12.75" x14ac:dyDescent="0.2">
      <c r="A149" s="1" t="s">
        <v>916</v>
      </c>
      <c r="B149" s="1" t="s">
        <v>736</v>
      </c>
      <c r="C149" s="1" t="s">
        <v>917</v>
      </c>
      <c r="D149" s="82">
        <v>0.35843366898148149</v>
      </c>
      <c r="E149" s="12">
        <v>59</v>
      </c>
      <c r="F149" s="12" t="s">
        <v>589</v>
      </c>
      <c r="G149" s="12">
        <v>63</v>
      </c>
      <c r="I149" s="12" t="str">
        <f t="shared" si="0"/>
        <v>632C59</v>
      </c>
      <c r="J149" s="12">
        <f t="shared" si="1"/>
        <v>6499417</v>
      </c>
      <c r="K149" s="12">
        <f t="shared" si="2"/>
        <v>75</v>
      </c>
      <c r="L149" s="54"/>
    </row>
    <row r="150" spans="1:12" ht="12.75" x14ac:dyDescent="0.2">
      <c r="A150" s="1" t="s">
        <v>918</v>
      </c>
      <c r="B150" s="1" t="s">
        <v>740</v>
      </c>
      <c r="C150" s="1" t="s">
        <v>919</v>
      </c>
      <c r="D150" s="82">
        <v>2.3310011574074072E-2</v>
      </c>
      <c r="E150" s="12" t="s">
        <v>642</v>
      </c>
      <c r="F150" s="12" t="s">
        <v>563</v>
      </c>
      <c r="G150" s="12" t="s">
        <v>679</v>
      </c>
      <c r="I150" s="12" t="str">
        <f t="shared" si="0"/>
        <v>6BF5C1</v>
      </c>
      <c r="J150" s="12">
        <f t="shared" si="1"/>
        <v>7075265</v>
      </c>
      <c r="K150" s="12">
        <f t="shared" si="2"/>
        <v>81</v>
      </c>
      <c r="L150" s="54"/>
    </row>
    <row r="151" spans="1:12" ht="12.75" x14ac:dyDescent="0.2">
      <c r="A151" s="1" t="s">
        <v>918</v>
      </c>
      <c r="B151" s="1" t="s">
        <v>740</v>
      </c>
      <c r="C151" s="1" t="s">
        <v>919</v>
      </c>
      <c r="D151" s="82">
        <v>0.37430541666666667</v>
      </c>
      <c r="E151" s="12">
        <v>37</v>
      </c>
      <c r="F151" s="12" t="s">
        <v>686</v>
      </c>
      <c r="G151" s="12" t="s">
        <v>686</v>
      </c>
      <c r="I151" s="12" t="str">
        <f t="shared" si="0"/>
        <v>6C6C37</v>
      </c>
      <c r="J151" s="12">
        <f t="shared" si="1"/>
        <v>7105591</v>
      </c>
      <c r="K151" s="12">
        <f t="shared" si="2"/>
        <v>82</v>
      </c>
      <c r="L151" s="54"/>
    </row>
    <row r="152" spans="1:12" ht="12.75" x14ac:dyDescent="0.2">
      <c r="A152" s="1" t="s">
        <v>920</v>
      </c>
      <c r="B152" s="1" t="s">
        <v>744</v>
      </c>
      <c r="C152" s="1" t="s">
        <v>921</v>
      </c>
      <c r="D152" s="82">
        <v>0.30285994212962963</v>
      </c>
      <c r="E152" s="12" t="s">
        <v>607</v>
      </c>
      <c r="F152" s="12" t="s">
        <v>675</v>
      </c>
      <c r="G152" s="12">
        <v>75</v>
      </c>
      <c r="I152" s="12" t="str">
        <f t="shared" si="0"/>
        <v>758E9A</v>
      </c>
      <c r="J152" s="12">
        <f t="shared" si="1"/>
        <v>7704218</v>
      </c>
      <c r="K152" s="12">
        <f t="shared" si="2"/>
        <v>89</v>
      </c>
      <c r="L152" s="12" t="s">
        <v>922</v>
      </c>
    </row>
    <row r="153" spans="1:12" ht="12.75" x14ac:dyDescent="0.2">
      <c r="A153" s="1" t="s">
        <v>923</v>
      </c>
      <c r="B153" s="1" t="s">
        <v>747</v>
      </c>
      <c r="C153" s="1" t="s">
        <v>924</v>
      </c>
      <c r="D153" s="82">
        <v>0.37331380787037033</v>
      </c>
      <c r="E153" s="12" t="s">
        <v>812</v>
      </c>
      <c r="F153" s="12" t="s">
        <v>915</v>
      </c>
      <c r="G153" s="12" t="s">
        <v>671</v>
      </c>
      <c r="I153" s="12" t="str">
        <f t="shared" si="0"/>
        <v>7EE0E1</v>
      </c>
      <c r="J153" s="12">
        <f t="shared" si="1"/>
        <v>8315105</v>
      </c>
      <c r="K153" s="12">
        <f t="shared" si="2"/>
        <v>96</v>
      </c>
      <c r="L153" s="12" t="s">
        <v>922</v>
      </c>
    </row>
    <row r="154" spans="1:12" ht="12.75" x14ac:dyDescent="0.2">
      <c r="A154" s="1" t="s">
        <v>925</v>
      </c>
      <c r="B154" s="1" t="s">
        <v>750</v>
      </c>
      <c r="C154" s="1" t="s">
        <v>926</v>
      </c>
      <c r="D154" s="82">
        <v>0.28017018518518522</v>
      </c>
      <c r="E154" s="12" t="s">
        <v>559</v>
      </c>
      <c r="F154" s="12" t="s">
        <v>568</v>
      </c>
      <c r="G154" s="12">
        <v>87</v>
      </c>
      <c r="I154" s="12" t="str">
        <f t="shared" si="0"/>
        <v>87FBF1</v>
      </c>
      <c r="J154" s="12">
        <f t="shared" si="1"/>
        <v>8911857</v>
      </c>
      <c r="K154" s="12">
        <f t="shared" si="2"/>
        <v>103</v>
      </c>
      <c r="L154" s="12" t="s">
        <v>922</v>
      </c>
    </row>
    <row r="155" spans="1:12" ht="12.75" x14ac:dyDescent="0.2">
      <c r="A155" s="1" t="s">
        <v>927</v>
      </c>
      <c r="B155" s="1" t="s">
        <v>753</v>
      </c>
      <c r="C155" s="1" t="s">
        <v>928</v>
      </c>
      <c r="D155" s="82">
        <v>0.30059859953703705</v>
      </c>
      <c r="E155" s="12">
        <v>56</v>
      </c>
      <c r="F155" s="12" t="s">
        <v>652</v>
      </c>
      <c r="G155" s="12">
        <v>91</v>
      </c>
      <c r="I155" s="12" t="str">
        <f t="shared" si="0"/>
        <v>913D56</v>
      </c>
      <c r="J155" s="12">
        <f t="shared" si="1"/>
        <v>9518422</v>
      </c>
      <c r="K155" s="12">
        <f t="shared" si="2"/>
        <v>110</v>
      </c>
      <c r="L155" s="54"/>
    </row>
    <row r="156" spans="1:12" ht="12.75" x14ac:dyDescent="0.2">
      <c r="A156" s="1" t="s">
        <v>929</v>
      </c>
      <c r="B156" s="1" t="s">
        <v>732</v>
      </c>
      <c r="C156" s="1" t="s">
        <v>930</v>
      </c>
      <c r="D156" s="82">
        <v>0.26813872685185186</v>
      </c>
      <c r="E156" s="12" t="s">
        <v>682</v>
      </c>
      <c r="F156" s="12" t="s">
        <v>686</v>
      </c>
      <c r="G156" s="12" t="s">
        <v>607</v>
      </c>
      <c r="I156" s="12" t="str">
        <f t="shared" si="0"/>
        <v>9A6CE3</v>
      </c>
      <c r="J156" s="12">
        <f t="shared" si="1"/>
        <v>10120419</v>
      </c>
      <c r="K156" s="12">
        <f t="shared" si="2"/>
        <v>117</v>
      </c>
      <c r="L156" s="54"/>
    </row>
    <row r="157" spans="1:12" ht="12.75" x14ac:dyDescent="0.2">
      <c r="A157" s="1" t="s">
        <v>931</v>
      </c>
      <c r="B157" s="1" t="s">
        <v>736</v>
      </c>
      <c r="C157" s="1" t="s">
        <v>932</v>
      </c>
      <c r="D157" s="82">
        <v>0.26840858796296296</v>
      </c>
      <c r="E157" s="12" t="s">
        <v>650</v>
      </c>
      <c r="F157" s="12" t="s">
        <v>885</v>
      </c>
      <c r="G157" s="12" t="s">
        <v>593</v>
      </c>
      <c r="I157" s="12" t="str">
        <f t="shared" si="0"/>
        <v>A3A77A</v>
      </c>
      <c r="J157" s="12">
        <f t="shared" si="1"/>
        <v>10725242</v>
      </c>
      <c r="K157" s="12">
        <f t="shared" si="2"/>
        <v>124</v>
      </c>
      <c r="L157" s="54"/>
    </row>
    <row r="158" spans="1:12" ht="12.75" x14ac:dyDescent="0.2">
      <c r="A158" s="1" t="s">
        <v>933</v>
      </c>
      <c r="B158" s="1" t="s">
        <v>740</v>
      </c>
      <c r="C158" s="1" t="s">
        <v>934</v>
      </c>
      <c r="D158" s="82">
        <v>0.28064548611111112</v>
      </c>
      <c r="E158" s="12">
        <v>48</v>
      </c>
      <c r="F158" s="12" t="s">
        <v>601</v>
      </c>
      <c r="G158" s="12" t="s">
        <v>615</v>
      </c>
      <c r="I158" s="12" t="str">
        <f t="shared" si="0"/>
        <v>ACE548</v>
      </c>
      <c r="J158" s="12">
        <f t="shared" si="1"/>
        <v>11330888</v>
      </c>
      <c r="K158" s="12">
        <f t="shared" si="2"/>
        <v>131</v>
      </c>
      <c r="L158" s="54"/>
    </row>
    <row r="159" spans="1:12" ht="12.75" x14ac:dyDescent="0.2">
      <c r="A159" s="1" t="s">
        <v>935</v>
      </c>
      <c r="B159" s="1" t="s">
        <v>744</v>
      </c>
      <c r="C159" s="1" t="s">
        <v>936</v>
      </c>
      <c r="D159" s="82">
        <v>0.4078246527777778</v>
      </c>
      <c r="E159" s="12" t="s">
        <v>656</v>
      </c>
      <c r="F159" s="12">
        <v>49</v>
      </c>
      <c r="G159" s="12" t="s">
        <v>622</v>
      </c>
      <c r="I159" s="12" t="str">
        <f t="shared" si="0"/>
        <v>B649EF</v>
      </c>
      <c r="J159" s="12">
        <f t="shared" si="1"/>
        <v>11946479</v>
      </c>
      <c r="K159" s="12">
        <f t="shared" si="2"/>
        <v>138</v>
      </c>
      <c r="L159" s="54"/>
    </row>
    <row r="160" spans="1:12" ht="12.75" x14ac:dyDescent="0.2">
      <c r="A160" s="1" t="s">
        <v>937</v>
      </c>
      <c r="B160" s="1" t="s">
        <v>747</v>
      </c>
      <c r="C160" s="1" t="s">
        <v>938</v>
      </c>
      <c r="D160" s="82">
        <v>0.34653065972222225</v>
      </c>
      <c r="E160" s="12" t="s">
        <v>683</v>
      </c>
      <c r="F160" s="12" t="s">
        <v>738</v>
      </c>
      <c r="G160" s="12" t="s">
        <v>939</v>
      </c>
      <c r="I160" s="12" t="str">
        <f t="shared" si="0"/>
        <v>BF6FBE</v>
      </c>
      <c r="J160" s="12">
        <f t="shared" si="1"/>
        <v>12545982</v>
      </c>
      <c r="K160" s="12">
        <f t="shared" si="2"/>
        <v>145</v>
      </c>
      <c r="L160" s="54"/>
    </row>
    <row r="161" spans="1:12" ht="12.75" x14ac:dyDescent="0.2">
      <c r="A161" s="1" t="s">
        <v>940</v>
      </c>
      <c r="B161" s="1" t="s">
        <v>750</v>
      </c>
      <c r="C161" s="1" t="s">
        <v>941</v>
      </c>
      <c r="D161" s="82">
        <v>0.31655944444444445</v>
      </c>
      <c r="E161" s="12">
        <v>23</v>
      </c>
      <c r="F161" s="12" t="s">
        <v>575</v>
      </c>
      <c r="G161" s="12" t="s">
        <v>580</v>
      </c>
      <c r="I161" s="12" t="str">
        <f t="shared" si="0"/>
        <v>C8A023</v>
      </c>
      <c r="J161" s="12">
        <f t="shared" si="1"/>
        <v>13148195</v>
      </c>
      <c r="K161" s="12">
        <f t="shared" si="2"/>
        <v>152</v>
      </c>
      <c r="L161" s="54"/>
    </row>
    <row r="162" spans="1:12" ht="12.75" x14ac:dyDescent="0.2">
      <c r="A162" s="1" t="s">
        <v>942</v>
      </c>
      <c r="B162" s="1" t="s">
        <v>753</v>
      </c>
      <c r="C162" s="1" t="s">
        <v>943</v>
      </c>
      <c r="D162" s="82">
        <v>0.26921859953703703</v>
      </c>
      <c r="E162" s="12" t="s">
        <v>645</v>
      </c>
      <c r="F162" s="12" t="s">
        <v>594</v>
      </c>
      <c r="G162" s="12" t="s">
        <v>42</v>
      </c>
      <c r="I162" s="12" t="str">
        <f t="shared" si="0"/>
        <v>D1CAA8</v>
      </c>
      <c r="J162" s="12">
        <f t="shared" si="1"/>
        <v>13748904</v>
      </c>
      <c r="K162" s="12">
        <f t="shared" si="2"/>
        <v>159</v>
      </c>
      <c r="L162" s="54"/>
    </row>
    <row r="163" spans="1:12" ht="12.75" x14ac:dyDescent="0.2">
      <c r="A163" s="1" t="s">
        <v>944</v>
      </c>
      <c r="B163" s="1" t="s">
        <v>732</v>
      </c>
      <c r="C163" s="1" t="s">
        <v>945</v>
      </c>
      <c r="D163" s="82">
        <v>0.29198269675925925</v>
      </c>
      <c r="E163" s="12" t="s">
        <v>658</v>
      </c>
      <c r="F163" s="12" t="s">
        <v>620</v>
      </c>
      <c r="G163" s="12" t="s">
        <v>658</v>
      </c>
      <c r="I163" s="12" t="str">
        <f t="shared" si="0"/>
        <v>DB0CDB</v>
      </c>
      <c r="J163" s="12">
        <f t="shared" si="1"/>
        <v>14355675</v>
      </c>
      <c r="K163" s="12">
        <f t="shared" si="2"/>
        <v>166</v>
      </c>
      <c r="L163" s="54"/>
    </row>
    <row r="164" spans="1:12" ht="12.75" x14ac:dyDescent="0.2">
      <c r="A164" s="1" t="s">
        <v>946</v>
      </c>
      <c r="B164" s="1" t="s">
        <v>736</v>
      </c>
      <c r="C164" s="1" t="s">
        <v>947</v>
      </c>
      <c r="D164" s="82">
        <v>0.32159172453703705</v>
      </c>
      <c r="E164" s="12" t="s">
        <v>948</v>
      </c>
      <c r="F164" s="12">
        <v>51</v>
      </c>
      <c r="G164" s="12" t="s">
        <v>599</v>
      </c>
      <c r="I164" s="12" t="str">
        <f t="shared" si="0"/>
        <v>E4515A</v>
      </c>
      <c r="J164" s="12">
        <f t="shared" si="1"/>
        <v>14963034</v>
      </c>
      <c r="K164" s="12">
        <f t="shared" si="2"/>
        <v>173</v>
      </c>
      <c r="L164" s="54"/>
    </row>
    <row r="165" spans="1:12" ht="12.75" x14ac:dyDescent="0.2">
      <c r="A165" s="1" t="s">
        <v>949</v>
      </c>
      <c r="B165" s="1" t="s">
        <v>740</v>
      </c>
      <c r="C165" s="1" t="s">
        <v>950</v>
      </c>
      <c r="D165" s="82">
        <v>0.29656104166666669</v>
      </c>
      <c r="E165" s="12">
        <v>69</v>
      </c>
      <c r="F165" s="12">
        <v>83</v>
      </c>
      <c r="G165" s="12" t="s">
        <v>660</v>
      </c>
      <c r="I165" s="12" t="str">
        <f t="shared" si="0"/>
        <v>ED8369</v>
      </c>
      <c r="J165" s="12">
        <f t="shared" si="1"/>
        <v>15565673</v>
      </c>
      <c r="K165" s="12">
        <f t="shared" si="2"/>
        <v>180</v>
      </c>
      <c r="L165" s="54"/>
    </row>
    <row r="166" spans="1:12" ht="12.75" x14ac:dyDescent="0.2">
      <c r="A166" s="1" t="s">
        <v>951</v>
      </c>
      <c r="B166" s="1" t="s">
        <v>744</v>
      </c>
      <c r="C166" s="1" t="s">
        <v>952</v>
      </c>
      <c r="D166" s="82">
        <v>0.35081394675925925</v>
      </c>
      <c r="E166" s="81" t="s">
        <v>953</v>
      </c>
      <c r="F166" s="81" t="s">
        <v>900</v>
      </c>
      <c r="G166" s="81" t="s">
        <v>900</v>
      </c>
      <c r="I166" s="12" t="str">
        <f t="shared" si="0"/>
        <v>000002</v>
      </c>
      <c r="J166" s="12">
        <f t="shared" si="1"/>
        <v>2</v>
      </c>
      <c r="K166" s="12">
        <f t="shared" si="2"/>
        <v>0</v>
      </c>
      <c r="L166" s="54"/>
    </row>
    <row r="167" spans="1:12" ht="12.75" x14ac:dyDescent="0.2">
      <c r="A167" s="1" t="s">
        <v>954</v>
      </c>
      <c r="B167" s="1" t="s">
        <v>747</v>
      </c>
      <c r="C167" s="1" t="s">
        <v>955</v>
      </c>
      <c r="D167" s="82">
        <v>0.32903168981481479</v>
      </c>
      <c r="E167" s="12" t="s">
        <v>694</v>
      </c>
      <c r="F167" s="12">
        <v>33</v>
      </c>
      <c r="G167" s="81" t="s">
        <v>609</v>
      </c>
      <c r="I167" s="12" t="str">
        <f t="shared" si="0"/>
        <v>09332A</v>
      </c>
      <c r="J167" s="12">
        <f t="shared" si="1"/>
        <v>602922</v>
      </c>
      <c r="K167" s="12">
        <f t="shared" si="2"/>
        <v>6</v>
      </c>
      <c r="L167" s="54"/>
    </row>
    <row r="168" spans="1:12" ht="12.75" x14ac:dyDescent="0.2">
      <c r="A168" s="1" t="s">
        <v>954</v>
      </c>
      <c r="B168" s="1" t="s">
        <v>747</v>
      </c>
      <c r="C168" s="1" t="s">
        <v>955</v>
      </c>
      <c r="D168" s="82">
        <v>0.77893077546296308</v>
      </c>
      <c r="E168" s="81" t="s">
        <v>953</v>
      </c>
      <c r="F168" s="12" t="s">
        <v>590</v>
      </c>
      <c r="G168" s="81" t="s">
        <v>609</v>
      </c>
      <c r="I168" s="12" t="str">
        <f t="shared" si="0"/>
        <v>09CB02</v>
      </c>
      <c r="J168" s="12">
        <f t="shared" si="1"/>
        <v>641794</v>
      </c>
      <c r="K168" s="12">
        <f t="shared" si="2"/>
        <v>7</v>
      </c>
      <c r="L168" s="54"/>
    </row>
    <row r="169" spans="1:12" ht="12.75" x14ac:dyDescent="0.2">
      <c r="A169" s="1" t="s">
        <v>956</v>
      </c>
      <c r="B169" s="1" t="s">
        <v>750</v>
      </c>
      <c r="C169" s="1" t="s">
        <v>957</v>
      </c>
      <c r="D169" s="82">
        <v>0.31776312499999998</v>
      </c>
      <c r="E169" s="12" t="s">
        <v>626</v>
      </c>
      <c r="F169" s="12">
        <v>69</v>
      </c>
      <c r="G169" s="12">
        <v>12</v>
      </c>
      <c r="I169" s="12" t="str">
        <f t="shared" si="0"/>
        <v>1269DE</v>
      </c>
      <c r="J169" s="12">
        <f t="shared" si="1"/>
        <v>1206750</v>
      </c>
      <c r="K169" s="12">
        <f t="shared" si="2"/>
        <v>13</v>
      </c>
      <c r="L169" s="54"/>
    </row>
    <row r="170" spans="1:12" ht="12.75" x14ac:dyDescent="0.2">
      <c r="A170" s="1" t="s">
        <v>956</v>
      </c>
      <c r="B170" s="1" t="s">
        <v>750</v>
      </c>
      <c r="C170" s="1" t="s">
        <v>957</v>
      </c>
      <c r="D170" s="82">
        <v>0.81104432870370369</v>
      </c>
      <c r="E170" s="12" t="s">
        <v>948</v>
      </c>
      <c r="F170" s="12">
        <v>10</v>
      </c>
      <c r="G170" s="12">
        <v>13</v>
      </c>
      <c r="I170" s="12" t="str">
        <f t="shared" si="0"/>
        <v>13105A</v>
      </c>
      <c r="J170" s="12">
        <f t="shared" si="1"/>
        <v>1249370</v>
      </c>
      <c r="K170" s="12">
        <f t="shared" si="2"/>
        <v>14</v>
      </c>
      <c r="L170" s="54"/>
    </row>
    <row r="171" spans="1:12" ht="12.75" x14ac:dyDescent="0.2">
      <c r="A171" s="1" t="s">
        <v>958</v>
      </c>
      <c r="B171" s="1" t="s">
        <v>753</v>
      </c>
      <c r="C171" s="1" t="s">
        <v>959</v>
      </c>
      <c r="D171" s="82">
        <v>0.30272740740740745</v>
      </c>
      <c r="E171" s="12" t="s">
        <v>616</v>
      </c>
      <c r="F171" s="12" t="s">
        <v>631</v>
      </c>
      <c r="G171" s="12" t="s">
        <v>581</v>
      </c>
      <c r="I171" s="12" t="str">
        <f t="shared" si="0"/>
        <v>1B9F4B</v>
      </c>
      <c r="J171" s="12">
        <f t="shared" si="1"/>
        <v>1810251</v>
      </c>
      <c r="K171" s="12">
        <f t="shared" si="2"/>
        <v>20</v>
      </c>
      <c r="L171" s="54"/>
    </row>
    <row r="172" spans="1:12" ht="12.75" x14ac:dyDescent="0.2">
      <c r="A172" s="1" t="s">
        <v>958</v>
      </c>
      <c r="B172" s="1" t="s">
        <v>753</v>
      </c>
      <c r="C172" s="1" t="s">
        <v>959</v>
      </c>
      <c r="D172" s="82">
        <v>0.49249893518518523</v>
      </c>
      <c r="E172" s="12">
        <v>58</v>
      </c>
      <c r="F172" s="12" t="s">
        <v>619</v>
      </c>
      <c r="G172" s="12" t="s">
        <v>581</v>
      </c>
      <c r="I172" s="12" t="str">
        <f t="shared" si="0"/>
        <v>1BDF58</v>
      </c>
      <c r="J172" s="12">
        <f t="shared" si="1"/>
        <v>1826648</v>
      </c>
      <c r="K172" s="12">
        <f t="shared" si="2"/>
        <v>21</v>
      </c>
      <c r="L172" s="54"/>
    </row>
    <row r="173" spans="1:12" ht="12.75" x14ac:dyDescent="0.2">
      <c r="A173" s="1" t="s">
        <v>960</v>
      </c>
      <c r="B173" s="1" t="s">
        <v>732</v>
      </c>
      <c r="C173" s="1" t="s">
        <v>961</v>
      </c>
      <c r="D173" s="82">
        <v>0.30523204861111108</v>
      </c>
      <c r="E173" s="12" t="s">
        <v>962</v>
      </c>
      <c r="F173" s="12" t="s">
        <v>653</v>
      </c>
      <c r="G173" s="12">
        <v>24</v>
      </c>
      <c r="I173" s="12" t="str">
        <f t="shared" si="0"/>
        <v>24DAA6</v>
      </c>
      <c r="J173" s="12">
        <f t="shared" si="1"/>
        <v>2415270</v>
      </c>
      <c r="K173" s="12">
        <f t="shared" si="2"/>
        <v>27</v>
      </c>
      <c r="L173" s="54"/>
    </row>
    <row r="174" spans="1:12" ht="12.75" x14ac:dyDescent="0.2">
      <c r="A174" s="1" t="s">
        <v>960</v>
      </c>
      <c r="B174" s="1" t="s">
        <v>732</v>
      </c>
      <c r="C174" s="1" t="s">
        <v>961</v>
      </c>
      <c r="D174" s="82">
        <v>0.35071814814814811</v>
      </c>
      <c r="E174" s="81" t="s">
        <v>900</v>
      </c>
      <c r="F174" s="12" t="s">
        <v>623</v>
      </c>
      <c r="G174" s="12">
        <v>24</v>
      </c>
      <c r="I174" s="12" t="str">
        <f t="shared" si="0"/>
        <v>24EA00</v>
      </c>
      <c r="J174" s="12">
        <f t="shared" si="1"/>
        <v>2419200</v>
      </c>
      <c r="K174" s="12">
        <f t="shared" si="2"/>
        <v>28</v>
      </c>
      <c r="L174" s="54"/>
    </row>
    <row r="175" spans="1:12" ht="12.75" x14ac:dyDescent="0.2">
      <c r="A175" s="1" t="s">
        <v>963</v>
      </c>
      <c r="B175" s="1" t="s">
        <v>736</v>
      </c>
      <c r="C175" s="1" t="s">
        <v>964</v>
      </c>
      <c r="D175" s="82">
        <v>0.29441696759259262</v>
      </c>
      <c r="E175" s="12" t="s">
        <v>686</v>
      </c>
      <c r="F175" s="12">
        <v>11</v>
      </c>
      <c r="G175" s="12" t="s">
        <v>578</v>
      </c>
      <c r="I175" s="12" t="str">
        <f t="shared" si="0"/>
        <v>2E116C</v>
      </c>
      <c r="J175" s="12">
        <f t="shared" si="1"/>
        <v>3019116</v>
      </c>
      <c r="K175" s="12">
        <f t="shared" si="2"/>
        <v>34</v>
      </c>
      <c r="L175" s="54"/>
    </row>
    <row r="176" spans="1:12" ht="12.75" x14ac:dyDescent="0.2">
      <c r="A176" s="1" t="s">
        <v>963</v>
      </c>
      <c r="B176" s="1" t="s">
        <v>736</v>
      </c>
      <c r="C176" s="1" t="s">
        <v>964</v>
      </c>
      <c r="D176" s="82">
        <v>0.35374866898148144</v>
      </c>
      <c r="E176" s="12">
        <v>71</v>
      </c>
      <c r="F176" s="12">
        <v>25</v>
      </c>
      <c r="G176" s="12" t="s">
        <v>578</v>
      </c>
      <c r="I176" s="12" t="str">
        <f t="shared" si="0"/>
        <v>2E2571</v>
      </c>
      <c r="J176" s="12">
        <f t="shared" si="1"/>
        <v>3024241</v>
      </c>
      <c r="K176" s="12">
        <f t="shared" si="2"/>
        <v>35</v>
      </c>
      <c r="L176" s="54"/>
    </row>
    <row r="177" spans="1:12" ht="12.75" x14ac:dyDescent="0.2">
      <c r="A177" s="1" t="s">
        <v>965</v>
      </c>
      <c r="B177" s="1" t="s">
        <v>740</v>
      </c>
      <c r="C177" s="1" t="s">
        <v>966</v>
      </c>
      <c r="D177" s="82">
        <v>0.23766619212962964</v>
      </c>
      <c r="E177" s="12" t="s">
        <v>630</v>
      </c>
      <c r="F177" s="12">
        <v>38</v>
      </c>
      <c r="G177" s="12">
        <v>37</v>
      </c>
      <c r="I177" s="12" t="str">
        <f t="shared" si="0"/>
        <v>3738C3</v>
      </c>
      <c r="J177" s="12">
        <f t="shared" si="1"/>
        <v>3619011</v>
      </c>
      <c r="K177" s="12">
        <f t="shared" si="2"/>
        <v>41</v>
      </c>
      <c r="L177" s="54"/>
    </row>
    <row r="178" spans="1:12" ht="12.75" x14ac:dyDescent="0.2">
      <c r="A178" s="1" t="s">
        <v>965</v>
      </c>
      <c r="B178" s="1" t="s">
        <v>740</v>
      </c>
      <c r="C178" s="1" t="s">
        <v>966</v>
      </c>
      <c r="D178" s="82">
        <v>0.35096100694444443</v>
      </c>
      <c r="E178" s="81" t="s">
        <v>840</v>
      </c>
      <c r="F178" s="12" t="s">
        <v>603</v>
      </c>
      <c r="G178" s="12">
        <v>37</v>
      </c>
      <c r="I178" s="12" t="str">
        <f t="shared" si="0"/>
        <v>375F01</v>
      </c>
      <c r="J178" s="12">
        <f t="shared" si="1"/>
        <v>3628801</v>
      </c>
      <c r="K178" s="12">
        <f t="shared" si="2"/>
        <v>42</v>
      </c>
      <c r="L178" s="54"/>
    </row>
    <row r="179" spans="1:12" ht="12.75" x14ac:dyDescent="0.2">
      <c r="A179" s="1" t="s">
        <v>967</v>
      </c>
      <c r="B179" s="1" t="s">
        <v>744</v>
      </c>
      <c r="C179" s="1" t="s">
        <v>968</v>
      </c>
      <c r="D179" s="82">
        <v>9.0471064814814819E-4</v>
      </c>
      <c r="E179" s="81" t="s">
        <v>953</v>
      </c>
      <c r="F179" s="12">
        <v>23</v>
      </c>
      <c r="G179" s="12">
        <v>40</v>
      </c>
      <c r="I179" s="12" t="str">
        <f t="shared" si="0"/>
        <v>402302</v>
      </c>
      <c r="J179" s="12">
        <f t="shared" si="1"/>
        <v>4203266</v>
      </c>
      <c r="K179" s="12">
        <f t="shared" si="2"/>
        <v>48</v>
      </c>
      <c r="L179" s="54"/>
    </row>
    <row r="180" spans="1:12" ht="12.75" x14ac:dyDescent="0.2">
      <c r="A180" s="1" t="s">
        <v>967</v>
      </c>
      <c r="B180" s="1" t="s">
        <v>744</v>
      </c>
      <c r="C180" s="1" t="s">
        <v>968</v>
      </c>
      <c r="D180" s="82">
        <v>0.35783918981481483</v>
      </c>
      <c r="E180" s="12" t="s">
        <v>650</v>
      </c>
      <c r="F180" s="12" t="s">
        <v>668</v>
      </c>
      <c r="G180" s="12">
        <v>40</v>
      </c>
      <c r="I180" s="12" t="str">
        <f t="shared" si="0"/>
        <v>409B7A</v>
      </c>
      <c r="J180" s="12">
        <f t="shared" si="1"/>
        <v>4234106</v>
      </c>
      <c r="K180" s="12">
        <f t="shared" si="2"/>
        <v>49</v>
      </c>
      <c r="L180" s="54"/>
    </row>
    <row r="181" spans="1:12" ht="12.75" x14ac:dyDescent="0.2">
      <c r="A181" s="1" t="s">
        <v>969</v>
      </c>
      <c r="B181" s="1" t="s">
        <v>747</v>
      </c>
      <c r="C181" s="1" t="s">
        <v>970</v>
      </c>
      <c r="D181" s="82">
        <v>0.39921075231481484</v>
      </c>
      <c r="E181" s="12" t="s">
        <v>577</v>
      </c>
      <c r="F181" s="12" t="s">
        <v>567</v>
      </c>
      <c r="G181" s="12">
        <v>41</v>
      </c>
      <c r="I181" s="12" t="str">
        <f t="shared" si="0"/>
        <v>41FAC9</v>
      </c>
      <c r="J181" s="12">
        <f t="shared" si="1"/>
        <v>4324041</v>
      </c>
      <c r="K181" s="12">
        <f t="shared" si="2"/>
        <v>50</v>
      </c>
      <c r="L181" s="54"/>
    </row>
    <row r="182" spans="1:12" ht="12.75" x14ac:dyDescent="0.2">
      <c r="A182" s="1" t="s">
        <v>971</v>
      </c>
      <c r="B182" s="1" t="s">
        <v>750</v>
      </c>
      <c r="C182" s="1" t="s">
        <v>972</v>
      </c>
      <c r="D182" s="82">
        <v>0.31171069444444444</v>
      </c>
      <c r="E182" s="12" t="s">
        <v>789</v>
      </c>
      <c r="F182" s="12">
        <v>17</v>
      </c>
      <c r="G182" s="12" t="s">
        <v>616</v>
      </c>
      <c r="I182" s="12" t="str">
        <f t="shared" si="0"/>
        <v>4B177F</v>
      </c>
      <c r="J182" s="12">
        <f t="shared" si="1"/>
        <v>4921215</v>
      </c>
      <c r="K182" s="12">
        <f t="shared" si="2"/>
        <v>56</v>
      </c>
      <c r="L182" s="54"/>
    </row>
    <row r="183" spans="1:12" ht="12.75" x14ac:dyDescent="0.2">
      <c r="A183" s="1" t="s">
        <v>971</v>
      </c>
      <c r="B183" s="1" t="s">
        <v>750</v>
      </c>
      <c r="C183" s="1" t="s">
        <v>972</v>
      </c>
      <c r="D183" s="82">
        <v>0.35745351851851853</v>
      </c>
      <c r="E183" s="12" t="s">
        <v>656</v>
      </c>
      <c r="F183" s="12">
        <v>26</v>
      </c>
      <c r="G183" s="12" t="s">
        <v>616</v>
      </c>
      <c r="I183" s="12" t="str">
        <f t="shared" si="0"/>
        <v>4B26EF</v>
      </c>
      <c r="J183" s="12">
        <f t="shared" si="1"/>
        <v>4925167</v>
      </c>
      <c r="K183" s="12">
        <f t="shared" si="2"/>
        <v>57</v>
      </c>
      <c r="L183" s="54"/>
    </row>
    <row r="184" spans="1:12" ht="12.75" x14ac:dyDescent="0.2">
      <c r="A184" s="1" t="s">
        <v>973</v>
      </c>
      <c r="B184" s="1" t="s">
        <v>753</v>
      </c>
      <c r="C184" s="1" t="s">
        <v>974</v>
      </c>
      <c r="D184" s="82">
        <v>0.29845380787037035</v>
      </c>
      <c r="E184" s="12">
        <v>87</v>
      </c>
      <c r="F184" s="12" t="s">
        <v>628</v>
      </c>
      <c r="G184" s="12">
        <v>54</v>
      </c>
      <c r="I184" s="12" t="str">
        <f t="shared" si="0"/>
        <v>544D87</v>
      </c>
      <c r="J184" s="12">
        <f t="shared" si="1"/>
        <v>5524871</v>
      </c>
      <c r="K184" s="12">
        <f t="shared" si="2"/>
        <v>63</v>
      </c>
      <c r="L184" s="54"/>
    </row>
    <row r="185" spans="1:12" ht="12.75" x14ac:dyDescent="0.2">
      <c r="A185" s="1" t="s">
        <v>973</v>
      </c>
      <c r="B185" s="1" t="s">
        <v>753</v>
      </c>
      <c r="C185" s="1" t="s">
        <v>974</v>
      </c>
      <c r="D185" s="82">
        <v>0.35318817129629626</v>
      </c>
      <c r="E185" s="81" t="s">
        <v>900</v>
      </c>
      <c r="F185" s="12">
        <v>60</v>
      </c>
      <c r="G185" s="12">
        <v>54</v>
      </c>
      <c r="I185" s="12" t="str">
        <f t="shared" si="0"/>
        <v>546000</v>
      </c>
      <c r="J185" s="12">
        <f t="shared" si="1"/>
        <v>5529600</v>
      </c>
      <c r="K185" s="12">
        <f t="shared" si="2"/>
        <v>64</v>
      </c>
      <c r="L185" s="54"/>
    </row>
    <row r="186" spans="1:12" ht="12.75" x14ac:dyDescent="0.2">
      <c r="A186" s="1" t="s">
        <v>975</v>
      </c>
      <c r="B186" s="1" t="s">
        <v>732</v>
      </c>
      <c r="C186" s="1" t="s">
        <v>976</v>
      </c>
      <c r="D186" s="82">
        <v>4.2514293981481481E-2</v>
      </c>
      <c r="E186" s="12" t="s">
        <v>690</v>
      </c>
      <c r="F186" s="12">
        <v>31</v>
      </c>
      <c r="G186" s="12" t="s">
        <v>676</v>
      </c>
      <c r="I186" s="12" t="str">
        <f t="shared" si="0"/>
        <v>5D31A5</v>
      </c>
      <c r="J186" s="12">
        <f t="shared" si="1"/>
        <v>6107557</v>
      </c>
      <c r="K186" s="12">
        <f t="shared" si="2"/>
        <v>70</v>
      </c>
      <c r="L186" s="54"/>
    </row>
    <row r="187" spans="1:12" ht="12.75" x14ac:dyDescent="0.2">
      <c r="A187" s="1" t="s">
        <v>975</v>
      </c>
      <c r="B187" s="1" t="s">
        <v>732</v>
      </c>
      <c r="C187" s="1" t="s">
        <v>976</v>
      </c>
      <c r="D187" s="82">
        <v>0.37319471064814819</v>
      </c>
      <c r="E187" s="12">
        <v>40</v>
      </c>
      <c r="F187" s="12" t="s">
        <v>678</v>
      </c>
      <c r="G187" s="12" t="s">
        <v>676</v>
      </c>
      <c r="I187" s="12" t="str">
        <f t="shared" si="0"/>
        <v>5DA140</v>
      </c>
      <c r="J187" s="12">
        <f t="shared" si="1"/>
        <v>6136128</v>
      </c>
      <c r="K187" s="12">
        <f t="shared" si="2"/>
        <v>71</v>
      </c>
      <c r="L187" s="54"/>
    </row>
    <row r="188" spans="1:12" ht="12.75" x14ac:dyDescent="0.2">
      <c r="A188" s="1" t="s">
        <v>977</v>
      </c>
      <c r="B188" s="1" t="s">
        <v>736</v>
      </c>
      <c r="C188" s="1" t="s">
        <v>978</v>
      </c>
      <c r="D188" s="82">
        <v>0.53246430555555557</v>
      </c>
      <c r="E188" s="81" t="s">
        <v>840</v>
      </c>
      <c r="F188" s="12" t="s">
        <v>635</v>
      </c>
      <c r="G188" s="12" t="s">
        <v>598</v>
      </c>
      <c r="I188" s="12" t="str">
        <f t="shared" si="0"/>
        <v>5EEC01</v>
      </c>
      <c r="J188" s="12">
        <f t="shared" si="1"/>
        <v>6220801</v>
      </c>
      <c r="K188" s="12">
        <f t="shared" si="2"/>
        <v>72</v>
      </c>
      <c r="L188" s="54"/>
    </row>
    <row r="189" spans="1:12" ht="12.75" x14ac:dyDescent="0.2">
      <c r="A189" s="1" t="s">
        <v>979</v>
      </c>
      <c r="B189" s="1" t="s">
        <v>740</v>
      </c>
      <c r="C189" s="1" t="s">
        <v>980</v>
      </c>
      <c r="D189" s="82">
        <v>0.53291450231481485</v>
      </c>
      <c r="E189" s="12">
        <v>80</v>
      </c>
      <c r="F189" s="12" t="s">
        <v>652</v>
      </c>
      <c r="G189" s="12">
        <v>60</v>
      </c>
      <c r="I189" s="12" t="str">
        <f t="shared" si="0"/>
        <v>603D80</v>
      </c>
      <c r="J189" s="12">
        <f t="shared" si="1"/>
        <v>6307200</v>
      </c>
      <c r="K189" s="12">
        <f t="shared" si="2"/>
        <v>73</v>
      </c>
      <c r="L189" s="54"/>
    </row>
    <row r="190" spans="1:12" ht="12.75" x14ac:dyDescent="0.2">
      <c r="A190" s="1" t="s">
        <v>981</v>
      </c>
      <c r="B190" s="1" t="s">
        <v>744</v>
      </c>
      <c r="C190" s="1" t="s">
        <v>982</v>
      </c>
      <c r="D190" s="82">
        <v>0.54369888888888895</v>
      </c>
      <c r="E190" s="12" t="s">
        <v>690</v>
      </c>
      <c r="F190" s="12">
        <v>92</v>
      </c>
      <c r="G190" s="12">
        <v>61</v>
      </c>
      <c r="I190" s="12" t="str">
        <f t="shared" si="0"/>
        <v>6192A5</v>
      </c>
      <c r="J190" s="12">
        <f t="shared" si="1"/>
        <v>6394533</v>
      </c>
      <c r="K190" s="12">
        <f t="shared" si="2"/>
        <v>74</v>
      </c>
      <c r="L190" s="54"/>
    </row>
    <row r="191" spans="1:12" ht="12.75" x14ac:dyDescent="0.2">
      <c r="A191" s="1" t="s">
        <v>983</v>
      </c>
      <c r="B191" s="1" t="s">
        <v>747</v>
      </c>
      <c r="C191" s="1" t="s">
        <v>984</v>
      </c>
      <c r="D191" s="82">
        <v>0.53889871527777777</v>
      </c>
      <c r="E191" s="12">
        <v>88</v>
      </c>
      <c r="F191" s="12" t="s">
        <v>688</v>
      </c>
      <c r="G191" s="12">
        <v>62</v>
      </c>
      <c r="I191" s="12" t="str">
        <f t="shared" si="0"/>
        <v>62E288</v>
      </c>
      <c r="J191" s="12">
        <f t="shared" si="1"/>
        <v>6480520</v>
      </c>
      <c r="K191" s="12">
        <f t="shared" si="2"/>
        <v>75</v>
      </c>
      <c r="L191" s="54"/>
    </row>
    <row r="192" spans="1:12" ht="12.75" x14ac:dyDescent="0.2">
      <c r="A192" s="1" t="s">
        <v>985</v>
      </c>
      <c r="B192" s="1" t="s">
        <v>750</v>
      </c>
      <c r="C192" s="1" t="s">
        <v>986</v>
      </c>
      <c r="D192" s="82">
        <v>0.53642159722222227</v>
      </c>
      <c r="E192" s="12">
        <v>31</v>
      </c>
      <c r="F192" s="12">
        <v>33</v>
      </c>
      <c r="G192" s="12">
        <v>64</v>
      </c>
      <c r="I192" s="12" t="str">
        <f t="shared" si="0"/>
        <v>643331</v>
      </c>
      <c r="J192" s="12">
        <f t="shared" si="1"/>
        <v>6566705</v>
      </c>
      <c r="K192" s="12">
        <f t="shared" si="2"/>
        <v>76</v>
      </c>
      <c r="L192" s="54"/>
    </row>
    <row r="193" spans="1:12" ht="12.75" x14ac:dyDescent="0.2">
      <c r="A193" s="1" t="s">
        <v>987</v>
      </c>
      <c r="B193" s="1" t="s">
        <v>753</v>
      </c>
      <c r="C193" s="1" t="s">
        <v>988</v>
      </c>
      <c r="D193" s="82">
        <v>0.31467706018518521</v>
      </c>
      <c r="E193" s="12" t="s">
        <v>874</v>
      </c>
      <c r="F193" s="12">
        <v>74</v>
      </c>
      <c r="G193" s="12" t="s">
        <v>742</v>
      </c>
      <c r="I193" s="12" t="str">
        <f t="shared" si="0"/>
        <v>6E745B</v>
      </c>
      <c r="J193" s="12">
        <f t="shared" si="1"/>
        <v>7238747</v>
      </c>
      <c r="K193" s="12">
        <f t="shared" si="2"/>
        <v>83</v>
      </c>
      <c r="L193" s="54"/>
    </row>
    <row r="194" spans="1:12" ht="12.75" x14ac:dyDescent="0.2">
      <c r="A194" s="1" t="s">
        <v>987</v>
      </c>
      <c r="B194" s="1" t="s">
        <v>753</v>
      </c>
      <c r="C194" s="1" t="s">
        <v>988</v>
      </c>
      <c r="D194" s="82">
        <v>0.5431470254629629</v>
      </c>
      <c r="E194" s="12">
        <v>77</v>
      </c>
      <c r="F194" s="12" t="s">
        <v>642</v>
      </c>
      <c r="G194" s="12" t="s">
        <v>742</v>
      </c>
      <c r="I194" s="12" t="str">
        <f t="shared" si="0"/>
        <v>6EC177</v>
      </c>
      <c r="J194" s="12">
        <f t="shared" si="1"/>
        <v>7258487</v>
      </c>
      <c r="K194" s="12">
        <f t="shared" si="2"/>
        <v>84</v>
      </c>
      <c r="L194" s="54"/>
    </row>
    <row r="195" spans="1:12" ht="12.75" x14ac:dyDescent="0.2">
      <c r="A195" s="1" t="s">
        <v>989</v>
      </c>
      <c r="B195" s="1" t="s">
        <v>732</v>
      </c>
      <c r="C195" s="1" t="s">
        <v>990</v>
      </c>
      <c r="D195" s="82">
        <v>0.53288402777777777</v>
      </c>
      <c r="E195" s="12">
        <v>80</v>
      </c>
      <c r="F195" s="12" t="s">
        <v>651</v>
      </c>
      <c r="G195" s="12">
        <v>70</v>
      </c>
      <c r="I195" s="12" t="str">
        <f t="shared" si="0"/>
        <v>700F80</v>
      </c>
      <c r="J195" s="12">
        <f t="shared" si="1"/>
        <v>7344000</v>
      </c>
      <c r="K195" s="12">
        <f t="shared" si="2"/>
        <v>85</v>
      </c>
      <c r="L195" s="54"/>
    </row>
    <row r="196" spans="1:12" ht="12.75" x14ac:dyDescent="0.2">
      <c r="A196" s="1" t="s">
        <v>991</v>
      </c>
      <c r="B196" s="1" t="s">
        <v>736</v>
      </c>
      <c r="C196" s="1" t="s">
        <v>992</v>
      </c>
      <c r="D196" s="82">
        <v>0.32034526620370368</v>
      </c>
      <c r="E196" s="12" t="s">
        <v>690</v>
      </c>
      <c r="F196" s="12">
        <v>53</v>
      </c>
      <c r="G196" s="12" t="s">
        <v>650</v>
      </c>
      <c r="I196" s="12" t="str">
        <f t="shared" si="0"/>
        <v>7A53A5</v>
      </c>
      <c r="J196" s="12">
        <f t="shared" si="1"/>
        <v>8016805</v>
      </c>
      <c r="K196" s="12">
        <f t="shared" si="2"/>
        <v>92</v>
      </c>
      <c r="L196" s="54"/>
    </row>
    <row r="197" spans="1:12" ht="12.75" x14ac:dyDescent="0.2">
      <c r="A197" s="1" t="s">
        <v>991</v>
      </c>
      <c r="B197" s="1" t="s">
        <v>736</v>
      </c>
      <c r="C197" s="1" t="s">
        <v>992</v>
      </c>
      <c r="D197" s="82">
        <v>0.59106638888888885</v>
      </c>
      <c r="E197" s="81" t="s">
        <v>993</v>
      </c>
      <c r="F197" s="12" t="s">
        <v>666</v>
      </c>
      <c r="G197" s="12" t="s">
        <v>650</v>
      </c>
      <c r="I197" s="12" t="str">
        <f t="shared" si="0"/>
        <v>7AAF03</v>
      </c>
      <c r="J197" s="12">
        <f t="shared" si="1"/>
        <v>8040195</v>
      </c>
      <c r="K197" s="12">
        <f t="shared" si="2"/>
        <v>93</v>
      </c>
      <c r="L197" s="54"/>
    </row>
    <row r="198" spans="1:12" ht="12.75" x14ac:dyDescent="0.2">
      <c r="A198" s="1" t="s">
        <v>994</v>
      </c>
      <c r="B198" s="1" t="s">
        <v>740</v>
      </c>
      <c r="C198" s="1" t="s">
        <v>995</v>
      </c>
      <c r="D198" s="82">
        <v>0.30824461805555553</v>
      </c>
      <c r="E198" s="12">
        <v>90</v>
      </c>
      <c r="F198" s="12" t="s">
        <v>658</v>
      </c>
      <c r="G198" s="12">
        <v>84</v>
      </c>
      <c r="I198" s="12" t="str">
        <f t="shared" si="0"/>
        <v>84DB90</v>
      </c>
      <c r="J198" s="12">
        <f t="shared" si="1"/>
        <v>8706960</v>
      </c>
      <c r="K198" s="12">
        <f t="shared" si="2"/>
        <v>100</v>
      </c>
      <c r="L198" s="54"/>
    </row>
    <row r="199" spans="1:12" ht="12.75" x14ac:dyDescent="0.2">
      <c r="A199" s="1" t="s">
        <v>994</v>
      </c>
      <c r="B199" s="1" t="s">
        <v>740</v>
      </c>
      <c r="C199" s="1" t="s">
        <v>995</v>
      </c>
      <c r="D199" s="82">
        <v>0.53324409722222221</v>
      </c>
      <c r="E199" s="12">
        <v>80</v>
      </c>
      <c r="F199" s="12">
        <v>27</v>
      </c>
      <c r="G199" s="12">
        <v>85</v>
      </c>
      <c r="I199" s="12" t="str">
        <f t="shared" si="0"/>
        <v>852780</v>
      </c>
      <c r="J199" s="12">
        <f t="shared" si="1"/>
        <v>8726400</v>
      </c>
      <c r="K199" s="12">
        <f t="shared" si="2"/>
        <v>101</v>
      </c>
      <c r="L199" s="54"/>
    </row>
    <row r="200" spans="1:12" ht="12.75" x14ac:dyDescent="0.2">
      <c r="A200" s="1" t="s">
        <v>996</v>
      </c>
      <c r="B200" s="1" t="s">
        <v>744</v>
      </c>
      <c r="C200" s="1" t="s">
        <v>997</v>
      </c>
      <c r="D200" s="82">
        <v>0.53323300925925932</v>
      </c>
      <c r="E200" s="81" t="s">
        <v>900</v>
      </c>
      <c r="F200" s="12">
        <v>79</v>
      </c>
      <c r="G200" s="12">
        <v>86</v>
      </c>
      <c r="I200" s="12" t="str">
        <f t="shared" si="0"/>
        <v>867900</v>
      </c>
      <c r="J200" s="12">
        <f t="shared" si="1"/>
        <v>8812800</v>
      </c>
      <c r="K200" s="12">
        <f t="shared" si="2"/>
        <v>102</v>
      </c>
      <c r="L200" s="54"/>
    </row>
    <row r="201" spans="1:12" ht="12.75" x14ac:dyDescent="0.2">
      <c r="A201" s="1" t="s">
        <v>998</v>
      </c>
      <c r="B201" s="1" t="s">
        <v>747</v>
      </c>
      <c r="C201" s="1" t="s">
        <v>999</v>
      </c>
      <c r="D201" s="82">
        <v>0.54921196759259261</v>
      </c>
      <c r="E201" s="12" t="s">
        <v>601</v>
      </c>
      <c r="F201" s="12" t="s">
        <v>889</v>
      </c>
      <c r="G201" s="12">
        <v>87</v>
      </c>
      <c r="I201" s="12" t="str">
        <f t="shared" si="0"/>
        <v>87CFE5</v>
      </c>
      <c r="J201" s="12">
        <f t="shared" si="1"/>
        <v>8900581</v>
      </c>
      <c r="K201" s="12">
        <f t="shared" si="2"/>
        <v>103</v>
      </c>
      <c r="L201" s="54"/>
    </row>
    <row r="202" spans="1:12" ht="12.75" x14ac:dyDescent="0.2">
      <c r="A202" s="1" t="s">
        <v>1000</v>
      </c>
      <c r="B202" s="1" t="s">
        <v>750</v>
      </c>
      <c r="C202" s="1" t="s">
        <v>1001</v>
      </c>
      <c r="D202" s="82">
        <v>0.29481366898148148</v>
      </c>
      <c r="E202" s="12" t="s">
        <v>618</v>
      </c>
      <c r="F202" s="81" t="s">
        <v>588</v>
      </c>
      <c r="G202" s="12">
        <v>92</v>
      </c>
      <c r="I202" s="12" t="str">
        <f t="shared" si="0"/>
        <v>92060B</v>
      </c>
      <c r="J202" s="12">
        <f t="shared" si="1"/>
        <v>9569803</v>
      </c>
      <c r="K202" s="12">
        <f t="shared" si="2"/>
        <v>110</v>
      </c>
      <c r="L202" s="54"/>
    </row>
    <row r="203" spans="1:12" ht="12.75" x14ac:dyDescent="0.2">
      <c r="A203" s="1" t="s">
        <v>1000</v>
      </c>
      <c r="B203" s="1" t="s">
        <v>750</v>
      </c>
      <c r="C203" s="1" t="s">
        <v>1001</v>
      </c>
      <c r="D203" s="82">
        <v>0.53460987268518512</v>
      </c>
      <c r="E203" s="12" t="s">
        <v>468</v>
      </c>
      <c r="F203" s="12">
        <v>56</v>
      </c>
      <c r="G203" s="12">
        <v>92</v>
      </c>
      <c r="I203" s="12" t="str">
        <f t="shared" si="0"/>
        <v>9256F9</v>
      </c>
      <c r="J203" s="12">
        <f t="shared" si="1"/>
        <v>9590521</v>
      </c>
      <c r="K203" s="12">
        <f t="shared" si="2"/>
        <v>111</v>
      </c>
      <c r="L203" s="54"/>
    </row>
    <row r="204" spans="1:12" ht="12.75" x14ac:dyDescent="0.2">
      <c r="A204" s="1" t="s">
        <v>1002</v>
      </c>
      <c r="B204" s="1" t="s">
        <v>753</v>
      </c>
      <c r="C204" s="1" t="s">
        <v>1003</v>
      </c>
      <c r="D204" s="82">
        <v>0.2490197800925926</v>
      </c>
      <c r="E204" s="12">
        <v>97</v>
      </c>
      <c r="F204" s="12">
        <v>82</v>
      </c>
      <c r="G204" s="12" t="s">
        <v>643</v>
      </c>
      <c r="I204" s="12" t="str">
        <f t="shared" si="0"/>
        <v>9C8297</v>
      </c>
      <c r="J204" s="12">
        <f t="shared" si="1"/>
        <v>10257047</v>
      </c>
      <c r="K204" s="12">
        <f t="shared" si="2"/>
        <v>118</v>
      </c>
      <c r="L204" s="54"/>
    </row>
    <row r="205" spans="1:12" ht="12.75" x14ac:dyDescent="0.2">
      <c r="A205" s="1" t="s">
        <v>1002</v>
      </c>
      <c r="B205" s="1" t="s">
        <v>753</v>
      </c>
      <c r="C205" s="1" t="s">
        <v>1003</v>
      </c>
      <c r="D205" s="82">
        <v>0.63959568287037039</v>
      </c>
      <c r="E205" s="12">
        <v>69</v>
      </c>
      <c r="F205" s="81" t="s">
        <v>588</v>
      </c>
      <c r="G205" s="12" t="s">
        <v>649</v>
      </c>
      <c r="I205" s="12" t="str">
        <f t="shared" si="0"/>
        <v>9D0669</v>
      </c>
      <c r="J205" s="12">
        <f t="shared" si="1"/>
        <v>10290793</v>
      </c>
      <c r="K205" s="12">
        <f t="shared" si="2"/>
        <v>119</v>
      </c>
      <c r="L205" s="54"/>
    </row>
    <row r="206" spans="1:12" ht="12.75" x14ac:dyDescent="0.2">
      <c r="A206" s="1" t="s">
        <v>1004</v>
      </c>
      <c r="B206" s="1" t="s">
        <v>732</v>
      </c>
      <c r="C206" s="1" t="s">
        <v>1005</v>
      </c>
      <c r="D206" s="82">
        <v>0.2759452546296296</v>
      </c>
      <c r="E206" s="12" t="s">
        <v>674</v>
      </c>
      <c r="F206" s="12">
        <v>17</v>
      </c>
      <c r="G206" s="12" t="s">
        <v>885</v>
      </c>
      <c r="I206" s="12" t="str">
        <f t="shared" si="0"/>
        <v>A717AD</v>
      </c>
      <c r="J206" s="12">
        <f t="shared" si="1"/>
        <v>10950573</v>
      </c>
      <c r="K206" s="12">
        <f t="shared" si="2"/>
        <v>126</v>
      </c>
      <c r="L206" s="54"/>
    </row>
    <row r="207" spans="1:12" ht="12.75" x14ac:dyDescent="0.2">
      <c r="A207" s="1" t="s">
        <v>1004</v>
      </c>
      <c r="B207" s="1" t="s">
        <v>732</v>
      </c>
      <c r="C207" s="1" t="s">
        <v>1005</v>
      </c>
      <c r="D207" s="82">
        <v>0.75614480324074074</v>
      </c>
      <c r="E207" s="12" t="s">
        <v>683</v>
      </c>
      <c r="F207" s="12" t="s">
        <v>600</v>
      </c>
      <c r="G207" s="12" t="s">
        <v>885</v>
      </c>
      <c r="I207" s="12" t="str">
        <f t="shared" si="0"/>
        <v>A7B9BE</v>
      </c>
      <c r="J207" s="12">
        <f t="shared" si="1"/>
        <v>10992062</v>
      </c>
      <c r="K207" s="12">
        <f t="shared" si="2"/>
        <v>127</v>
      </c>
      <c r="L207" s="54"/>
    </row>
    <row r="208" spans="1:12" ht="12.75" x14ac:dyDescent="0.2">
      <c r="A208" s="1" t="s">
        <v>1006</v>
      </c>
      <c r="B208" s="1" t="s">
        <v>736</v>
      </c>
      <c r="C208" s="1" t="s">
        <v>1007</v>
      </c>
      <c r="D208" s="82">
        <v>0.27106978009259258</v>
      </c>
      <c r="E208" s="81" t="s">
        <v>605</v>
      </c>
      <c r="F208" s="12" t="s">
        <v>591</v>
      </c>
      <c r="G208" s="12" t="s">
        <v>634</v>
      </c>
      <c r="I208" s="12" t="str">
        <f t="shared" si="0"/>
        <v>B1A208</v>
      </c>
      <c r="J208" s="12">
        <f t="shared" si="1"/>
        <v>11641352</v>
      </c>
      <c r="K208" s="12">
        <f t="shared" si="2"/>
        <v>134</v>
      </c>
      <c r="L208" s="12" t="s">
        <v>1008</v>
      </c>
    </row>
    <row r="209" spans="1:12" ht="12.75" x14ac:dyDescent="0.2">
      <c r="A209" s="1" t="s">
        <v>1006</v>
      </c>
      <c r="B209" s="1" t="s">
        <v>736</v>
      </c>
      <c r="C209" s="1" t="s">
        <v>1007</v>
      </c>
      <c r="D209" s="82">
        <v>0.53560446759259261</v>
      </c>
      <c r="E209" s="12" t="s">
        <v>644</v>
      </c>
      <c r="F209" s="12" t="s">
        <v>568</v>
      </c>
      <c r="G209" s="12" t="s">
        <v>634</v>
      </c>
      <c r="I209" s="12" t="str">
        <f t="shared" si="0"/>
        <v>B1FB4F</v>
      </c>
      <c r="J209" s="12">
        <f t="shared" si="1"/>
        <v>11664207</v>
      </c>
      <c r="K209" s="12">
        <f t="shared" si="2"/>
        <v>135</v>
      </c>
      <c r="L209" s="54"/>
    </row>
    <row r="210" spans="1:12" ht="12.75" x14ac:dyDescent="0.2">
      <c r="A210" s="1" t="s">
        <v>1009</v>
      </c>
      <c r="B210" s="1" t="s">
        <v>740</v>
      </c>
      <c r="C210" s="1" t="s">
        <v>1010</v>
      </c>
      <c r="D210" s="82">
        <v>0.27316368055555557</v>
      </c>
      <c r="E210" s="12" t="s">
        <v>830</v>
      </c>
      <c r="F210" s="12" t="s">
        <v>578</v>
      </c>
      <c r="G210" s="12" t="s">
        <v>792</v>
      </c>
      <c r="I210" s="12" t="str">
        <f t="shared" si="0"/>
        <v>BC2EBD</v>
      </c>
      <c r="J210" s="12">
        <f t="shared" si="1"/>
        <v>12332733</v>
      </c>
      <c r="K210" s="12">
        <f t="shared" si="2"/>
        <v>142</v>
      </c>
      <c r="L210" s="54"/>
    </row>
    <row r="211" spans="1:12" ht="12.75" x14ac:dyDescent="0.2">
      <c r="A211" s="1" t="s">
        <v>1009</v>
      </c>
      <c r="B211" s="1" t="s">
        <v>740</v>
      </c>
      <c r="C211" s="1" t="s">
        <v>1010</v>
      </c>
      <c r="D211" s="82">
        <v>0.9694881481481481</v>
      </c>
      <c r="E211" s="12" t="s">
        <v>939</v>
      </c>
      <c r="F211" s="12">
        <v>19</v>
      </c>
      <c r="G211" s="12" t="s">
        <v>830</v>
      </c>
      <c r="I211" s="12" t="str">
        <f t="shared" si="0"/>
        <v>BD19BF</v>
      </c>
      <c r="J211" s="12">
        <f t="shared" si="1"/>
        <v>12392895</v>
      </c>
      <c r="K211" s="12">
        <f t="shared" si="2"/>
        <v>143</v>
      </c>
      <c r="L211" s="54"/>
    </row>
    <row r="212" spans="1:12" ht="12.75" x14ac:dyDescent="0.2">
      <c r="A212" s="1" t="s">
        <v>1011</v>
      </c>
      <c r="B212" s="1" t="s">
        <v>744</v>
      </c>
      <c r="C212" s="1" t="s">
        <v>1012</v>
      </c>
      <c r="D212" s="82">
        <v>0.2862942824074074</v>
      </c>
      <c r="E212" s="12" t="s">
        <v>589</v>
      </c>
      <c r="F212" s="12" t="s">
        <v>939</v>
      </c>
      <c r="G212" s="12" t="s">
        <v>667</v>
      </c>
      <c r="I212" s="12" t="str">
        <f t="shared" si="0"/>
        <v>C6BF2C</v>
      </c>
      <c r="J212" s="12">
        <f t="shared" si="1"/>
        <v>13025068</v>
      </c>
      <c r="K212" s="12">
        <f t="shared" si="2"/>
        <v>150</v>
      </c>
      <c r="L212" s="54"/>
    </row>
    <row r="213" spans="1:12" ht="12.75" x14ac:dyDescent="0.2">
      <c r="A213" s="1" t="s">
        <v>1011</v>
      </c>
      <c r="B213" s="1" t="s">
        <v>744</v>
      </c>
      <c r="C213" s="1" t="s">
        <v>1012</v>
      </c>
      <c r="D213" s="82">
        <v>0.53815402777777777</v>
      </c>
      <c r="E213" s="12" t="s">
        <v>680</v>
      </c>
      <c r="F213" s="12">
        <v>14</v>
      </c>
      <c r="G213" s="12" t="s">
        <v>608</v>
      </c>
      <c r="I213" s="12" t="str">
        <f t="shared" si="0"/>
        <v>C7142D</v>
      </c>
      <c r="J213" s="12">
        <f t="shared" si="1"/>
        <v>13046829</v>
      </c>
      <c r="K213" s="12">
        <f t="shared" si="2"/>
        <v>151</v>
      </c>
      <c r="L213" s="54"/>
    </row>
    <row r="214" spans="1:12" ht="12.75" x14ac:dyDescent="0.2">
      <c r="A214" s="1" t="s">
        <v>1013</v>
      </c>
      <c r="B214" s="1" t="s">
        <v>747</v>
      </c>
      <c r="C214" s="1" t="s">
        <v>1014</v>
      </c>
      <c r="D214" s="82">
        <v>0.54661946759259261</v>
      </c>
      <c r="E214" s="12">
        <v>87</v>
      </c>
      <c r="F214" s="12">
        <v>68</v>
      </c>
      <c r="G214" s="12" t="s">
        <v>580</v>
      </c>
      <c r="I214" s="12" t="str">
        <f t="shared" si="0"/>
        <v>C86887</v>
      </c>
      <c r="J214" s="12">
        <f t="shared" si="1"/>
        <v>13133959</v>
      </c>
      <c r="K214" s="12">
        <f t="shared" si="2"/>
        <v>152</v>
      </c>
      <c r="L214" s="54"/>
    </row>
    <row r="215" spans="1:12" ht="12.75" x14ac:dyDescent="0.2">
      <c r="A215" s="1" t="s">
        <v>1015</v>
      </c>
      <c r="B215" s="1" t="s">
        <v>750</v>
      </c>
      <c r="C215" s="1" t="s">
        <v>1016</v>
      </c>
      <c r="D215" s="82">
        <v>0.2763774537037037</v>
      </c>
      <c r="E215" s="12">
        <v>53</v>
      </c>
      <c r="F215" s="12">
        <v>99</v>
      </c>
      <c r="G215" s="12" t="s">
        <v>43</v>
      </c>
      <c r="I215" s="12" t="str">
        <f t="shared" si="0"/>
        <v>D29953</v>
      </c>
      <c r="J215" s="12">
        <f t="shared" si="1"/>
        <v>13801811</v>
      </c>
      <c r="K215" s="12">
        <f t="shared" si="2"/>
        <v>159</v>
      </c>
      <c r="L215" s="54"/>
    </row>
    <row r="216" spans="1:12" ht="12.75" x14ac:dyDescent="0.2">
      <c r="A216" s="1" t="s">
        <v>1015</v>
      </c>
      <c r="B216" s="1" t="s">
        <v>750</v>
      </c>
      <c r="C216" s="1" t="s">
        <v>1016</v>
      </c>
      <c r="D216" s="82">
        <v>0.53416409722222224</v>
      </c>
      <c r="E216" s="12">
        <v>54</v>
      </c>
      <c r="F216" s="12" t="s">
        <v>558</v>
      </c>
      <c r="G216" s="12" t="s">
        <v>43</v>
      </c>
      <c r="I216" s="12" t="str">
        <f t="shared" si="0"/>
        <v>D2F054</v>
      </c>
      <c r="J216" s="12">
        <f t="shared" si="1"/>
        <v>13824084</v>
      </c>
      <c r="K216" s="12">
        <f t="shared" si="2"/>
        <v>160</v>
      </c>
      <c r="L216" s="54"/>
    </row>
    <row r="217" spans="1:12" ht="12.75" x14ac:dyDescent="0.2">
      <c r="A217" s="1" t="s">
        <v>1017</v>
      </c>
      <c r="B217" s="1" t="s">
        <v>753</v>
      </c>
      <c r="C217" s="1" t="s">
        <v>1018</v>
      </c>
      <c r="D217" s="82">
        <v>0.57403527777777774</v>
      </c>
      <c r="E217" s="12">
        <v>50</v>
      </c>
      <c r="F217" s="12" t="s">
        <v>644</v>
      </c>
      <c r="G217" s="12" t="s">
        <v>45</v>
      </c>
      <c r="I217" s="12" t="str">
        <f t="shared" si="0"/>
        <v>D44F50</v>
      </c>
      <c r="J217" s="12">
        <f t="shared" si="1"/>
        <v>13913936</v>
      </c>
      <c r="K217" s="12">
        <f t="shared" si="2"/>
        <v>161</v>
      </c>
      <c r="L217" s="54"/>
    </row>
    <row r="218" spans="1:12" ht="12.75" x14ac:dyDescent="0.2">
      <c r="A218" s="1" t="s">
        <v>1019</v>
      </c>
      <c r="B218" s="1" t="s">
        <v>732</v>
      </c>
      <c r="C218" s="1" t="s">
        <v>1020</v>
      </c>
      <c r="D218" s="82">
        <v>0.30384182870370374</v>
      </c>
      <c r="E218" s="12" t="s">
        <v>691</v>
      </c>
      <c r="F218" s="12">
        <v>80</v>
      </c>
      <c r="G218" s="12" t="s">
        <v>626</v>
      </c>
      <c r="I218" s="12" t="str">
        <f t="shared" si="0"/>
        <v>DE801F</v>
      </c>
      <c r="J218" s="12">
        <f t="shared" si="1"/>
        <v>14581791</v>
      </c>
      <c r="K218" s="12">
        <f t="shared" si="2"/>
        <v>168</v>
      </c>
      <c r="L218" s="54"/>
    </row>
    <row r="219" spans="1:12" ht="12.75" x14ac:dyDescent="0.2">
      <c r="A219" s="1" t="s">
        <v>1019</v>
      </c>
      <c r="B219" s="1" t="s">
        <v>732</v>
      </c>
      <c r="C219" s="1" t="s">
        <v>1020</v>
      </c>
      <c r="D219" s="82">
        <v>0.54157417824074072</v>
      </c>
      <c r="E219" s="12" t="s">
        <v>948</v>
      </c>
      <c r="F219" s="12" t="s">
        <v>41</v>
      </c>
      <c r="G219" s="12" t="s">
        <v>626</v>
      </c>
      <c r="I219" s="12" t="str">
        <f t="shared" si="0"/>
        <v>DED05A</v>
      </c>
      <c r="J219" s="12">
        <f t="shared" si="1"/>
        <v>14602330</v>
      </c>
      <c r="K219" s="12">
        <f t="shared" si="2"/>
        <v>169</v>
      </c>
      <c r="L219" s="54"/>
    </row>
    <row r="220" spans="1:12" ht="12.75" x14ac:dyDescent="0.2">
      <c r="A220" s="1" t="s">
        <v>1021</v>
      </c>
      <c r="B220" s="1" t="s">
        <v>736</v>
      </c>
      <c r="C220" s="1" t="s">
        <v>1022</v>
      </c>
      <c r="D220" s="82">
        <v>0.30798001157407412</v>
      </c>
      <c r="E220" s="12">
        <v>84</v>
      </c>
      <c r="F220" s="12" t="s">
        <v>625</v>
      </c>
      <c r="G220" s="12" t="s">
        <v>611</v>
      </c>
      <c r="I220" s="12" t="str">
        <f t="shared" si="0"/>
        <v>E90D84</v>
      </c>
      <c r="J220" s="12">
        <f t="shared" si="1"/>
        <v>15273348</v>
      </c>
      <c r="K220" s="12">
        <f t="shared" si="2"/>
        <v>176</v>
      </c>
      <c r="L220" s="54"/>
    </row>
    <row r="221" spans="1:12" ht="12.75" x14ac:dyDescent="0.2">
      <c r="A221" s="1" t="s">
        <v>1021</v>
      </c>
      <c r="B221" s="1" t="s">
        <v>736</v>
      </c>
      <c r="C221" s="1" t="s">
        <v>1022</v>
      </c>
      <c r="D221" s="82">
        <v>0.55147380787037037</v>
      </c>
      <c r="E221" s="12" t="s">
        <v>634</v>
      </c>
      <c r="F221" s="12" t="s">
        <v>603</v>
      </c>
      <c r="G221" s="12" t="s">
        <v>611</v>
      </c>
      <c r="I221" s="12" t="str">
        <f t="shared" si="0"/>
        <v>E95FB1</v>
      </c>
      <c r="J221" s="12">
        <f t="shared" si="1"/>
        <v>15294385</v>
      </c>
      <c r="K221" s="12">
        <f t="shared" si="2"/>
        <v>177</v>
      </c>
      <c r="L221" s="54"/>
    </row>
    <row r="222" spans="1:12" ht="12.75" x14ac:dyDescent="0.2">
      <c r="A222" s="1" t="s">
        <v>1023</v>
      </c>
      <c r="B222" s="1" t="s">
        <v>740</v>
      </c>
      <c r="C222" s="1" t="s">
        <v>1024</v>
      </c>
      <c r="D222" s="82">
        <v>0.56181730324074075</v>
      </c>
      <c r="E222" s="12">
        <v>48</v>
      </c>
      <c r="F222" s="12" t="s">
        <v>661</v>
      </c>
      <c r="G222" s="12" t="s">
        <v>623</v>
      </c>
      <c r="I222" s="12" t="str">
        <f t="shared" si="0"/>
        <v>EAAB48</v>
      </c>
      <c r="J222" s="12">
        <f t="shared" si="1"/>
        <v>15379272</v>
      </c>
      <c r="K222" s="12">
        <f t="shared" si="2"/>
        <v>178</v>
      </c>
      <c r="L222" s="54"/>
    </row>
    <row r="223" spans="1:12" ht="12.75" x14ac:dyDescent="0.2">
      <c r="A223" s="1" t="s">
        <v>1025</v>
      </c>
      <c r="B223" s="1" t="s">
        <v>744</v>
      </c>
      <c r="C223" s="1" t="s">
        <v>1026</v>
      </c>
      <c r="D223" s="82">
        <v>0.61021885416666666</v>
      </c>
      <c r="E223" s="12" t="s">
        <v>580</v>
      </c>
      <c r="F223" s="12" t="s">
        <v>620</v>
      </c>
      <c r="G223" s="12" t="s">
        <v>635</v>
      </c>
      <c r="I223" s="12" t="str">
        <f t="shared" si="0"/>
        <v>EC0CC8</v>
      </c>
      <c r="J223" s="12">
        <f t="shared" si="1"/>
        <v>15469768</v>
      </c>
      <c r="K223" s="12">
        <f t="shared" si="2"/>
        <v>179</v>
      </c>
      <c r="L223" s="54"/>
    </row>
    <row r="224" spans="1:12" ht="12.75" x14ac:dyDescent="0.2">
      <c r="A224" s="1" t="s">
        <v>1027</v>
      </c>
      <c r="B224" s="1" t="s">
        <v>747</v>
      </c>
      <c r="C224" s="1" t="s">
        <v>1028</v>
      </c>
      <c r="D224" s="82">
        <v>0.57051442129629637</v>
      </c>
      <c r="E224" s="12" t="s">
        <v>657</v>
      </c>
      <c r="F224" s="12">
        <v>50</v>
      </c>
      <c r="G224" s="12" t="s">
        <v>660</v>
      </c>
      <c r="I224" s="12" t="str">
        <f t="shared" si="0"/>
        <v>ED50B2</v>
      </c>
      <c r="J224" s="12">
        <f t="shared" si="1"/>
        <v>15552690</v>
      </c>
      <c r="K224" s="12">
        <f t="shared" si="2"/>
        <v>180</v>
      </c>
      <c r="L224" s="54"/>
    </row>
    <row r="225" spans="1:12" ht="12.75" x14ac:dyDescent="0.2">
      <c r="A225" s="1" t="s">
        <v>1029</v>
      </c>
      <c r="B225" s="1" t="s">
        <v>750</v>
      </c>
      <c r="C225" s="1" t="s">
        <v>1030</v>
      </c>
      <c r="D225" s="82">
        <v>0.99886778935185183</v>
      </c>
      <c r="E225" s="12">
        <v>0</v>
      </c>
      <c r="F225" s="12">
        <v>0</v>
      </c>
      <c r="G225" s="12">
        <v>0</v>
      </c>
      <c r="I225" s="12" t="str">
        <f t="shared" si="0"/>
        <v>000</v>
      </c>
      <c r="J225" s="12">
        <f t="shared" si="1"/>
        <v>0</v>
      </c>
      <c r="K225" s="12">
        <f t="shared" si="2"/>
        <v>0</v>
      </c>
      <c r="L225" s="54"/>
    </row>
    <row r="226" spans="1:12" ht="12.75" x14ac:dyDescent="0.2">
      <c r="A226" s="1" t="s">
        <v>1031</v>
      </c>
      <c r="B226" s="1" t="s">
        <v>753</v>
      </c>
      <c r="C226" s="1" t="s">
        <v>1032</v>
      </c>
      <c r="D226" s="82">
        <v>0.29244775462962963</v>
      </c>
      <c r="E226" s="12" t="s">
        <v>592</v>
      </c>
      <c r="F226" s="12" t="s">
        <v>584</v>
      </c>
      <c r="G226" s="12" t="s">
        <v>614</v>
      </c>
      <c r="I226" s="12" t="str">
        <f t="shared" si="0"/>
        <v>0AE6FF</v>
      </c>
      <c r="J226" s="12">
        <f t="shared" si="1"/>
        <v>714495</v>
      </c>
      <c r="K226" s="12">
        <f t="shared" si="2"/>
        <v>8</v>
      </c>
      <c r="L226" s="54"/>
    </row>
    <row r="227" spans="1:12" ht="12.75" x14ac:dyDescent="0.2">
      <c r="A227" s="1" t="s">
        <v>1033</v>
      </c>
      <c r="B227" s="1" t="s">
        <v>732</v>
      </c>
      <c r="C227" s="1" t="s">
        <v>1034</v>
      </c>
      <c r="D227" s="82">
        <v>0.30387271990740738</v>
      </c>
      <c r="E227" s="12" t="s">
        <v>664</v>
      </c>
      <c r="F227" s="12">
        <v>76</v>
      </c>
      <c r="G227" s="12">
        <v>15</v>
      </c>
      <c r="I227" s="12" t="str">
        <f t="shared" si="0"/>
        <v>1576DC</v>
      </c>
      <c r="J227" s="12">
        <f t="shared" si="1"/>
        <v>1406684</v>
      </c>
      <c r="K227" s="12">
        <f t="shared" si="2"/>
        <v>16</v>
      </c>
      <c r="L227" s="54"/>
    </row>
    <row r="228" spans="1:12" ht="12.75" x14ac:dyDescent="0.2">
      <c r="A228" s="1" t="s">
        <v>1035</v>
      </c>
      <c r="B228" s="1" t="s">
        <v>736</v>
      </c>
      <c r="C228" s="1" t="s">
        <v>1036</v>
      </c>
      <c r="D228" s="82">
        <v>0.29194894675925925</v>
      </c>
      <c r="E228" s="12">
        <v>58</v>
      </c>
      <c r="F228" s="12" t="s">
        <v>672</v>
      </c>
      <c r="G228" s="12">
        <v>16</v>
      </c>
      <c r="I228" s="12" t="str">
        <f t="shared" si="0"/>
        <v>16C458</v>
      </c>
      <c r="J228" s="12">
        <f t="shared" si="1"/>
        <v>1492056</v>
      </c>
      <c r="K228" s="12">
        <f t="shared" si="2"/>
        <v>17</v>
      </c>
      <c r="L228" s="54"/>
    </row>
    <row r="229" spans="1:12" ht="12.75" x14ac:dyDescent="0.2">
      <c r="A229" s="1" t="s">
        <v>1037</v>
      </c>
      <c r="B229" s="1" t="s">
        <v>740</v>
      </c>
      <c r="C229" s="1" t="s">
        <v>1038</v>
      </c>
      <c r="D229" s="82">
        <v>0.31119679398148148</v>
      </c>
      <c r="E229" s="12">
        <v>57</v>
      </c>
      <c r="F229" s="12" t="s">
        <v>681</v>
      </c>
      <c r="G229" s="12">
        <v>18</v>
      </c>
      <c r="I229" s="12" t="str">
        <f t="shared" si="0"/>
        <v>181C57</v>
      </c>
      <c r="J229" s="12">
        <f t="shared" si="1"/>
        <v>1580119</v>
      </c>
      <c r="K229" s="12">
        <f t="shared" si="2"/>
        <v>18</v>
      </c>
      <c r="L229" s="54"/>
    </row>
    <row r="230" spans="1:12" ht="12.75" x14ac:dyDescent="0.2">
      <c r="A230" s="1" t="s">
        <v>1039</v>
      </c>
      <c r="B230" s="1" t="s">
        <v>744</v>
      </c>
      <c r="C230" s="1" t="s">
        <v>1040</v>
      </c>
      <c r="D230" s="82">
        <v>0.6029999768518518</v>
      </c>
      <c r="E230" s="12">
        <v>18</v>
      </c>
      <c r="F230" s="81" t="s">
        <v>993</v>
      </c>
      <c r="G230" s="12">
        <v>23</v>
      </c>
      <c r="I230" s="12" t="str">
        <f t="shared" si="0"/>
        <v>230318</v>
      </c>
      <c r="J230" s="12">
        <f t="shared" si="1"/>
        <v>2294552</v>
      </c>
      <c r="K230" s="12">
        <f t="shared" si="2"/>
        <v>26</v>
      </c>
      <c r="L230" s="54"/>
    </row>
    <row r="231" spans="1:12" ht="12.75" x14ac:dyDescent="0.2">
      <c r="A231" s="1" t="s">
        <v>1041</v>
      </c>
      <c r="B231" s="1" t="s">
        <v>747</v>
      </c>
      <c r="C231" s="1" t="s">
        <v>1042</v>
      </c>
      <c r="D231" s="82">
        <v>4.5675555555555553E-2</v>
      </c>
      <c r="E231" s="12">
        <v>80</v>
      </c>
      <c r="F231" s="12">
        <v>98</v>
      </c>
      <c r="G231" s="12">
        <v>23</v>
      </c>
      <c r="I231" s="12" t="str">
        <f t="shared" si="0"/>
        <v>239880</v>
      </c>
      <c r="J231" s="12">
        <f t="shared" si="1"/>
        <v>2332800</v>
      </c>
      <c r="K231" s="12">
        <f t="shared" si="2"/>
        <v>27</v>
      </c>
      <c r="L231" s="54"/>
    </row>
    <row r="232" spans="1:12" ht="12.75" x14ac:dyDescent="0.2">
      <c r="A232" s="1" t="s">
        <v>1043</v>
      </c>
      <c r="B232" s="1" t="s">
        <v>750</v>
      </c>
      <c r="C232" s="1" t="s">
        <v>1044</v>
      </c>
      <c r="D232" s="82">
        <v>0.33391259259259259</v>
      </c>
      <c r="E232" s="12" t="s">
        <v>673</v>
      </c>
      <c r="F232" s="12" t="s">
        <v>48</v>
      </c>
      <c r="G232" s="12" t="s">
        <v>579</v>
      </c>
      <c r="I232" s="12" t="str">
        <f t="shared" si="0"/>
        <v>2FD74A</v>
      </c>
      <c r="J232" s="12">
        <f t="shared" si="1"/>
        <v>3135306</v>
      </c>
      <c r="K232" s="12">
        <f t="shared" si="2"/>
        <v>36</v>
      </c>
      <c r="L232" s="12" t="s">
        <v>1045</v>
      </c>
    </row>
    <row r="233" spans="1:12" ht="12.75" x14ac:dyDescent="0.2">
      <c r="A233" s="1" t="s">
        <v>1046</v>
      </c>
      <c r="B233" s="1" t="s">
        <v>753</v>
      </c>
      <c r="C233" s="1" t="s">
        <v>1047</v>
      </c>
      <c r="D233" s="82">
        <v>4.8612268518518514E-4</v>
      </c>
      <c r="E233" s="12" t="s">
        <v>655</v>
      </c>
      <c r="F233" s="12">
        <v>43</v>
      </c>
      <c r="G233" s="12" t="s">
        <v>663</v>
      </c>
      <c r="I233" s="12" t="str">
        <f t="shared" si="0"/>
        <v>3B43B3</v>
      </c>
      <c r="J233" s="12">
        <f t="shared" si="1"/>
        <v>3883955</v>
      </c>
      <c r="K233" s="12">
        <f t="shared" si="2"/>
        <v>44</v>
      </c>
      <c r="L233" s="54"/>
    </row>
    <row r="234" spans="1:12" ht="12.75" x14ac:dyDescent="0.2">
      <c r="A234" s="1" t="s">
        <v>1046</v>
      </c>
      <c r="B234" s="1" t="s">
        <v>753</v>
      </c>
      <c r="C234" s="1" t="s">
        <v>1047</v>
      </c>
      <c r="D234" s="82">
        <v>0.28978336805555555</v>
      </c>
      <c r="E234" s="12" t="s">
        <v>584</v>
      </c>
      <c r="F234" s="12" t="s">
        <v>690</v>
      </c>
      <c r="G234" s="12" t="s">
        <v>663</v>
      </c>
      <c r="I234" s="12" t="str">
        <f t="shared" si="0"/>
        <v>3BA5E6</v>
      </c>
      <c r="J234" s="12">
        <f t="shared" si="1"/>
        <v>3909094</v>
      </c>
      <c r="K234" s="12">
        <f t="shared" si="2"/>
        <v>45</v>
      </c>
      <c r="L234" s="54"/>
    </row>
    <row r="235" spans="1:12" ht="12.75" x14ac:dyDescent="0.2">
      <c r="A235" s="1" t="s">
        <v>1048</v>
      </c>
      <c r="B235" s="1" t="s">
        <v>732</v>
      </c>
      <c r="C235" s="1" t="s">
        <v>1049</v>
      </c>
      <c r="D235" s="82">
        <v>0.29846718750000001</v>
      </c>
      <c r="E235" s="12">
        <v>59</v>
      </c>
      <c r="F235" s="12">
        <v>86</v>
      </c>
      <c r="G235" s="12">
        <v>47</v>
      </c>
      <c r="I235" s="12" t="str">
        <f t="shared" si="0"/>
        <v>478659</v>
      </c>
      <c r="J235" s="12">
        <f t="shared" si="1"/>
        <v>4687449</v>
      </c>
      <c r="K235" s="12">
        <f t="shared" si="2"/>
        <v>54</v>
      </c>
      <c r="L235" s="54"/>
    </row>
    <row r="236" spans="1:12" ht="12.75" x14ac:dyDescent="0.2">
      <c r="D236" s="54"/>
      <c r="E236" s="54"/>
      <c r="F236" s="54"/>
      <c r="G236" s="54"/>
      <c r="I236" s="54"/>
      <c r="J236" s="54"/>
      <c r="K236" s="54"/>
      <c r="L236" s="54"/>
    </row>
    <row r="237" spans="1:12" ht="12.75" x14ac:dyDescent="0.2">
      <c r="D237" s="54"/>
      <c r="E237" s="54"/>
      <c r="F237" s="54"/>
      <c r="G237" s="54"/>
      <c r="I237" s="54"/>
      <c r="J237" s="54"/>
      <c r="K237" s="54"/>
      <c r="L237" s="54"/>
    </row>
    <row r="238" spans="1:12" ht="12.75" x14ac:dyDescent="0.2">
      <c r="D238" s="54"/>
      <c r="E238" s="54"/>
      <c r="F238" s="54"/>
      <c r="G238" s="54"/>
      <c r="I238" s="54"/>
      <c r="J238" s="54"/>
      <c r="K238" s="54"/>
      <c r="L238" s="54"/>
    </row>
    <row r="239" spans="1:12" ht="12.75" x14ac:dyDescent="0.2">
      <c r="D239" s="54"/>
      <c r="E239" s="54"/>
      <c r="F239" s="54"/>
      <c r="G239" s="54"/>
      <c r="I239" s="54"/>
      <c r="J239" s="54"/>
      <c r="K239" s="54"/>
      <c r="L239" s="54"/>
    </row>
    <row r="240" spans="1:12" ht="12.75" x14ac:dyDescent="0.2">
      <c r="D240" s="54"/>
      <c r="E240" s="54"/>
      <c r="F240" s="54"/>
      <c r="G240" s="54"/>
      <c r="I240" s="54"/>
      <c r="J240" s="54"/>
      <c r="K240" s="54"/>
      <c r="L240" s="54"/>
    </row>
    <row r="241" spans="4:12" ht="12.75" x14ac:dyDescent="0.2">
      <c r="D241" s="54"/>
      <c r="E241" s="54"/>
      <c r="F241" s="54"/>
      <c r="G241" s="54"/>
      <c r="I241" s="54"/>
      <c r="J241" s="54"/>
      <c r="K241" s="54"/>
      <c r="L241" s="54"/>
    </row>
    <row r="242" spans="4:12" ht="12.75" x14ac:dyDescent="0.2">
      <c r="D242" s="54"/>
      <c r="E242" s="54"/>
      <c r="F242" s="54"/>
      <c r="G242" s="54"/>
      <c r="I242" s="54"/>
      <c r="J242" s="54"/>
      <c r="K242" s="54"/>
      <c r="L242" s="54"/>
    </row>
    <row r="243" spans="4:12" ht="12.75" x14ac:dyDescent="0.2">
      <c r="D243" s="54"/>
      <c r="E243" s="54"/>
      <c r="F243" s="54"/>
      <c r="G243" s="54"/>
      <c r="I243" s="54"/>
      <c r="J243" s="54"/>
      <c r="K243" s="54"/>
      <c r="L243" s="54"/>
    </row>
    <row r="244" spans="4:12" ht="12.75" x14ac:dyDescent="0.2">
      <c r="D244" s="54"/>
      <c r="E244" s="54"/>
      <c r="F244" s="54"/>
      <c r="G244" s="54"/>
      <c r="I244" s="54"/>
      <c r="J244" s="54"/>
      <c r="K244" s="54"/>
      <c r="L244" s="54"/>
    </row>
    <row r="245" spans="4:12" ht="12.75" x14ac:dyDescent="0.2">
      <c r="D245" s="54"/>
      <c r="E245" s="54"/>
      <c r="F245" s="54"/>
      <c r="G245" s="54"/>
      <c r="I245" s="54"/>
      <c r="J245" s="54"/>
      <c r="K245" s="54"/>
      <c r="L245" s="54"/>
    </row>
    <row r="246" spans="4:12" ht="12.75" x14ac:dyDescent="0.2">
      <c r="D246" s="54"/>
      <c r="E246" s="54"/>
      <c r="F246" s="54"/>
      <c r="G246" s="54"/>
      <c r="I246" s="54"/>
      <c r="J246" s="54"/>
      <c r="K246" s="54"/>
      <c r="L246" s="54"/>
    </row>
    <row r="247" spans="4:12" ht="12.75" x14ac:dyDescent="0.2">
      <c r="D247" s="54"/>
      <c r="E247" s="54"/>
      <c r="F247" s="54"/>
      <c r="G247" s="54"/>
      <c r="I247" s="54"/>
      <c r="J247" s="54"/>
      <c r="K247" s="54"/>
      <c r="L247" s="54"/>
    </row>
    <row r="248" spans="4:12" ht="12.75" x14ac:dyDescent="0.2">
      <c r="D248" s="54"/>
      <c r="E248" s="54"/>
      <c r="F248" s="54"/>
      <c r="G248" s="54"/>
      <c r="I248" s="54"/>
      <c r="J248" s="54"/>
      <c r="K248" s="54"/>
      <c r="L248" s="54"/>
    </row>
    <row r="249" spans="4:12" ht="12.75" x14ac:dyDescent="0.2">
      <c r="D249" s="54"/>
      <c r="E249" s="54"/>
      <c r="F249" s="54"/>
      <c r="G249" s="54"/>
      <c r="I249" s="54"/>
      <c r="J249" s="54"/>
      <c r="K249" s="54"/>
      <c r="L249" s="54"/>
    </row>
    <row r="250" spans="4:12" ht="12.75" x14ac:dyDescent="0.2">
      <c r="D250" s="54"/>
      <c r="E250" s="54"/>
      <c r="F250" s="54"/>
      <c r="G250" s="54"/>
      <c r="I250" s="54"/>
      <c r="J250" s="54"/>
      <c r="K250" s="54"/>
      <c r="L250" s="54"/>
    </row>
    <row r="251" spans="4:12" ht="12.75" x14ac:dyDescent="0.2">
      <c r="D251" s="54"/>
      <c r="E251" s="54"/>
      <c r="F251" s="54"/>
      <c r="G251" s="54"/>
      <c r="I251" s="54"/>
      <c r="J251" s="54"/>
      <c r="K251" s="54"/>
      <c r="L251" s="54"/>
    </row>
    <row r="252" spans="4:12" ht="12.75" x14ac:dyDescent="0.2">
      <c r="D252" s="54"/>
      <c r="E252" s="54"/>
      <c r="F252" s="54"/>
      <c r="G252" s="54"/>
      <c r="I252" s="54"/>
      <c r="J252" s="54"/>
      <c r="K252" s="54"/>
      <c r="L252" s="54"/>
    </row>
    <row r="253" spans="4:12" ht="12.75" x14ac:dyDescent="0.2">
      <c r="D253" s="54"/>
      <c r="E253" s="54"/>
      <c r="F253" s="54"/>
      <c r="G253" s="54"/>
      <c r="I253" s="54"/>
      <c r="J253" s="54"/>
      <c r="K253" s="54"/>
      <c r="L253" s="54"/>
    </row>
    <row r="254" spans="4:12" ht="12.75" x14ac:dyDescent="0.2">
      <c r="D254" s="54"/>
      <c r="E254" s="54"/>
      <c r="F254" s="54"/>
      <c r="G254" s="54"/>
      <c r="I254" s="54"/>
      <c r="J254" s="54"/>
      <c r="K254" s="54"/>
      <c r="L254" s="54"/>
    </row>
    <row r="255" spans="4:12" ht="12.75" x14ac:dyDescent="0.2">
      <c r="D255" s="54"/>
      <c r="E255" s="54"/>
      <c r="F255" s="54"/>
      <c r="G255" s="54"/>
      <c r="I255" s="54"/>
      <c r="J255" s="54"/>
      <c r="K255" s="54"/>
      <c r="L255" s="54"/>
    </row>
    <row r="256" spans="4:12" ht="12.75" x14ac:dyDescent="0.2">
      <c r="D256" s="54"/>
      <c r="E256" s="54"/>
      <c r="F256" s="54"/>
      <c r="G256" s="54"/>
      <c r="I256" s="54"/>
      <c r="J256" s="54"/>
      <c r="K256" s="54"/>
      <c r="L256" s="54"/>
    </row>
    <row r="257" spans="4:12" ht="12.75" x14ac:dyDescent="0.2">
      <c r="D257" s="54"/>
      <c r="E257" s="54"/>
      <c r="F257" s="54"/>
      <c r="G257" s="54"/>
      <c r="I257" s="54"/>
      <c r="J257" s="54"/>
      <c r="K257" s="54"/>
      <c r="L257" s="54"/>
    </row>
    <row r="258" spans="4:12" ht="12.75" x14ac:dyDescent="0.2">
      <c r="D258" s="54"/>
      <c r="E258" s="54"/>
      <c r="F258" s="54"/>
      <c r="G258" s="54"/>
      <c r="I258" s="54"/>
      <c r="J258" s="54"/>
      <c r="K258" s="54"/>
      <c r="L258" s="54"/>
    </row>
    <row r="259" spans="4:12" ht="12.75" x14ac:dyDescent="0.2">
      <c r="D259" s="54"/>
      <c r="E259" s="54"/>
      <c r="F259" s="54"/>
      <c r="G259" s="54"/>
      <c r="I259" s="54"/>
      <c r="J259" s="54"/>
      <c r="K259" s="54"/>
      <c r="L259" s="54"/>
    </row>
    <row r="260" spans="4:12" ht="12.75" x14ac:dyDescent="0.2">
      <c r="D260" s="54"/>
      <c r="E260" s="54"/>
      <c r="F260" s="54"/>
      <c r="G260" s="54"/>
      <c r="I260" s="54"/>
      <c r="J260" s="54"/>
      <c r="K260" s="54"/>
      <c r="L260" s="54"/>
    </row>
    <row r="261" spans="4:12" ht="12.75" x14ac:dyDescent="0.2">
      <c r="D261" s="54"/>
      <c r="E261" s="54"/>
      <c r="F261" s="54"/>
      <c r="G261" s="54"/>
      <c r="I261" s="54"/>
      <c r="J261" s="54"/>
      <c r="K261" s="54"/>
      <c r="L261" s="54"/>
    </row>
    <row r="262" spans="4:12" ht="12.75" x14ac:dyDescent="0.2">
      <c r="D262" s="54"/>
      <c r="E262" s="54"/>
      <c r="F262" s="54"/>
      <c r="G262" s="54"/>
      <c r="I262" s="54"/>
      <c r="J262" s="54"/>
      <c r="K262" s="54"/>
      <c r="L262" s="54"/>
    </row>
    <row r="263" spans="4:12" ht="12.75" x14ac:dyDescent="0.2">
      <c r="D263" s="54"/>
      <c r="E263" s="54"/>
      <c r="F263" s="54"/>
      <c r="G263" s="54"/>
      <c r="I263" s="54"/>
      <c r="J263" s="54"/>
      <c r="K263" s="54"/>
      <c r="L263" s="54"/>
    </row>
    <row r="264" spans="4:12" ht="12.75" x14ac:dyDescent="0.2">
      <c r="D264" s="54"/>
      <c r="E264" s="54"/>
      <c r="F264" s="54"/>
      <c r="G264" s="54"/>
      <c r="I264" s="54"/>
      <c r="J264" s="54"/>
      <c r="K264" s="54"/>
      <c r="L264" s="54"/>
    </row>
    <row r="265" spans="4:12" ht="12.75" x14ac:dyDescent="0.2">
      <c r="D265" s="54"/>
      <c r="E265" s="54"/>
      <c r="F265" s="54"/>
      <c r="G265" s="54"/>
      <c r="I265" s="54"/>
      <c r="J265" s="54"/>
      <c r="K265" s="54"/>
      <c r="L265" s="54"/>
    </row>
    <row r="266" spans="4:12" ht="12.75" x14ac:dyDescent="0.2">
      <c r="D266" s="54"/>
      <c r="E266" s="54"/>
      <c r="F266" s="54"/>
      <c r="G266" s="54"/>
      <c r="I266" s="54"/>
      <c r="J266" s="54"/>
      <c r="K266" s="54"/>
      <c r="L266" s="54"/>
    </row>
    <row r="267" spans="4:12" ht="12.75" x14ac:dyDescent="0.2">
      <c r="D267" s="54"/>
      <c r="E267" s="54"/>
      <c r="F267" s="54"/>
      <c r="G267" s="54"/>
      <c r="I267" s="54"/>
      <c r="J267" s="54"/>
      <c r="K267" s="54"/>
      <c r="L267" s="54"/>
    </row>
    <row r="268" spans="4:12" ht="12.75" x14ac:dyDescent="0.2">
      <c r="D268" s="54"/>
      <c r="E268" s="54"/>
      <c r="F268" s="54"/>
      <c r="G268" s="54"/>
      <c r="I268" s="54"/>
      <c r="J268" s="54"/>
      <c r="K268" s="54"/>
      <c r="L268" s="54"/>
    </row>
    <row r="269" spans="4:12" ht="12.75" x14ac:dyDescent="0.2">
      <c r="D269" s="54"/>
      <c r="E269" s="54"/>
      <c r="F269" s="54"/>
      <c r="G269" s="54"/>
      <c r="I269" s="54"/>
      <c r="J269" s="54"/>
      <c r="K269" s="54"/>
      <c r="L269" s="54"/>
    </row>
    <row r="270" spans="4:12" ht="12.75" x14ac:dyDescent="0.2">
      <c r="D270" s="54"/>
      <c r="E270" s="54"/>
      <c r="F270" s="54"/>
      <c r="G270" s="54"/>
      <c r="I270" s="54"/>
      <c r="J270" s="54"/>
      <c r="K270" s="54"/>
      <c r="L270" s="54"/>
    </row>
    <row r="271" spans="4:12" ht="12.75" x14ac:dyDescent="0.2">
      <c r="D271" s="54"/>
      <c r="E271" s="54"/>
      <c r="F271" s="54"/>
      <c r="G271" s="54"/>
      <c r="I271" s="54"/>
      <c r="J271" s="54"/>
      <c r="K271" s="54"/>
      <c r="L271" s="54"/>
    </row>
    <row r="272" spans="4:12" ht="12.75" x14ac:dyDescent="0.2">
      <c r="D272" s="54"/>
      <c r="E272" s="54"/>
      <c r="F272" s="54"/>
      <c r="G272" s="54"/>
      <c r="I272" s="54"/>
      <c r="J272" s="54"/>
      <c r="K272" s="54"/>
      <c r="L272" s="54"/>
    </row>
    <row r="273" spans="4:12" ht="12.75" x14ac:dyDescent="0.2">
      <c r="D273" s="54"/>
      <c r="E273" s="54"/>
      <c r="F273" s="54"/>
      <c r="G273" s="54"/>
      <c r="I273" s="54"/>
      <c r="J273" s="54"/>
      <c r="K273" s="54"/>
      <c r="L273" s="54"/>
    </row>
    <row r="274" spans="4:12" ht="12.75" x14ac:dyDescent="0.2">
      <c r="D274" s="54"/>
      <c r="E274" s="54"/>
      <c r="F274" s="54"/>
      <c r="G274" s="54"/>
      <c r="I274" s="54"/>
      <c r="J274" s="54"/>
      <c r="K274" s="54"/>
      <c r="L274" s="54"/>
    </row>
    <row r="275" spans="4:12" ht="12.75" x14ac:dyDescent="0.2">
      <c r="D275" s="54"/>
      <c r="E275" s="54"/>
      <c r="F275" s="54"/>
      <c r="G275" s="54"/>
      <c r="I275" s="54"/>
      <c r="J275" s="54"/>
      <c r="K275" s="54"/>
      <c r="L275" s="54"/>
    </row>
    <row r="276" spans="4:12" ht="12.75" x14ac:dyDescent="0.2">
      <c r="D276" s="54"/>
      <c r="E276" s="54"/>
      <c r="F276" s="54"/>
      <c r="G276" s="54"/>
      <c r="I276" s="54"/>
      <c r="J276" s="54"/>
      <c r="K276" s="54"/>
      <c r="L276" s="54"/>
    </row>
    <row r="277" spans="4:12" ht="12.75" x14ac:dyDescent="0.2">
      <c r="D277" s="54"/>
      <c r="E277" s="54"/>
      <c r="F277" s="54"/>
      <c r="G277" s="54"/>
      <c r="I277" s="54"/>
      <c r="J277" s="54"/>
      <c r="K277" s="54"/>
      <c r="L277" s="54"/>
    </row>
    <row r="278" spans="4:12" ht="12.75" x14ac:dyDescent="0.2">
      <c r="D278" s="54"/>
      <c r="E278" s="54"/>
      <c r="F278" s="54"/>
      <c r="G278" s="54"/>
      <c r="I278" s="54"/>
      <c r="J278" s="54"/>
      <c r="K278" s="54"/>
      <c r="L278" s="54"/>
    </row>
    <row r="279" spans="4:12" ht="12.75" x14ac:dyDescent="0.2">
      <c r="D279" s="54"/>
      <c r="E279" s="54"/>
      <c r="F279" s="54"/>
      <c r="G279" s="54"/>
      <c r="I279" s="54"/>
      <c r="J279" s="54"/>
      <c r="K279" s="54"/>
      <c r="L279" s="54"/>
    </row>
    <row r="280" spans="4:12" ht="12.75" x14ac:dyDescent="0.2">
      <c r="D280" s="54"/>
      <c r="E280" s="54"/>
      <c r="F280" s="54"/>
      <c r="G280" s="54"/>
      <c r="I280" s="54"/>
      <c r="J280" s="54"/>
      <c r="K280" s="54"/>
      <c r="L280" s="54"/>
    </row>
    <row r="281" spans="4:12" ht="12.75" x14ac:dyDescent="0.2">
      <c r="D281" s="54"/>
      <c r="E281" s="54"/>
      <c r="F281" s="54"/>
      <c r="G281" s="54"/>
      <c r="I281" s="54"/>
      <c r="J281" s="54"/>
      <c r="K281" s="54"/>
      <c r="L281" s="54"/>
    </row>
    <row r="282" spans="4:12" ht="12.75" x14ac:dyDescent="0.2">
      <c r="D282" s="54"/>
      <c r="E282" s="54"/>
      <c r="F282" s="54"/>
      <c r="G282" s="54"/>
      <c r="I282" s="54"/>
      <c r="J282" s="54"/>
      <c r="K282" s="54"/>
      <c r="L282" s="54"/>
    </row>
    <row r="283" spans="4:12" ht="12.75" x14ac:dyDescent="0.2">
      <c r="D283" s="54"/>
      <c r="E283" s="54"/>
      <c r="F283" s="54"/>
      <c r="G283" s="54"/>
      <c r="I283" s="54"/>
      <c r="J283" s="54"/>
      <c r="K283" s="54"/>
      <c r="L283" s="54"/>
    </row>
    <row r="284" spans="4:12" ht="12.75" x14ac:dyDescent="0.2">
      <c r="D284" s="54"/>
      <c r="E284" s="54"/>
      <c r="F284" s="54"/>
      <c r="G284" s="54"/>
      <c r="I284" s="54"/>
      <c r="J284" s="54"/>
      <c r="K284" s="54"/>
      <c r="L284" s="54"/>
    </row>
    <row r="285" spans="4:12" ht="12.75" x14ac:dyDescent="0.2">
      <c r="D285" s="54"/>
      <c r="E285" s="54"/>
      <c r="F285" s="54"/>
      <c r="G285" s="54"/>
      <c r="I285" s="54"/>
      <c r="J285" s="54"/>
      <c r="K285" s="54"/>
      <c r="L285" s="54"/>
    </row>
    <row r="286" spans="4:12" ht="12.75" x14ac:dyDescent="0.2">
      <c r="D286" s="54"/>
      <c r="E286" s="54"/>
      <c r="F286" s="54"/>
      <c r="G286" s="54"/>
      <c r="I286" s="54"/>
      <c r="J286" s="54"/>
      <c r="K286" s="54"/>
      <c r="L286" s="54"/>
    </row>
    <row r="287" spans="4:12" ht="12.75" x14ac:dyDescent="0.2">
      <c r="D287" s="54"/>
      <c r="E287" s="54"/>
      <c r="F287" s="54"/>
      <c r="G287" s="54"/>
      <c r="I287" s="54"/>
      <c r="J287" s="54"/>
      <c r="K287" s="54"/>
      <c r="L287" s="54"/>
    </row>
    <row r="288" spans="4:12" ht="12.75" x14ac:dyDescent="0.2">
      <c r="D288" s="54"/>
      <c r="E288" s="54"/>
      <c r="F288" s="54"/>
      <c r="G288" s="54"/>
      <c r="I288" s="54"/>
      <c r="J288" s="54"/>
      <c r="K288" s="54"/>
      <c r="L288" s="54"/>
    </row>
    <row r="289" spans="4:12" ht="12.75" x14ac:dyDescent="0.2">
      <c r="D289" s="54"/>
      <c r="E289" s="54"/>
      <c r="F289" s="54"/>
      <c r="G289" s="54"/>
      <c r="I289" s="54"/>
      <c r="J289" s="54"/>
      <c r="K289" s="54"/>
      <c r="L289" s="54"/>
    </row>
    <row r="290" spans="4:12" ht="12.75" x14ac:dyDescent="0.2">
      <c r="D290" s="54"/>
      <c r="E290" s="54"/>
      <c r="F290" s="54"/>
      <c r="G290" s="54"/>
      <c r="I290" s="54"/>
      <c r="J290" s="54"/>
      <c r="K290" s="54"/>
      <c r="L290" s="54"/>
    </row>
    <row r="291" spans="4:12" ht="12.75" x14ac:dyDescent="0.2">
      <c r="D291" s="54"/>
      <c r="E291" s="54"/>
      <c r="F291" s="54"/>
      <c r="G291" s="54"/>
      <c r="I291" s="54"/>
      <c r="J291" s="54"/>
      <c r="K291" s="54"/>
      <c r="L291" s="54"/>
    </row>
    <row r="292" spans="4:12" ht="12.75" x14ac:dyDescent="0.2">
      <c r="D292" s="54"/>
      <c r="E292" s="54"/>
      <c r="F292" s="54"/>
      <c r="G292" s="54"/>
      <c r="I292" s="54"/>
      <c r="J292" s="54"/>
      <c r="K292" s="54"/>
      <c r="L292" s="54"/>
    </row>
    <row r="293" spans="4:12" ht="12.75" x14ac:dyDescent="0.2">
      <c r="D293" s="54"/>
      <c r="E293" s="54"/>
      <c r="F293" s="54"/>
      <c r="G293" s="54"/>
      <c r="I293" s="54"/>
      <c r="J293" s="54"/>
      <c r="K293" s="54"/>
      <c r="L293" s="54"/>
    </row>
    <row r="294" spans="4:12" ht="12.75" x14ac:dyDescent="0.2">
      <c r="D294" s="54"/>
      <c r="E294" s="54"/>
      <c r="F294" s="54"/>
      <c r="G294" s="54"/>
      <c r="I294" s="54"/>
      <c r="J294" s="54"/>
      <c r="K294" s="54"/>
      <c r="L294" s="54"/>
    </row>
    <row r="295" spans="4:12" ht="12.75" x14ac:dyDescent="0.2">
      <c r="D295" s="54"/>
      <c r="E295" s="54"/>
      <c r="F295" s="54"/>
      <c r="G295" s="54"/>
      <c r="I295" s="54"/>
      <c r="J295" s="54"/>
      <c r="K295" s="54"/>
      <c r="L295" s="54"/>
    </row>
    <row r="296" spans="4:12" ht="12.75" x14ac:dyDescent="0.2">
      <c r="D296" s="54"/>
      <c r="E296" s="54"/>
      <c r="F296" s="54"/>
      <c r="G296" s="54"/>
      <c r="I296" s="54"/>
      <c r="J296" s="54"/>
      <c r="K296" s="54"/>
      <c r="L296" s="54"/>
    </row>
    <row r="297" spans="4:12" ht="12.75" x14ac:dyDescent="0.2">
      <c r="D297" s="54"/>
      <c r="E297" s="54"/>
      <c r="F297" s="54"/>
      <c r="G297" s="54"/>
      <c r="I297" s="54"/>
      <c r="J297" s="54"/>
      <c r="K297" s="54"/>
      <c r="L297" s="54"/>
    </row>
    <row r="298" spans="4:12" ht="12.75" x14ac:dyDescent="0.2">
      <c r="D298" s="54"/>
      <c r="E298" s="54"/>
      <c r="F298" s="54"/>
      <c r="G298" s="54"/>
      <c r="I298" s="54"/>
      <c r="J298" s="54"/>
      <c r="K298" s="54"/>
      <c r="L298" s="54"/>
    </row>
    <row r="299" spans="4:12" ht="12.75" x14ac:dyDescent="0.2">
      <c r="D299" s="54"/>
      <c r="E299" s="54"/>
      <c r="F299" s="54"/>
      <c r="G299" s="54"/>
      <c r="I299" s="54"/>
      <c r="J299" s="54"/>
      <c r="K299" s="54"/>
      <c r="L299" s="54"/>
    </row>
    <row r="300" spans="4:12" ht="12.75" x14ac:dyDescent="0.2">
      <c r="D300" s="54"/>
      <c r="E300" s="54"/>
      <c r="F300" s="54"/>
      <c r="G300" s="54"/>
      <c r="I300" s="54"/>
      <c r="J300" s="54"/>
      <c r="K300" s="54"/>
      <c r="L300" s="54"/>
    </row>
    <row r="301" spans="4:12" ht="12.75" x14ac:dyDescent="0.2">
      <c r="D301" s="54"/>
      <c r="E301" s="54"/>
      <c r="F301" s="54"/>
      <c r="G301" s="54"/>
      <c r="I301" s="54"/>
      <c r="J301" s="54"/>
      <c r="K301" s="54"/>
      <c r="L301" s="54"/>
    </row>
    <row r="302" spans="4:12" ht="12.75" x14ac:dyDescent="0.2">
      <c r="D302" s="54"/>
      <c r="E302" s="54"/>
      <c r="F302" s="54"/>
      <c r="G302" s="54"/>
      <c r="I302" s="54"/>
      <c r="J302" s="54"/>
      <c r="K302" s="54"/>
      <c r="L302" s="54"/>
    </row>
    <row r="303" spans="4:12" ht="12.75" x14ac:dyDescent="0.2">
      <c r="D303" s="54"/>
      <c r="E303" s="54"/>
      <c r="F303" s="54"/>
      <c r="G303" s="54"/>
      <c r="I303" s="54"/>
      <c r="J303" s="54"/>
      <c r="K303" s="54"/>
      <c r="L303" s="54"/>
    </row>
    <row r="304" spans="4:12" ht="12.75" x14ac:dyDescent="0.2">
      <c r="D304" s="54"/>
      <c r="E304" s="54"/>
      <c r="F304" s="54"/>
      <c r="G304" s="54"/>
      <c r="I304" s="54"/>
      <c r="J304" s="54"/>
      <c r="K304" s="54"/>
      <c r="L304" s="54"/>
    </row>
    <row r="305" spans="4:12" ht="12.75" x14ac:dyDescent="0.2">
      <c r="D305" s="54"/>
      <c r="E305" s="54"/>
      <c r="F305" s="54"/>
      <c r="G305" s="54"/>
      <c r="I305" s="54"/>
      <c r="J305" s="54"/>
      <c r="K305" s="54"/>
      <c r="L305" s="54"/>
    </row>
    <row r="306" spans="4:12" ht="12.75" x14ac:dyDescent="0.2">
      <c r="D306" s="54"/>
      <c r="E306" s="54"/>
      <c r="F306" s="54"/>
      <c r="G306" s="54"/>
      <c r="I306" s="54"/>
      <c r="J306" s="54"/>
      <c r="K306" s="54"/>
      <c r="L306" s="54"/>
    </row>
    <row r="307" spans="4:12" ht="12.75" x14ac:dyDescent="0.2">
      <c r="D307" s="54"/>
      <c r="E307" s="54"/>
      <c r="F307" s="54"/>
      <c r="G307" s="54"/>
      <c r="I307" s="54"/>
      <c r="J307" s="54"/>
      <c r="K307" s="54"/>
      <c r="L307" s="54"/>
    </row>
    <row r="308" spans="4:12" ht="12.75" x14ac:dyDescent="0.2">
      <c r="D308" s="54"/>
      <c r="E308" s="54"/>
      <c r="F308" s="54"/>
      <c r="G308" s="54"/>
      <c r="I308" s="54"/>
      <c r="J308" s="54"/>
      <c r="K308" s="54"/>
      <c r="L308" s="54"/>
    </row>
    <row r="309" spans="4:12" ht="12.75" x14ac:dyDescent="0.2">
      <c r="D309" s="54"/>
      <c r="E309" s="54"/>
      <c r="F309" s="54"/>
      <c r="G309" s="54"/>
      <c r="I309" s="54"/>
      <c r="J309" s="54"/>
      <c r="K309" s="54"/>
      <c r="L309" s="54"/>
    </row>
    <row r="310" spans="4:12" ht="12.75" x14ac:dyDescent="0.2">
      <c r="D310" s="54"/>
      <c r="E310" s="54"/>
      <c r="F310" s="54"/>
      <c r="G310" s="54"/>
      <c r="I310" s="54"/>
      <c r="J310" s="54"/>
      <c r="K310" s="54"/>
      <c r="L310" s="54"/>
    </row>
    <row r="311" spans="4:12" ht="12.75" x14ac:dyDescent="0.2">
      <c r="D311" s="54"/>
      <c r="E311" s="54"/>
      <c r="F311" s="54"/>
      <c r="G311" s="54"/>
      <c r="I311" s="54"/>
      <c r="J311" s="54"/>
      <c r="K311" s="54"/>
      <c r="L311" s="54"/>
    </row>
    <row r="312" spans="4:12" ht="12.75" x14ac:dyDescent="0.2">
      <c r="D312" s="54"/>
      <c r="E312" s="54"/>
      <c r="F312" s="54"/>
      <c r="G312" s="54"/>
      <c r="I312" s="54"/>
      <c r="J312" s="54"/>
      <c r="K312" s="54"/>
      <c r="L312" s="54"/>
    </row>
    <row r="313" spans="4:12" ht="12.75" x14ac:dyDescent="0.2">
      <c r="D313" s="54"/>
      <c r="E313" s="54"/>
      <c r="F313" s="54"/>
      <c r="G313" s="54"/>
      <c r="I313" s="54"/>
      <c r="J313" s="54"/>
      <c r="K313" s="54"/>
      <c r="L313" s="54"/>
    </row>
    <row r="314" spans="4:12" ht="12.75" x14ac:dyDescent="0.2">
      <c r="D314" s="54"/>
      <c r="E314" s="54"/>
      <c r="F314" s="54"/>
      <c r="G314" s="54"/>
      <c r="I314" s="54"/>
      <c r="J314" s="54"/>
      <c r="K314" s="54"/>
      <c r="L314" s="54"/>
    </row>
    <row r="315" spans="4:12" ht="12.75" x14ac:dyDescent="0.2">
      <c r="D315" s="54"/>
      <c r="E315" s="54"/>
      <c r="F315" s="54"/>
      <c r="G315" s="54"/>
      <c r="I315" s="54"/>
      <c r="J315" s="54"/>
      <c r="K315" s="54"/>
      <c r="L315" s="54"/>
    </row>
    <row r="316" spans="4:12" ht="12.75" x14ac:dyDescent="0.2">
      <c r="D316" s="54"/>
      <c r="E316" s="54"/>
      <c r="F316" s="54"/>
      <c r="G316" s="54"/>
      <c r="I316" s="54"/>
      <c r="J316" s="54"/>
      <c r="K316" s="54"/>
      <c r="L316" s="54"/>
    </row>
    <row r="317" spans="4:12" ht="12.75" x14ac:dyDescent="0.2">
      <c r="D317" s="54"/>
      <c r="E317" s="54"/>
      <c r="F317" s="54"/>
      <c r="G317" s="54"/>
      <c r="I317" s="54"/>
      <c r="J317" s="54"/>
      <c r="K317" s="54"/>
      <c r="L317" s="54"/>
    </row>
    <row r="318" spans="4:12" ht="12.75" x14ac:dyDescent="0.2">
      <c r="D318" s="54"/>
      <c r="E318" s="54"/>
      <c r="F318" s="54"/>
      <c r="G318" s="54"/>
      <c r="I318" s="54"/>
      <c r="J318" s="54"/>
      <c r="K318" s="54"/>
      <c r="L318" s="54"/>
    </row>
    <row r="319" spans="4:12" ht="12.75" x14ac:dyDescent="0.2">
      <c r="D319" s="54"/>
      <c r="E319" s="54"/>
      <c r="F319" s="54"/>
      <c r="G319" s="54"/>
      <c r="I319" s="54"/>
      <c r="J319" s="54"/>
      <c r="K319" s="54"/>
      <c r="L319" s="54"/>
    </row>
    <row r="320" spans="4:12" ht="12.75" x14ac:dyDescent="0.2">
      <c r="D320" s="54"/>
      <c r="E320" s="54"/>
      <c r="F320" s="54"/>
      <c r="G320" s="54"/>
      <c r="I320" s="54"/>
      <c r="J320" s="54"/>
      <c r="K320" s="54"/>
      <c r="L320" s="54"/>
    </row>
    <row r="321" spans="4:12" ht="12.75" x14ac:dyDescent="0.2">
      <c r="D321" s="54"/>
      <c r="E321" s="54"/>
      <c r="F321" s="54"/>
      <c r="G321" s="54"/>
      <c r="I321" s="54"/>
      <c r="J321" s="54"/>
      <c r="K321" s="54"/>
      <c r="L321" s="54"/>
    </row>
    <row r="322" spans="4:12" ht="12.75" x14ac:dyDescent="0.2">
      <c r="D322" s="54"/>
      <c r="E322" s="54"/>
      <c r="F322" s="54"/>
      <c r="G322" s="54"/>
      <c r="I322" s="54"/>
      <c r="J322" s="54"/>
      <c r="K322" s="54"/>
      <c r="L322" s="54"/>
    </row>
    <row r="323" spans="4:12" ht="12.75" x14ac:dyDescent="0.2">
      <c r="D323" s="54"/>
      <c r="E323" s="54"/>
      <c r="F323" s="54"/>
      <c r="G323" s="54"/>
      <c r="I323" s="54"/>
      <c r="J323" s="54"/>
      <c r="K323" s="54"/>
      <c r="L323" s="54"/>
    </row>
    <row r="324" spans="4:12" ht="12.75" x14ac:dyDescent="0.2">
      <c r="D324" s="54"/>
      <c r="E324" s="54"/>
      <c r="F324" s="54"/>
      <c r="G324" s="54"/>
      <c r="I324" s="54"/>
      <c r="J324" s="54"/>
      <c r="K324" s="54"/>
      <c r="L324" s="54"/>
    </row>
    <row r="325" spans="4:12" ht="12.75" x14ac:dyDescent="0.2">
      <c r="D325" s="54"/>
      <c r="E325" s="54"/>
      <c r="F325" s="54"/>
      <c r="G325" s="54"/>
      <c r="I325" s="54"/>
      <c r="J325" s="54"/>
      <c r="K325" s="54"/>
      <c r="L325" s="54"/>
    </row>
    <row r="326" spans="4:12" ht="12.75" x14ac:dyDescent="0.2">
      <c r="D326" s="54"/>
      <c r="E326" s="54"/>
      <c r="F326" s="54"/>
      <c r="G326" s="54"/>
      <c r="I326" s="54"/>
      <c r="J326" s="54"/>
      <c r="K326" s="54"/>
      <c r="L326" s="54"/>
    </row>
    <row r="327" spans="4:12" ht="12.75" x14ac:dyDescent="0.2">
      <c r="D327" s="54"/>
      <c r="E327" s="54"/>
      <c r="F327" s="54"/>
      <c r="G327" s="54"/>
      <c r="I327" s="54"/>
      <c r="J327" s="54"/>
      <c r="K327" s="54"/>
      <c r="L327" s="54"/>
    </row>
    <row r="328" spans="4:12" ht="12.75" x14ac:dyDescent="0.2">
      <c r="D328" s="54"/>
      <c r="E328" s="54"/>
      <c r="F328" s="54"/>
      <c r="G328" s="54"/>
      <c r="I328" s="54"/>
      <c r="J328" s="54"/>
      <c r="K328" s="54"/>
      <c r="L328" s="54"/>
    </row>
    <row r="329" spans="4:12" ht="12.75" x14ac:dyDescent="0.2">
      <c r="D329" s="54"/>
      <c r="E329" s="54"/>
      <c r="F329" s="54"/>
      <c r="G329" s="54"/>
      <c r="I329" s="54"/>
      <c r="J329" s="54"/>
      <c r="K329" s="54"/>
      <c r="L329" s="54"/>
    </row>
    <row r="330" spans="4:12" ht="12.75" x14ac:dyDescent="0.2">
      <c r="D330" s="54"/>
      <c r="E330" s="54"/>
      <c r="F330" s="54"/>
      <c r="G330" s="54"/>
      <c r="I330" s="54"/>
      <c r="J330" s="54"/>
      <c r="K330" s="54"/>
      <c r="L330" s="54"/>
    </row>
    <row r="331" spans="4:12" ht="12.75" x14ac:dyDescent="0.2">
      <c r="D331" s="54"/>
      <c r="E331" s="54"/>
      <c r="F331" s="54"/>
      <c r="G331" s="54"/>
      <c r="I331" s="54"/>
      <c r="J331" s="54"/>
      <c r="K331" s="54"/>
      <c r="L331" s="54"/>
    </row>
    <row r="332" spans="4:12" ht="12.75" x14ac:dyDescent="0.2">
      <c r="D332" s="54"/>
      <c r="E332" s="54"/>
      <c r="F332" s="54"/>
      <c r="G332" s="54"/>
      <c r="I332" s="54"/>
      <c r="J332" s="54"/>
      <c r="K332" s="54"/>
      <c r="L332" s="54"/>
    </row>
    <row r="333" spans="4:12" ht="12.75" x14ac:dyDescent="0.2">
      <c r="D333" s="54"/>
      <c r="E333" s="54"/>
      <c r="F333" s="54"/>
      <c r="G333" s="54"/>
      <c r="I333" s="54"/>
      <c r="J333" s="54"/>
      <c r="K333" s="54"/>
      <c r="L333" s="54"/>
    </row>
    <row r="334" spans="4:12" ht="12.75" x14ac:dyDescent="0.2">
      <c r="D334" s="54"/>
      <c r="E334" s="54"/>
      <c r="F334" s="54"/>
      <c r="G334" s="54"/>
      <c r="I334" s="54"/>
      <c r="J334" s="54"/>
      <c r="K334" s="54"/>
      <c r="L334" s="54"/>
    </row>
    <row r="335" spans="4:12" ht="12.75" x14ac:dyDescent="0.2">
      <c r="D335" s="54"/>
      <c r="E335" s="54"/>
      <c r="F335" s="54"/>
      <c r="G335" s="54"/>
      <c r="I335" s="54"/>
      <c r="J335" s="54"/>
      <c r="K335" s="54"/>
      <c r="L335" s="54"/>
    </row>
    <row r="336" spans="4:12" ht="12.75" x14ac:dyDescent="0.2">
      <c r="D336" s="54"/>
      <c r="E336" s="54"/>
      <c r="F336" s="54"/>
      <c r="G336" s="54"/>
      <c r="I336" s="54"/>
      <c r="J336" s="54"/>
      <c r="K336" s="54"/>
      <c r="L336" s="54"/>
    </row>
    <row r="337" spans="4:12" ht="12.75" x14ac:dyDescent="0.2">
      <c r="D337" s="54"/>
      <c r="E337" s="54"/>
      <c r="F337" s="54"/>
      <c r="G337" s="54"/>
      <c r="I337" s="54"/>
      <c r="J337" s="54"/>
      <c r="K337" s="54"/>
      <c r="L337" s="54"/>
    </row>
    <row r="338" spans="4:12" ht="12.75" x14ac:dyDescent="0.2">
      <c r="D338" s="54"/>
      <c r="E338" s="54"/>
      <c r="F338" s="54"/>
      <c r="G338" s="54"/>
      <c r="I338" s="54"/>
      <c r="J338" s="54"/>
      <c r="K338" s="54"/>
      <c r="L338" s="54"/>
    </row>
    <row r="339" spans="4:12" ht="12.75" x14ac:dyDescent="0.2">
      <c r="D339" s="54"/>
      <c r="E339" s="54"/>
      <c r="F339" s="54"/>
      <c r="G339" s="54"/>
      <c r="I339" s="54"/>
      <c r="J339" s="54"/>
      <c r="K339" s="54"/>
      <c r="L339" s="54"/>
    </row>
    <row r="340" spans="4:12" ht="12.75" x14ac:dyDescent="0.2">
      <c r="D340" s="54"/>
      <c r="E340" s="54"/>
      <c r="F340" s="54"/>
      <c r="G340" s="54"/>
      <c r="I340" s="54"/>
      <c r="J340" s="54"/>
      <c r="K340" s="54"/>
      <c r="L340" s="54"/>
    </row>
    <row r="341" spans="4:12" ht="12.75" x14ac:dyDescent="0.2">
      <c r="D341" s="54"/>
      <c r="E341" s="54"/>
      <c r="F341" s="54"/>
      <c r="G341" s="54"/>
      <c r="I341" s="54"/>
      <c r="J341" s="54"/>
      <c r="K341" s="54"/>
      <c r="L341" s="54"/>
    </row>
    <row r="342" spans="4:12" ht="12.75" x14ac:dyDescent="0.2">
      <c r="D342" s="54"/>
      <c r="E342" s="54"/>
      <c r="F342" s="54"/>
      <c r="G342" s="54"/>
      <c r="I342" s="54"/>
      <c r="J342" s="54"/>
      <c r="K342" s="54"/>
      <c r="L342" s="54"/>
    </row>
    <row r="343" spans="4:12" ht="12.75" x14ac:dyDescent="0.2">
      <c r="D343" s="54"/>
      <c r="E343" s="54"/>
      <c r="F343" s="54"/>
      <c r="G343" s="54"/>
      <c r="I343" s="54"/>
      <c r="J343" s="54"/>
      <c r="K343" s="54"/>
      <c r="L343" s="54"/>
    </row>
    <row r="344" spans="4:12" ht="12.75" x14ac:dyDescent="0.2">
      <c r="D344" s="54"/>
      <c r="E344" s="54"/>
      <c r="F344" s="54"/>
      <c r="G344" s="54"/>
      <c r="I344" s="54"/>
      <c r="J344" s="54"/>
      <c r="K344" s="54"/>
      <c r="L344" s="54"/>
    </row>
    <row r="345" spans="4:12" ht="12.75" x14ac:dyDescent="0.2">
      <c r="D345" s="54"/>
      <c r="E345" s="54"/>
      <c r="F345" s="54"/>
      <c r="G345" s="54"/>
      <c r="I345" s="54"/>
      <c r="J345" s="54"/>
      <c r="K345" s="54"/>
      <c r="L345" s="54"/>
    </row>
    <row r="346" spans="4:12" ht="12.75" x14ac:dyDescent="0.2">
      <c r="D346" s="54"/>
      <c r="E346" s="54"/>
      <c r="F346" s="54"/>
      <c r="G346" s="54"/>
      <c r="I346" s="54"/>
      <c r="J346" s="54"/>
      <c r="K346" s="54"/>
      <c r="L346" s="54"/>
    </row>
    <row r="347" spans="4:12" ht="12.75" x14ac:dyDescent="0.2">
      <c r="D347" s="54"/>
      <c r="E347" s="54"/>
      <c r="F347" s="54"/>
      <c r="G347" s="54"/>
      <c r="I347" s="54"/>
      <c r="J347" s="54"/>
      <c r="K347" s="54"/>
      <c r="L347" s="54"/>
    </row>
    <row r="348" spans="4:12" ht="12.75" x14ac:dyDescent="0.2">
      <c r="D348" s="54"/>
      <c r="E348" s="54"/>
      <c r="F348" s="54"/>
      <c r="G348" s="54"/>
      <c r="I348" s="54"/>
      <c r="J348" s="54"/>
      <c r="K348" s="54"/>
      <c r="L348" s="54"/>
    </row>
    <row r="349" spans="4:12" ht="12.75" x14ac:dyDescent="0.2">
      <c r="D349" s="54"/>
      <c r="E349" s="54"/>
      <c r="F349" s="54"/>
      <c r="G349" s="54"/>
      <c r="I349" s="54"/>
      <c r="J349" s="54"/>
      <c r="K349" s="54"/>
      <c r="L349" s="54"/>
    </row>
    <row r="350" spans="4:12" ht="12.75" x14ac:dyDescent="0.2">
      <c r="D350" s="54"/>
      <c r="E350" s="54"/>
      <c r="F350" s="54"/>
      <c r="G350" s="54"/>
      <c r="I350" s="54"/>
      <c r="J350" s="54"/>
      <c r="K350" s="54"/>
      <c r="L350" s="54"/>
    </row>
    <row r="351" spans="4:12" ht="12.75" x14ac:dyDescent="0.2">
      <c r="D351" s="54"/>
      <c r="E351" s="54"/>
      <c r="F351" s="54"/>
      <c r="G351" s="54"/>
      <c r="I351" s="54"/>
      <c r="J351" s="54"/>
      <c r="K351" s="54"/>
      <c r="L351" s="54"/>
    </row>
    <row r="352" spans="4:12" ht="12.75" x14ac:dyDescent="0.2">
      <c r="D352" s="54"/>
      <c r="E352" s="54"/>
      <c r="F352" s="54"/>
      <c r="G352" s="54"/>
      <c r="I352" s="54"/>
      <c r="J352" s="54"/>
      <c r="K352" s="54"/>
      <c r="L352" s="54"/>
    </row>
    <row r="353" spans="4:12" ht="12.75" x14ac:dyDescent="0.2">
      <c r="D353" s="54"/>
      <c r="E353" s="54"/>
      <c r="F353" s="54"/>
      <c r="G353" s="54"/>
      <c r="I353" s="54"/>
      <c r="J353" s="54"/>
      <c r="K353" s="54"/>
      <c r="L353" s="54"/>
    </row>
    <row r="354" spans="4:12" ht="12.75" x14ac:dyDescent="0.2">
      <c r="D354" s="54"/>
      <c r="E354" s="54"/>
      <c r="F354" s="54"/>
      <c r="G354" s="54"/>
      <c r="I354" s="54"/>
      <c r="J354" s="54"/>
      <c r="K354" s="54"/>
      <c r="L354" s="54"/>
    </row>
    <row r="355" spans="4:12" ht="12.75" x14ac:dyDescent="0.2">
      <c r="D355" s="54"/>
      <c r="E355" s="54"/>
      <c r="F355" s="54"/>
      <c r="G355" s="54"/>
      <c r="I355" s="54"/>
      <c r="J355" s="54"/>
      <c r="K355" s="54"/>
      <c r="L355" s="54"/>
    </row>
    <row r="356" spans="4:12" ht="12.75" x14ac:dyDescent="0.2">
      <c r="D356" s="54"/>
      <c r="E356" s="54"/>
      <c r="F356" s="54"/>
      <c r="G356" s="54"/>
      <c r="I356" s="54"/>
      <c r="J356" s="54"/>
      <c r="K356" s="54"/>
      <c r="L356" s="54"/>
    </row>
    <row r="357" spans="4:12" ht="12.75" x14ac:dyDescent="0.2">
      <c r="D357" s="54"/>
      <c r="E357" s="54"/>
      <c r="F357" s="54"/>
      <c r="G357" s="54"/>
      <c r="I357" s="54"/>
      <c r="J357" s="54"/>
      <c r="K357" s="54"/>
      <c r="L357" s="54"/>
    </row>
    <row r="358" spans="4:12" ht="12.75" x14ac:dyDescent="0.2">
      <c r="D358" s="54"/>
      <c r="E358" s="54"/>
      <c r="F358" s="54"/>
      <c r="G358" s="54"/>
      <c r="I358" s="54"/>
      <c r="J358" s="54"/>
      <c r="K358" s="54"/>
      <c r="L358" s="54"/>
    </row>
    <row r="359" spans="4:12" ht="12.75" x14ac:dyDescent="0.2">
      <c r="D359" s="54"/>
      <c r="E359" s="54"/>
      <c r="F359" s="54"/>
      <c r="G359" s="54"/>
      <c r="I359" s="54"/>
      <c r="J359" s="54"/>
      <c r="K359" s="54"/>
      <c r="L359" s="54"/>
    </row>
    <row r="360" spans="4:12" ht="12.75" x14ac:dyDescent="0.2">
      <c r="D360" s="54"/>
      <c r="E360" s="54"/>
      <c r="F360" s="54"/>
      <c r="G360" s="54"/>
      <c r="I360" s="54"/>
      <c r="J360" s="54"/>
      <c r="K360" s="54"/>
      <c r="L360" s="54"/>
    </row>
    <row r="361" spans="4:12" ht="12.75" x14ac:dyDescent="0.2">
      <c r="D361" s="54"/>
      <c r="E361" s="54"/>
      <c r="F361" s="54"/>
      <c r="G361" s="54"/>
      <c r="I361" s="54"/>
      <c r="J361" s="54"/>
      <c r="K361" s="54"/>
      <c r="L361" s="54"/>
    </row>
    <row r="362" spans="4:12" ht="12.75" x14ac:dyDescent="0.2">
      <c r="D362" s="54"/>
      <c r="E362" s="54"/>
      <c r="F362" s="54"/>
      <c r="G362" s="54"/>
      <c r="I362" s="54"/>
      <c r="J362" s="54"/>
      <c r="K362" s="54"/>
      <c r="L362" s="54"/>
    </row>
    <row r="363" spans="4:12" ht="12.75" x14ac:dyDescent="0.2">
      <c r="D363" s="54"/>
      <c r="E363" s="54"/>
      <c r="F363" s="54"/>
      <c r="G363" s="54"/>
      <c r="I363" s="54"/>
      <c r="J363" s="54"/>
      <c r="K363" s="54"/>
      <c r="L363" s="54"/>
    </row>
    <row r="364" spans="4:12" ht="12.75" x14ac:dyDescent="0.2">
      <c r="D364" s="54"/>
      <c r="E364" s="54"/>
      <c r="F364" s="54"/>
      <c r="G364" s="54"/>
      <c r="I364" s="54"/>
      <c r="J364" s="54"/>
      <c r="K364" s="54"/>
      <c r="L364" s="54"/>
    </row>
    <row r="365" spans="4:12" ht="12.75" x14ac:dyDescent="0.2">
      <c r="D365" s="54"/>
      <c r="E365" s="54"/>
      <c r="F365" s="54"/>
      <c r="G365" s="54"/>
      <c r="I365" s="54"/>
      <c r="J365" s="54"/>
      <c r="K365" s="54"/>
      <c r="L365" s="54"/>
    </row>
    <row r="366" spans="4:12" ht="12.75" x14ac:dyDescent="0.2">
      <c r="D366" s="54"/>
      <c r="E366" s="54"/>
      <c r="F366" s="54"/>
      <c r="G366" s="54"/>
      <c r="I366" s="54"/>
      <c r="J366" s="54"/>
      <c r="K366" s="54"/>
      <c r="L366" s="54"/>
    </row>
    <row r="367" spans="4:12" ht="12.75" x14ac:dyDescent="0.2">
      <c r="D367" s="54"/>
      <c r="E367" s="54"/>
      <c r="F367" s="54"/>
      <c r="G367" s="54"/>
      <c r="I367" s="54"/>
      <c r="J367" s="54"/>
      <c r="K367" s="54"/>
      <c r="L367" s="54"/>
    </row>
    <row r="368" spans="4:12" ht="12.75" x14ac:dyDescent="0.2">
      <c r="D368" s="54"/>
      <c r="E368" s="54"/>
      <c r="F368" s="54"/>
      <c r="G368" s="54"/>
      <c r="I368" s="54"/>
      <c r="J368" s="54"/>
      <c r="K368" s="54"/>
      <c r="L368" s="54"/>
    </row>
    <row r="369" spans="4:12" ht="12.75" x14ac:dyDescent="0.2">
      <c r="D369" s="54"/>
      <c r="E369" s="54"/>
      <c r="F369" s="54"/>
      <c r="G369" s="54"/>
      <c r="I369" s="54"/>
      <c r="J369" s="54"/>
      <c r="K369" s="54"/>
      <c r="L369" s="54"/>
    </row>
    <row r="370" spans="4:12" ht="12.75" x14ac:dyDescent="0.2">
      <c r="D370" s="54"/>
      <c r="E370" s="54"/>
      <c r="F370" s="54"/>
      <c r="G370" s="54"/>
      <c r="I370" s="54"/>
      <c r="J370" s="54"/>
      <c r="K370" s="54"/>
      <c r="L370" s="54"/>
    </row>
    <row r="371" spans="4:12" ht="12.75" x14ac:dyDescent="0.2">
      <c r="D371" s="54"/>
      <c r="E371" s="54"/>
      <c r="F371" s="54"/>
      <c r="G371" s="54"/>
      <c r="I371" s="54"/>
      <c r="J371" s="54"/>
      <c r="K371" s="54"/>
      <c r="L371" s="54"/>
    </row>
    <row r="372" spans="4:12" ht="12.75" x14ac:dyDescent="0.2">
      <c r="D372" s="54"/>
      <c r="E372" s="54"/>
      <c r="F372" s="54"/>
      <c r="G372" s="54"/>
      <c r="I372" s="54"/>
      <c r="J372" s="54"/>
      <c r="K372" s="54"/>
      <c r="L372" s="54"/>
    </row>
    <row r="373" spans="4:12" ht="12.75" x14ac:dyDescent="0.2">
      <c r="D373" s="54"/>
      <c r="E373" s="54"/>
      <c r="F373" s="54"/>
      <c r="G373" s="54"/>
      <c r="I373" s="54"/>
      <c r="J373" s="54"/>
      <c r="K373" s="54"/>
      <c r="L373" s="54"/>
    </row>
    <row r="374" spans="4:12" ht="12.75" x14ac:dyDescent="0.2">
      <c r="D374" s="54"/>
      <c r="E374" s="54"/>
      <c r="F374" s="54"/>
      <c r="G374" s="54"/>
      <c r="I374" s="54"/>
      <c r="J374" s="54"/>
      <c r="K374" s="54"/>
      <c r="L374" s="54"/>
    </row>
    <row r="375" spans="4:12" ht="12.75" x14ac:dyDescent="0.2">
      <c r="D375" s="54"/>
      <c r="E375" s="54"/>
      <c r="F375" s="54"/>
      <c r="G375" s="54"/>
      <c r="I375" s="54"/>
      <c r="J375" s="54"/>
      <c r="K375" s="54"/>
      <c r="L375" s="54"/>
    </row>
    <row r="376" spans="4:12" ht="12.75" x14ac:dyDescent="0.2">
      <c r="D376" s="54"/>
      <c r="E376" s="54"/>
      <c r="F376" s="54"/>
      <c r="G376" s="54"/>
      <c r="I376" s="54"/>
      <c r="J376" s="54"/>
      <c r="K376" s="54"/>
      <c r="L376" s="54"/>
    </row>
    <row r="377" spans="4:12" ht="12.75" x14ac:dyDescent="0.2">
      <c r="D377" s="54"/>
      <c r="E377" s="54"/>
      <c r="F377" s="54"/>
      <c r="G377" s="54"/>
      <c r="I377" s="54"/>
      <c r="J377" s="54"/>
      <c r="K377" s="54"/>
      <c r="L377" s="54"/>
    </row>
    <row r="378" spans="4:12" ht="12.75" x14ac:dyDescent="0.2">
      <c r="D378" s="54"/>
      <c r="E378" s="54"/>
      <c r="F378" s="54"/>
      <c r="G378" s="54"/>
      <c r="I378" s="54"/>
      <c r="J378" s="54"/>
      <c r="K378" s="54"/>
      <c r="L378" s="54"/>
    </row>
    <row r="379" spans="4:12" ht="12.75" x14ac:dyDescent="0.2">
      <c r="D379" s="54"/>
      <c r="E379" s="54"/>
      <c r="F379" s="54"/>
      <c r="G379" s="54"/>
      <c r="I379" s="54"/>
      <c r="J379" s="54"/>
      <c r="K379" s="54"/>
      <c r="L379" s="54"/>
    </row>
    <row r="380" spans="4:12" ht="12.75" x14ac:dyDescent="0.2">
      <c r="D380" s="54"/>
      <c r="E380" s="54"/>
      <c r="F380" s="54"/>
      <c r="G380" s="54"/>
      <c r="I380" s="54"/>
      <c r="J380" s="54"/>
      <c r="K380" s="54"/>
      <c r="L380" s="54"/>
    </row>
    <row r="381" spans="4:12" ht="12.75" x14ac:dyDescent="0.2">
      <c r="D381" s="54"/>
      <c r="E381" s="54"/>
      <c r="F381" s="54"/>
      <c r="G381" s="54"/>
      <c r="I381" s="54"/>
      <c r="J381" s="54"/>
      <c r="K381" s="54"/>
      <c r="L381" s="54"/>
    </row>
    <row r="382" spans="4:12" ht="12.75" x14ac:dyDescent="0.2">
      <c r="D382" s="54"/>
      <c r="E382" s="54"/>
      <c r="F382" s="54"/>
      <c r="G382" s="54"/>
      <c r="I382" s="54"/>
      <c r="J382" s="54"/>
      <c r="K382" s="54"/>
      <c r="L382" s="54"/>
    </row>
    <row r="383" spans="4:12" ht="12.75" x14ac:dyDescent="0.2">
      <c r="D383" s="54"/>
      <c r="E383" s="54"/>
      <c r="F383" s="54"/>
      <c r="G383" s="54"/>
      <c r="I383" s="54"/>
      <c r="J383" s="54"/>
      <c r="K383" s="54"/>
      <c r="L383" s="54"/>
    </row>
    <row r="384" spans="4:12" ht="12.75" x14ac:dyDescent="0.2">
      <c r="D384" s="54"/>
      <c r="E384" s="54"/>
      <c r="F384" s="54"/>
      <c r="G384" s="54"/>
      <c r="I384" s="54"/>
      <c r="J384" s="54"/>
      <c r="K384" s="54"/>
      <c r="L384" s="54"/>
    </row>
    <row r="385" spans="4:12" ht="12.75" x14ac:dyDescent="0.2">
      <c r="D385" s="54"/>
      <c r="E385" s="54"/>
      <c r="F385" s="54"/>
      <c r="G385" s="54"/>
      <c r="I385" s="54"/>
      <c r="J385" s="54"/>
      <c r="K385" s="54"/>
      <c r="L385" s="54"/>
    </row>
    <row r="386" spans="4:12" ht="12.75" x14ac:dyDescent="0.2">
      <c r="D386" s="54"/>
      <c r="E386" s="54"/>
      <c r="F386" s="54"/>
      <c r="G386" s="54"/>
      <c r="I386" s="54"/>
      <c r="J386" s="54"/>
      <c r="K386" s="54"/>
      <c r="L386" s="54"/>
    </row>
    <row r="387" spans="4:12" ht="12.75" x14ac:dyDescent="0.2">
      <c r="D387" s="54"/>
      <c r="E387" s="54"/>
      <c r="F387" s="54"/>
      <c r="G387" s="54"/>
      <c r="I387" s="54"/>
      <c r="J387" s="54"/>
      <c r="K387" s="54"/>
      <c r="L387" s="54"/>
    </row>
    <row r="388" spans="4:12" ht="12.75" x14ac:dyDescent="0.2">
      <c r="D388" s="54"/>
      <c r="E388" s="54"/>
      <c r="F388" s="54"/>
      <c r="G388" s="54"/>
      <c r="I388" s="54"/>
      <c r="J388" s="54"/>
      <c r="K388" s="54"/>
      <c r="L388" s="54"/>
    </row>
    <row r="389" spans="4:12" ht="12.75" x14ac:dyDescent="0.2">
      <c r="D389" s="54"/>
      <c r="E389" s="54"/>
      <c r="F389" s="54"/>
      <c r="G389" s="54"/>
      <c r="I389" s="54"/>
      <c r="J389" s="54"/>
      <c r="K389" s="54"/>
      <c r="L389" s="54"/>
    </row>
    <row r="390" spans="4:12" ht="12.75" x14ac:dyDescent="0.2">
      <c r="D390" s="54"/>
      <c r="E390" s="54"/>
      <c r="F390" s="54"/>
      <c r="G390" s="54"/>
      <c r="I390" s="54"/>
      <c r="J390" s="54"/>
      <c r="K390" s="54"/>
      <c r="L390" s="54"/>
    </row>
    <row r="391" spans="4:12" ht="12.75" x14ac:dyDescent="0.2">
      <c r="D391" s="54"/>
      <c r="E391" s="54"/>
      <c r="F391" s="54"/>
      <c r="G391" s="54"/>
      <c r="I391" s="54"/>
      <c r="J391" s="54"/>
      <c r="K391" s="54"/>
      <c r="L391" s="54"/>
    </row>
    <row r="392" spans="4:12" ht="12.75" x14ac:dyDescent="0.2">
      <c r="D392" s="54"/>
      <c r="E392" s="54"/>
      <c r="F392" s="54"/>
      <c r="G392" s="54"/>
      <c r="I392" s="54"/>
      <c r="J392" s="54"/>
      <c r="K392" s="54"/>
      <c r="L392" s="54"/>
    </row>
    <row r="393" spans="4:12" ht="12.75" x14ac:dyDescent="0.2">
      <c r="D393" s="54"/>
      <c r="E393" s="54"/>
      <c r="F393" s="54"/>
      <c r="G393" s="54"/>
      <c r="I393" s="54"/>
      <c r="J393" s="54"/>
      <c r="K393" s="54"/>
      <c r="L393" s="54"/>
    </row>
    <row r="394" spans="4:12" ht="12.75" x14ac:dyDescent="0.2">
      <c r="D394" s="54"/>
      <c r="E394" s="54"/>
      <c r="F394" s="54"/>
      <c r="G394" s="54"/>
      <c r="I394" s="54"/>
      <c r="J394" s="54"/>
      <c r="K394" s="54"/>
      <c r="L394" s="54"/>
    </row>
    <row r="395" spans="4:12" ht="12.75" x14ac:dyDescent="0.2">
      <c r="D395" s="54"/>
      <c r="E395" s="54"/>
      <c r="F395" s="54"/>
      <c r="G395" s="54"/>
      <c r="I395" s="54"/>
      <c r="J395" s="54"/>
      <c r="K395" s="54"/>
      <c r="L395" s="54"/>
    </row>
    <row r="396" spans="4:12" ht="12.75" x14ac:dyDescent="0.2">
      <c r="D396" s="54"/>
      <c r="E396" s="54"/>
      <c r="F396" s="54"/>
      <c r="G396" s="54"/>
      <c r="I396" s="54"/>
      <c r="J396" s="54"/>
      <c r="K396" s="54"/>
      <c r="L396" s="54"/>
    </row>
    <row r="397" spans="4:12" ht="12.75" x14ac:dyDescent="0.2">
      <c r="D397" s="54"/>
      <c r="E397" s="54"/>
      <c r="F397" s="54"/>
      <c r="G397" s="54"/>
      <c r="I397" s="54"/>
      <c r="J397" s="54"/>
      <c r="K397" s="54"/>
      <c r="L397" s="54"/>
    </row>
    <row r="398" spans="4:12" ht="12.75" x14ac:dyDescent="0.2">
      <c r="D398" s="54"/>
      <c r="E398" s="54"/>
      <c r="F398" s="54"/>
      <c r="G398" s="54"/>
      <c r="I398" s="54"/>
      <c r="J398" s="54"/>
      <c r="K398" s="54"/>
      <c r="L398" s="54"/>
    </row>
    <row r="399" spans="4:12" ht="12.75" x14ac:dyDescent="0.2">
      <c r="D399" s="54"/>
      <c r="E399" s="54"/>
      <c r="F399" s="54"/>
      <c r="G399" s="54"/>
      <c r="I399" s="54"/>
      <c r="J399" s="54"/>
      <c r="K399" s="54"/>
      <c r="L399" s="54"/>
    </row>
    <row r="400" spans="4:12" ht="12.75" x14ac:dyDescent="0.2">
      <c r="D400" s="54"/>
      <c r="E400" s="54"/>
      <c r="F400" s="54"/>
      <c r="G400" s="54"/>
      <c r="I400" s="54"/>
      <c r="J400" s="54"/>
      <c r="K400" s="54"/>
      <c r="L400" s="54"/>
    </row>
    <row r="401" spans="4:12" ht="12.75" x14ac:dyDescent="0.2">
      <c r="D401" s="54"/>
      <c r="E401" s="54"/>
      <c r="F401" s="54"/>
      <c r="G401" s="54"/>
      <c r="I401" s="54"/>
      <c r="J401" s="54"/>
      <c r="K401" s="54"/>
      <c r="L401" s="54"/>
    </row>
    <row r="402" spans="4:12" ht="12.75" x14ac:dyDescent="0.2">
      <c r="D402" s="54"/>
      <c r="E402" s="54"/>
      <c r="F402" s="54"/>
      <c r="G402" s="54"/>
      <c r="I402" s="54"/>
      <c r="J402" s="54"/>
      <c r="K402" s="54"/>
      <c r="L402" s="54"/>
    </row>
    <row r="403" spans="4:12" ht="12.75" x14ac:dyDescent="0.2">
      <c r="D403" s="54"/>
      <c r="E403" s="54"/>
      <c r="F403" s="54"/>
      <c r="G403" s="54"/>
      <c r="I403" s="54"/>
      <c r="J403" s="54"/>
      <c r="K403" s="54"/>
      <c r="L403" s="54"/>
    </row>
    <row r="404" spans="4:12" ht="12.75" x14ac:dyDescent="0.2">
      <c r="D404" s="54"/>
      <c r="E404" s="54"/>
      <c r="F404" s="54"/>
      <c r="G404" s="54"/>
      <c r="I404" s="54"/>
      <c r="J404" s="54"/>
      <c r="K404" s="54"/>
      <c r="L404" s="54"/>
    </row>
    <row r="405" spans="4:12" ht="12.75" x14ac:dyDescent="0.2">
      <c r="D405" s="54"/>
      <c r="E405" s="54"/>
      <c r="F405" s="54"/>
      <c r="G405" s="54"/>
      <c r="I405" s="54"/>
      <c r="J405" s="54"/>
      <c r="K405" s="54"/>
      <c r="L405" s="54"/>
    </row>
    <row r="406" spans="4:12" ht="12.75" x14ac:dyDescent="0.2">
      <c r="D406" s="54"/>
      <c r="E406" s="54"/>
      <c r="F406" s="54"/>
      <c r="G406" s="54"/>
      <c r="I406" s="54"/>
      <c r="J406" s="54"/>
      <c r="K406" s="54"/>
      <c r="L406" s="54"/>
    </row>
    <row r="407" spans="4:12" ht="12.75" x14ac:dyDescent="0.2">
      <c r="D407" s="54"/>
      <c r="E407" s="54"/>
      <c r="F407" s="54"/>
      <c r="G407" s="54"/>
      <c r="I407" s="54"/>
      <c r="J407" s="54"/>
      <c r="K407" s="54"/>
      <c r="L407" s="54"/>
    </row>
    <row r="408" spans="4:12" ht="12.75" x14ac:dyDescent="0.2">
      <c r="D408" s="54"/>
      <c r="E408" s="54"/>
      <c r="F408" s="54"/>
      <c r="G408" s="54"/>
      <c r="I408" s="54"/>
      <c r="J408" s="54"/>
      <c r="K408" s="54"/>
      <c r="L408" s="54"/>
    </row>
    <row r="409" spans="4:12" ht="12.75" x14ac:dyDescent="0.2">
      <c r="D409" s="54"/>
      <c r="E409" s="54"/>
      <c r="F409" s="54"/>
      <c r="G409" s="54"/>
      <c r="I409" s="54"/>
      <c r="J409" s="54"/>
      <c r="K409" s="54"/>
      <c r="L409" s="54"/>
    </row>
    <row r="410" spans="4:12" ht="12.75" x14ac:dyDescent="0.2">
      <c r="D410" s="54"/>
      <c r="E410" s="54"/>
      <c r="F410" s="54"/>
      <c r="G410" s="54"/>
      <c r="I410" s="54"/>
      <c r="J410" s="54"/>
      <c r="K410" s="54"/>
      <c r="L410" s="54"/>
    </row>
    <row r="411" spans="4:12" ht="12.75" x14ac:dyDescent="0.2">
      <c r="D411" s="54"/>
      <c r="E411" s="54"/>
      <c r="F411" s="54"/>
      <c r="G411" s="54"/>
      <c r="I411" s="54"/>
      <c r="J411" s="54"/>
      <c r="K411" s="54"/>
      <c r="L411" s="54"/>
    </row>
    <row r="412" spans="4:12" ht="12.75" x14ac:dyDescent="0.2">
      <c r="D412" s="54"/>
      <c r="E412" s="54"/>
      <c r="F412" s="54"/>
      <c r="G412" s="54"/>
      <c r="I412" s="54"/>
      <c r="J412" s="54"/>
      <c r="K412" s="54"/>
      <c r="L412" s="54"/>
    </row>
    <row r="413" spans="4:12" ht="12.75" x14ac:dyDescent="0.2">
      <c r="D413" s="54"/>
      <c r="E413" s="54"/>
      <c r="F413" s="54"/>
      <c r="G413" s="54"/>
      <c r="I413" s="54"/>
      <c r="J413" s="54"/>
      <c r="K413" s="54"/>
      <c r="L413" s="54"/>
    </row>
    <row r="414" spans="4:12" ht="12.75" x14ac:dyDescent="0.2">
      <c r="D414" s="54"/>
      <c r="E414" s="54"/>
      <c r="F414" s="54"/>
      <c r="G414" s="54"/>
      <c r="I414" s="54"/>
      <c r="J414" s="54"/>
      <c r="K414" s="54"/>
      <c r="L414" s="54"/>
    </row>
    <row r="415" spans="4:12" ht="12.75" x14ac:dyDescent="0.2">
      <c r="D415" s="54"/>
      <c r="E415" s="54"/>
      <c r="F415" s="54"/>
      <c r="G415" s="54"/>
      <c r="I415" s="54"/>
      <c r="J415" s="54"/>
      <c r="K415" s="54"/>
      <c r="L415" s="54"/>
    </row>
    <row r="416" spans="4:12" ht="12.75" x14ac:dyDescent="0.2">
      <c r="D416" s="54"/>
      <c r="E416" s="54"/>
      <c r="F416" s="54"/>
      <c r="G416" s="54"/>
      <c r="I416" s="54"/>
      <c r="J416" s="54"/>
      <c r="K416" s="54"/>
      <c r="L416" s="54"/>
    </row>
    <row r="417" spans="4:12" ht="12.75" x14ac:dyDescent="0.2">
      <c r="D417" s="54"/>
      <c r="E417" s="54"/>
      <c r="F417" s="54"/>
      <c r="G417" s="54"/>
      <c r="I417" s="54"/>
      <c r="J417" s="54"/>
      <c r="K417" s="54"/>
      <c r="L417" s="54"/>
    </row>
    <row r="418" spans="4:12" ht="12.75" x14ac:dyDescent="0.2">
      <c r="D418" s="54"/>
      <c r="E418" s="54"/>
      <c r="F418" s="54"/>
      <c r="G418" s="54"/>
      <c r="I418" s="54"/>
      <c r="J418" s="54"/>
      <c r="K418" s="54"/>
      <c r="L418" s="54"/>
    </row>
    <row r="419" spans="4:12" ht="12.75" x14ac:dyDescent="0.2">
      <c r="D419" s="54"/>
      <c r="E419" s="54"/>
      <c r="F419" s="54"/>
      <c r="G419" s="54"/>
      <c r="I419" s="54"/>
      <c r="J419" s="54"/>
      <c r="K419" s="54"/>
      <c r="L419" s="54"/>
    </row>
    <row r="420" spans="4:12" ht="12.75" x14ac:dyDescent="0.2">
      <c r="D420" s="54"/>
      <c r="E420" s="54"/>
      <c r="F420" s="54"/>
      <c r="G420" s="54"/>
      <c r="I420" s="54"/>
      <c r="J420" s="54"/>
      <c r="K420" s="54"/>
      <c r="L420" s="54"/>
    </row>
    <row r="421" spans="4:12" ht="12.75" x14ac:dyDescent="0.2">
      <c r="D421" s="54"/>
      <c r="E421" s="54"/>
      <c r="F421" s="54"/>
      <c r="G421" s="54"/>
      <c r="I421" s="54"/>
      <c r="J421" s="54"/>
      <c r="K421" s="54"/>
      <c r="L421" s="54"/>
    </row>
    <row r="422" spans="4:12" ht="12.75" x14ac:dyDescent="0.2">
      <c r="D422" s="54"/>
      <c r="E422" s="54"/>
      <c r="F422" s="54"/>
      <c r="G422" s="54"/>
      <c r="I422" s="54"/>
      <c r="J422" s="54"/>
      <c r="K422" s="54"/>
      <c r="L422" s="54"/>
    </row>
    <row r="423" spans="4:12" ht="12.75" x14ac:dyDescent="0.2">
      <c r="D423" s="54"/>
      <c r="E423" s="54"/>
      <c r="F423" s="54"/>
      <c r="G423" s="54"/>
      <c r="I423" s="54"/>
      <c r="J423" s="54"/>
      <c r="K423" s="54"/>
      <c r="L423" s="54"/>
    </row>
    <row r="424" spans="4:12" ht="12.75" x14ac:dyDescent="0.2">
      <c r="D424" s="54"/>
      <c r="E424" s="54"/>
      <c r="F424" s="54"/>
      <c r="G424" s="54"/>
      <c r="I424" s="54"/>
      <c r="J424" s="54"/>
      <c r="K424" s="54"/>
      <c r="L424" s="54"/>
    </row>
    <row r="425" spans="4:12" ht="12.75" x14ac:dyDescent="0.2">
      <c r="D425" s="54"/>
      <c r="E425" s="54"/>
      <c r="F425" s="54"/>
      <c r="G425" s="54"/>
      <c r="I425" s="54"/>
      <c r="J425" s="54"/>
      <c r="K425" s="54"/>
      <c r="L425" s="54"/>
    </row>
    <row r="426" spans="4:12" ht="12.75" x14ac:dyDescent="0.2">
      <c r="D426" s="54"/>
      <c r="E426" s="54"/>
      <c r="F426" s="54"/>
      <c r="G426" s="54"/>
      <c r="I426" s="54"/>
      <c r="J426" s="54"/>
      <c r="K426" s="54"/>
      <c r="L426" s="54"/>
    </row>
    <row r="427" spans="4:12" ht="12.75" x14ac:dyDescent="0.2">
      <c r="D427" s="54"/>
      <c r="E427" s="54"/>
      <c r="F427" s="54"/>
      <c r="G427" s="54"/>
      <c r="I427" s="54"/>
      <c r="J427" s="54"/>
      <c r="K427" s="54"/>
      <c r="L427" s="54"/>
    </row>
    <row r="428" spans="4:12" ht="12.75" x14ac:dyDescent="0.2">
      <c r="D428" s="54"/>
      <c r="E428" s="54"/>
      <c r="F428" s="54"/>
      <c r="G428" s="54"/>
      <c r="I428" s="54"/>
      <c r="J428" s="54"/>
      <c r="K428" s="54"/>
      <c r="L428" s="54"/>
    </row>
    <row r="429" spans="4:12" ht="12.75" x14ac:dyDescent="0.2">
      <c r="D429" s="54"/>
      <c r="E429" s="54"/>
      <c r="F429" s="54"/>
      <c r="G429" s="54"/>
      <c r="I429" s="54"/>
      <c r="J429" s="54"/>
      <c r="K429" s="54"/>
      <c r="L429" s="54"/>
    </row>
    <row r="430" spans="4:12" ht="12.75" x14ac:dyDescent="0.2">
      <c r="D430" s="54"/>
      <c r="E430" s="54"/>
      <c r="F430" s="54"/>
      <c r="G430" s="54"/>
      <c r="I430" s="54"/>
      <c r="J430" s="54"/>
      <c r="K430" s="54"/>
      <c r="L430" s="54"/>
    </row>
    <row r="431" spans="4:12" ht="12.75" x14ac:dyDescent="0.2">
      <c r="D431" s="54"/>
      <c r="E431" s="54"/>
      <c r="F431" s="54"/>
      <c r="G431" s="54"/>
      <c r="I431" s="54"/>
      <c r="J431" s="54"/>
      <c r="K431" s="54"/>
      <c r="L431" s="54"/>
    </row>
    <row r="432" spans="4:12" ht="12.75" x14ac:dyDescent="0.2">
      <c r="D432" s="54"/>
      <c r="E432" s="54"/>
      <c r="F432" s="54"/>
      <c r="G432" s="54"/>
      <c r="I432" s="54"/>
      <c r="J432" s="54"/>
      <c r="K432" s="54"/>
      <c r="L432" s="54"/>
    </row>
    <row r="433" spans="4:12" ht="12.75" x14ac:dyDescent="0.2">
      <c r="D433" s="54"/>
      <c r="E433" s="54"/>
      <c r="F433" s="54"/>
      <c r="G433" s="54"/>
      <c r="I433" s="54"/>
      <c r="J433" s="54"/>
      <c r="K433" s="54"/>
      <c r="L433" s="54"/>
    </row>
    <row r="434" spans="4:12" ht="12.75" x14ac:dyDescent="0.2">
      <c r="D434" s="54"/>
      <c r="E434" s="54"/>
      <c r="F434" s="54"/>
      <c r="G434" s="54"/>
      <c r="I434" s="54"/>
      <c r="J434" s="54"/>
      <c r="K434" s="54"/>
      <c r="L434" s="54"/>
    </row>
    <row r="435" spans="4:12" ht="12.75" x14ac:dyDescent="0.2">
      <c r="D435" s="54"/>
      <c r="E435" s="54"/>
      <c r="F435" s="54"/>
      <c r="G435" s="54"/>
      <c r="I435" s="54"/>
      <c r="J435" s="54"/>
      <c r="K435" s="54"/>
      <c r="L435" s="54"/>
    </row>
    <row r="436" spans="4:12" ht="12.75" x14ac:dyDescent="0.2">
      <c r="D436" s="54"/>
      <c r="E436" s="54"/>
      <c r="F436" s="54"/>
      <c r="G436" s="54"/>
      <c r="I436" s="54"/>
      <c r="J436" s="54"/>
      <c r="K436" s="54"/>
      <c r="L436" s="54"/>
    </row>
    <row r="437" spans="4:12" ht="12.75" x14ac:dyDescent="0.2">
      <c r="D437" s="54"/>
      <c r="E437" s="54"/>
      <c r="F437" s="54"/>
      <c r="G437" s="54"/>
      <c r="I437" s="54"/>
      <c r="J437" s="54"/>
      <c r="K437" s="54"/>
      <c r="L437" s="54"/>
    </row>
    <row r="438" spans="4:12" ht="12.75" x14ac:dyDescent="0.2">
      <c r="D438" s="54"/>
      <c r="E438" s="54"/>
      <c r="F438" s="54"/>
      <c r="G438" s="54"/>
      <c r="I438" s="54"/>
      <c r="J438" s="54"/>
      <c r="K438" s="54"/>
      <c r="L438" s="54"/>
    </row>
    <row r="439" spans="4:12" ht="12.75" x14ac:dyDescent="0.2">
      <c r="D439" s="54"/>
      <c r="E439" s="54"/>
      <c r="F439" s="54"/>
      <c r="G439" s="54"/>
      <c r="I439" s="54"/>
      <c r="J439" s="54"/>
      <c r="K439" s="54"/>
      <c r="L439" s="54"/>
    </row>
    <row r="440" spans="4:12" ht="12.75" x14ac:dyDescent="0.2">
      <c r="D440" s="54"/>
      <c r="E440" s="54"/>
      <c r="F440" s="54"/>
      <c r="G440" s="54"/>
      <c r="I440" s="54"/>
      <c r="J440" s="54"/>
      <c r="K440" s="54"/>
      <c r="L440" s="54"/>
    </row>
    <row r="441" spans="4:12" ht="12.75" x14ac:dyDescent="0.2">
      <c r="D441" s="54"/>
      <c r="E441" s="54"/>
      <c r="F441" s="54"/>
      <c r="G441" s="54"/>
      <c r="I441" s="54"/>
      <c r="J441" s="54"/>
      <c r="K441" s="54"/>
      <c r="L441" s="54"/>
    </row>
    <row r="442" spans="4:12" ht="12.75" x14ac:dyDescent="0.2">
      <c r="D442" s="54"/>
      <c r="E442" s="54"/>
      <c r="F442" s="54"/>
      <c r="G442" s="54"/>
      <c r="I442" s="54"/>
      <c r="J442" s="54"/>
      <c r="K442" s="54"/>
      <c r="L442" s="54"/>
    </row>
    <row r="443" spans="4:12" ht="12.75" x14ac:dyDescent="0.2">
      <c r="D443" s="54"/>
      <c r="E443" s="54"/>
      <c r="F443" s="54"/>
      <c r="G443" s="54"/>
      <c r="I443" s="54"/>
      <c r="J443" s="54"/>
      <c r="K443" s="54"/>
      <c r="L443" s="54"/>
    </row>
    <row r="444" spans="4:12" ht="12.75" x14ac:dyDescent="0.2">
      <c r="D444" s="54"/>
      <c r="E444" s="54"/>
      <c r="F444" s="54"/>
      <c r="G444" s="54"/>
      <c r="I444" s="54"/>
      <c r="J444" s="54"/>
      <c r="K444" s="54"/>
      <c r="L444" s="54"/>
    </row>
    <row r="445" spans="4:12" ht="12.75" x14ac:dyDescent="0.2">
      <c r="D445" s="54"/>
      <c r="E445" s="54"/>
      <c r="F445" s="54"/>
      <c r="G445" s="54"/>
      <c r="I445" s="54"/>
      <c r="J445" s="54"/>
      <c r="K445" s="54"/>
      <c r="L445" s="54"/>
    </row>
    <row r="446" spans="4:12" ht="12.75" x14ac:dyDescent="0.2">
      <c r="D446" s="54"/>
      <c r="E446" s="54"/>
      <c r="F446" s="54"/>
      <c r="G446" s="54"/>
      <c r="I446" s="54"/>
      <c r="J446" s="54"/>
      <c r="K446" s="54"/>
      <c r="L446" s="54"/>
    </row>
    <row r="447" spans="4:12" ht="12.75" x14ac:dyDescent="0.2">
      <c r="D447" s="54"/>
      <c r="E447" s="54"/>
      <c r="F447" s="54"/>
      <c r="G447" s="54"/>
      <c r="I447" s="54"/>
      <c r="J447" s="54"/>
      <c r="K447" s="54"/>
      <c r="L447" s="54"/>
    </row>
    <row r="448" spans="4:12" ht="12.75" x14ac:dyDescent="0.2">
      <c r="D448" s="54"/>
      <c r="E448" s="54"/>
      <c r="F448" s="54"/>
      <c r="G448" s="54"/>
      <c r="I448" s="54"/>
      <c r="J448" s="54"/>
      <c r="K448" s="54"/>
      <c r="L448" s="54"/>
    </row>
    <row r="449" spans="4:12" ht="12.75" x14ac:dyDescent="0.2">
      <c r="D449" s="54"/>
      <c r="E449" s="54"/>
      <c r="F449" s="54"/>
      <c r="G449" s="54"/>
      <c r="I449" s="54"/>
      <c r="J449" s="54"/>
      <c r="K449" s="54"/>
      <c r="L449" s="54"/>
    </row>
    <row r="450" spans="4:12" ht="12.75" x14ac:dyDescent="0.2">
      <c r="D450" s="54"/>
      <c r="E450" s="54"/>
      <c r="F450" s="54"/>
      <c r="G450" s="54"/>
      <c r="I450" s="54"/>
      <c r="J450" s="54"/>
      <c r="K450" s="54"/>
      <c r="L450" s="54"/>
    </row>
    <row r="451" spans="4:12" ht="12.75" x14ac:dyDescent="0.2">
      <c r="D451" s="54"/>
      <c r="E451" s="54"/>
      <c r="F451" s="54"/>
      <c r="G451" s="54"/>
      <c r="I451" s="54"/>
      <c r="J451" s="54"/>
      <c r="K451" s="54"/>
      <c r="L451" s="54"/>
    </row>
    <row r="452" spans="4:12" ht="12.75" x14ac:dyDescent="0.2">
      <c r="D452" s="54"/>
      <c r="E452" s="54"/>
      <c r="F452" s="54"/>
      <c r="G452" s="54"/>
      <c r="I452" s="54"/>
      <c r="J452" s="54"/>
      <c r="K452" s="54"/>
      <c r="L452" s="54"/>
    </row>
    <row r="453" spans="4:12" ht="12.75" x14ac:dyDescent="0.2">
      <c r="D453" s="54"/>
      <c r="E453" s="54"/>
      <c r="F453" s="54"/>
      <c r="G453" s="54"/>
      <c r="I453" s="54"/>
      <c r="J453" s="54"/>
      <c r="K453" s="54"/>
      <c r="L453" s="54"/>
    </row>
    <row r="454" spans="4:12" ht="12.75" x14ac:dyDescent="0.2">
      <c r="D454" s="54"/>
      <c r="E454" s="54"/>
      <c r="F454" s="54"/>
      <c r="G454" s="54"/>
      <c r="I454" s="54"/>
      <c r="J454" s="54"/>
      <c r="K454" s="54"/>
      <c r="L454" s="54"/>
    </row>
    <row r="455" spans="4:12" ht="12.75" x14ac:dyDescent="0.2">
      <c r="D455" s="54"/>
      <c r="E455" s="54"/>
      <c r="F455" s="54"/>
      <c r="G455" s="54"/>
      <c r="I455" s="54"/>
      <c r="J455" s="54"/>
      <c r="K455" s="54"/>
      <c r="L455" s="54"/>
    </row>
    <row r="456" spans="4:12" ht="12.75" x14ac:dyDescent="0.2">
      <c r="D456" s="54"/>
      <c r="E456" s="54"/>
      <c r="F456" s="54"/>
      <c r="G456" s="54"/>
      <c r="I456" s="54"/>
      <c r="J456" s="54"/>
      <c r="K456" s="54"/>
      <c r="L456" s="54"/>
    </row>
    <row r="457" spans="4:12" ht="12.75" x14ac:dyDescent="0.2">
      <c r="D457" s="54"/>
      <c r="E457" s="54"/>
      <c r="F457" s="54"/>
      <c r="G457" s="54"/>
      <c r="I457" s="54"/>
      <c r="J457" s="54"/>
      <c r="K457" s="54"/>
      <c r="L457" s="54"/>
    </row>
    <row r="458" spans="4:12" ht="12.75" x14ac:dyDescent="0.2">
      <c r="D458" s="54"/>
      <c r="E458" s="54"/>
      <c r="F458" s="54"/>
      <c r="G458" s="54"/>
      <c r="I458" s="54"/>
      <c r="J458" s="54"/>
      <c r="K458" s="54"/>
      <c r="L458" s="54"/>
    </row>
    <row r="459" spans="4:12" ht="12.75" x14ac:dyDescent="0.2">
      <c r="D459" s="54"/>
      <c r="E459" s="54"/>
      <c r="F459" s="54"/>
      <c r="G459" s="54"/>
      <c r="I459" s="54"/>
      <c r="J459" s="54"/>
      <c r="K459" s="54"/>
      <c r="L459" s="54"/>
    </row>
    <row r="460" spans="4:12" ht="12.75" x14ac:dyDescent="0.2">
      <c r="D460" s="54"/>
      <c r="E460" s="54"/>
      <c r="F460" s="54"/>
      <c r="G460" s="54"/>
      <c r="I460" s="54"/>
      <c r="J460" s="54"/>
      <c r="K460" s="54"/>
      <c r="L460" s="54"/>
    </row>
    <row r="461" spans="4:12" ht="12.75" x14ac:dyDescent="0.2">
      <c r="D461" s="54"/>
      <c r="E461" s="54"/>
      <c r="F461" s="54"/>
      <c r="G461" s="54"/>
      <c r="I461" s="54"/>
      <c r="J461" s="54"/>
      <c r="K461" s="54"/>
      <c r="L461" s="54"/>
    </row>
    <row r="462" spans="4:12" ht="12.75" x14ac:dyDescent="0.2">
      <c r="D462" s="54"/>
      <c r="E462" s="54"/>
      <c r="F462" s="54"/>
      <c r="G462" s="54"/>
      <c r="I462" s="54"/>
      <c r="J462" s="54"/>
      <c r="K462" s="54"/>
      <c r="L462" s="54"/>
    </row>
    <row r="463" spans="4:12" ht="12.75" x14ac:dyDescent="0.2">
      <c r="D463" s="54"/>
      <c r="E463" s="54"/>
      <c r="F463" s="54"/>
      <c r="G463" s="54"/>
      <c r="I463" s="54"/>
      <c r="J463" s="54"/>
      <c r="K463" s="54"/>
      <c r="L463" s="54"/>
    </row>
    <row r="464" spans="4:12" ht="12.75" x14ac:dyDescent="0.2">
      <c r="D464" s="54"/>
      <c r="E464" s="54"/>
      <c r="F464" s="54"/>
      <c r="G464" s="54"/>
      <c r="I464" s="54"/>
      <c r="J464" s="54"/>
      <c r="K464" s="54"/>
      <c r="L464" s="54"/>
    </row>
    <row r="465" spans="4:12" ht="12.75" x14ac:dyDescent="0.2">
      <c r="D465" s="54"/>
      <c r="E465" s="54"/>
      <c r="F465" s="54"/>
      <c r="G465" s="54"/>
      <c r="I465" s="54"/>
      <c r="J465" s="54"/>
      <c r="K465" s="54"/>
      <c r="L465" s="54"/>
    </row>
    <row r="466" spans="4:12" ht="12.75" x14ac:dyDescent="0.2">
      <c r="D466" s="54"/>
      <c r="E466" s="54"/>
      <c r="F466" s="54"/>
      <c r="G466" s="54"/>
      <c r="I466" s="54"/>
      <c r="J466" s="54"/>
      <c r="K466" s="54"/>
      <c r="L466" s="54"/>
    </row>
    <row r="467" spans="4:12" ht="12.75" x14ac:dyDescent="0.2">
      <c r="D467" s="54"/>
      <c r="E467" s="54"/>
      <c r="F467" s="54"/>
      <c r="G467" s="54"/>
      <c r="I467" s="54"/>
      <c r="J467" s="54"/>
      <c r="K467" s="54"/>
      <c r="L467" s="54"/>
    </row>
    <row r="468" spans="4:12" ht="12.75" x14ac:dyDescent="0.2">
      <c r="D468" s="54"/>
      <c r="E468" s="54"/>
      <c r="F468" s="54"/>
      <c r="G468" s="54"/>
      <c r="I468" s="54"/>
      <c r="J468" s="54"/>
      <c r="K468" s="54"/>
      <c r="L468" s="54"/>
    </row>
    <row r="469" spans="4:12" ht="12.75" x14ac:dyDescent="0.2">
      <c r="D469" s="54"/>
      <c r="E469" s="54"/>
      <c r="F469" s="54"/>
      <c r="G469" s="54"/>
      <c r="I469" s="54"/>
      <c r="J469" s="54"/>
      <c r="K469" s="54"/>
      <c r="L469" s="54"/>
    </row>
    <row r="470" spans="4:12" ht="12.75" x14ac:dyDescent="0.2">
      <c r="D470" s="54"/>
      <c r="E470" s="54"/>
      <c r="F470" s="54"/>
      <c r="G470" s="54"/>
      <c r="I470" s="54"/>
      <c r="J470" s="54"/>
      <c r="K470" s="54"/>
      <c r="L470" s="54"/>
    </row>
    <row r="471" spans="4:12" ht="12.75" x14ac:dyDescent="0.2">
      <c r="D471" s="54"/>
      <c r="E471" s="54"/>
      <c r="F471" s="54"/>
      <c r="G471" s="54"/>
      <c r="I471" s="54"/>
      <c r="J471" s="54"/>
      <c r="K471" s="54"/>
      <c r="L471" s="54"/>
    </row>
    <row r="472" spans="4:12" ht="12.75" x14ac:dyDescent="0.2">
      <c r="D472" s="54"/>
      <c r="E472" s="54"/>
      <c r="F472" s="54"/>
      <c r="G472" s="54"/>
      <c r="I472" s="54"/>
      <c r="J472" s="54"/>
      <c r="K472" s="54"/>
      <c r="L472" s="54"/>
    </row>
    <row r="473" spans="4:12" ht="12.75" x14ac:dyDescent="0.2">
      <c r="D473" s="54"/>
      <c r="E473" s="54"/>
      <c r="F473" s="54"/>
      <c r="G473" s="54"/>
      <c r="I473" s="54"/>
      <c r="J473" s="54"/>
      <c r="K473" s="54"/>
      <c r="L473" s="54"/>
    </row>
    <row r="474" spans="4:12" ht="12.75" x14ac:dyDescent="0.2">
      <c r="D474" s="54"/>
      <c r="E474" s="54"/>
      <c r="F474" s="54"/>
      <c r="G474" s="54"/>
      <c r="I474" s="54"/>
      <c r="J474" s="54"/>
      <c r="K474" s="54"/>
      <c r="L474" s="54"/>
    </row>
    <row r="475" spans="4:12" ht="12.75" x14ac:dyDescent="0.2">
      <c r="D475" s="54"/>
      <c r="E475" s="54"/>
      <c r="F475" s="54"/>
      <c r="G475" s="54"/>
      <c r="I475" s="54"/>
      <c r="J475" s="54"/>
      <c r="K475" s="54"/>
      <c r="L475" s="54"/>
    </row>
    <row r="476" spans="4:12" ht="12.75" x14ac:dyDescent="0.2">
      <c r="D476" s="54"/>
      <c r="E476" s="54"/>
      <c r="F476" s="54"/>
      <c r="G476" s="54"/>
      <c r="I476" s="54"/>
      <c r="J476" s="54"/>
      <c r="K476" s="54"/>
      <c r="L476" s="54"/>
    </row>
    <row r="477" spans="4:12" ht="12.75" x14ac:dyDescent="0.2">
      <c r="D477" s="54"/>
      <c r="E477" s="54"/>
      <c r="F477" s="54"/>
      <c r="G477" s="54"/>
      <c r="I477" s="54"/>
      <c r="J477" s="54"/>
      <c r="K477" s="54"/>
      <c r="L477" s="54"/>
    </row>
    <row r="478" spans="4:12" ht="12.75" x14ac:dyDescent="0.2">
      <c r="D478" s="54"/>
      <c r="E478" s="54"/>
      <c r="F478" s="54"/>
      <c r="G478" s="54"/>
      <c r="I478" s="54"/>
      <c r="J478" s="54"/>
      <c r="K478" s="54"/>
      <c r="L478" s="54"/>
    </row>
    <row r="479" spans="4:12" ht="12.75" x14ac:dyDescent="0.2">
      <c r="D479" s="54"/>
      <c r="E479" s="54"/>
      <c r="F479" s="54"/>
      <c r="G479" s="54"/>
      <c r="I479" s="54"/>
      <c r="J479" s="54"/>
      <c r="K479" s="54"/>
      <c r="L479" s="54"/>
    </row>
    <row r="480" spans="4:12" ht="12.75" x14ac:dyDescent="0.2">
      <c r="D480" s="54"/>
      <c r="E480" s="54"/>
      <c r="F480" s="54"/>
      <c r="G480" s="54"/>
      <c r="I480" s="54"/>
      <c r="J480" s="54"/>
      <c r="K480" s="54"/>
      <c r="L480" s="54"/>
    </row>
    <row r="481" spans="4:12" ht="12.75" x14ac:dyDescent="0.2">
      <c r="D481" s="54"/>
      <c r="E481" s="54"/>
      <c r="F481" s="54"/>
      <c r="G481" s="54"/>
      <c r="I481" s="54"/>
      <c r="J481" s="54"/>
      <c r="K481" s="54"/>
      <c r="L481" s="54"/>
    </row>
    <row r="482" spans="4:12" ht="12.75" x14ac:dyDescent="0.2">
      <c r="D482" s="54"/>
      <c r="E482" s="54"/>
      <c r="F482" s="54"/>
      <c r="G482" s="54"/>
      <c r="I482" s="54"/>
      <c r="J482" s="54"/>
      <c r="K482" s="54"/>
      <c r="L482" s="54"/>
    </row>
    <row r="483" spans="4:12" ht="12.75" x14ac:dyDescent="0.2">
      <c r="D483" s="54"/>
      <c r="E483" s="54"/>
      <c r="F483" s="54"/>
      <c r="G483" s="54"/>
      <c r="I483" s="54"/>
      <c r="J483" s="54"/>
      <c r="K483" s="54"/>
      <c r="L483" s="54"/>
    </row>
    <row r="484" spans="4:12" ht="12.75" x14ac:dyDescent="0.2">
      <c r="D484" s="54"/>
      <c r="E484" s="54"/>
      <c r="F484" s="54"/>
      <c r="G484" s="54"/>
      <c r="I484" s="54"/>
      <c r="J484" s="54"/>
      <c r="K484" s="54"/>
      <c r="L484" s="54"/>
    </row>
    <row r="485" spans="4:12" ht="12.75" x14ac:dyDescent="0.2">
      <c r="D485" s="54"/>
      <c r="E485" s="54"/>
      <c r="F485" s="54"/>
      <c r="G485" s="54"/>
      <c r="I485" s="54"/>
      <c r="J485" s="54"/>
      <c r="K485" s="54"/>
      <c r="L485" s="54"/>
    </row>
    <row r="486" spans="4:12" ht="12.75" x14ac:dyDescent="0.2">
      <c r="D486" s="54"/>
      <c r="E486" s="54"/>
      <c r="F486" s="54"/>
      <c r="G486" s="54"/>
      <c r="I486" s="54"/>
      <c r="J486" s="54"/>
      <c r="K486" s="54"/>
      <c r="L486" s="54"/>
    </row>
    <row r="487" spans="4:12" ht="12.75" x14ac:dyDescent="0.2">
      <c r="D487" s="54"/>
      <c r="E487" s="54"/>
      <c r="F487" s="54"/>
      <c r="G487" s="54"/>
      <c r="I487" s="54"/>
      <c r="J487" s="54"/>
      <c r="K487" s="54"/>
      <c r="L487" s="54"/>
    </row>
    <row r="488" spans="4:12" ht="12.75" x14ac:dyDescent="0.2">
      <c r="D488" s="54"/>
      <c r="E488" s="54"/>
      <c r="F488" s="54"/>
      <c r="G488" s="54"/>
      <c r="I488" s="54"/>
      <c r="J488" s="54"/>
      <c r="K488" s="54"/>
      <c r="L488" s="54"/>
    </row>
    <row r="489" spans="4:12" ht="12.75" x14ac:dyDescent="0.2">
      <c r="D489" s="54"/>
      <c r="E489" s="54"/>
      <c r="F489" s="54"/>
      <c r="G489" s="54"/>
      <c r="I489" s="54"/>
      <c r="J489" s="54"/>
      <c r="K489" s="54"/>
      <c r="L489" s="54"/>
    </row>
    <row r="490" spans="4:12" ht="12.75" x14ac:dyDescent="0.2">
      <c r="D490" s="54"/>
      <c r="E490" s="54"/>
      <c r="F490" s="54"/>
      <c r="G490" s="54"/>
      <c r="I490" s="54"/>
      <c r="J490" s="54"/>
      <c r="K490" s="54"/>
      <c r="L490" s="54"/>
    </row>
    <row r="491" spans="4:12" ht="12.75" x14ac:dyDescent="0.2">
      <c r="D491" s="54"/>
      <c r="E491" s="54"/>
      <c r="F491" s="54"/>
      <c r="G491" s="54"/>
      <c r="I491" s="54"/>
      <c r="J491" s="54"/>
      <c r="K491" s="54"/>
      <c r="L491" s="54"/>
    </row>
    <row r="492" spans="4:12" ht="12.75" x14ac:dyDescent="0.2">
      <c r="D492" s="54"/>
      <c r="E492" s="54"/>
      <c r="F492" s="54"/>
      <c r="G492" s="54"/>
      <c r="I492" s="54"/>
      <c r="J492" s="54"/>
      <c r="K492" s="54"/>
      <c r="L492" s="54"/>
    </row>
    <row r="493" spans="4:12" ht="12.75" x14ac:dyDescent="0.2">
      <c r="D493" s="54"/>
      <c r="E493" s="54"/>
      <c r="F493" s="54"/>
      <c r="G493" s="54"/>
      <c r="I493" s="54"/>
      <c r="J493" s="54"/>
      <c r="K493" s="54"/>
      <c r="L493" s="54"/>
    </row>
    <row r="494" spans="4:12" ht="12.75" x14ac:dyDescent="0.2">
      <c r="D494" s="54"/>
      <c r="E494" s="54"/>
      <c r="F494" s="54"/>
      <c r="G494" s="54"/>
      <c r="I494" s="54"/>
      <c r="J494" s="54"/>
      <c r="K494" s="54"/>
      <c r="L494" s="54"/>
    </row>
    <row r="495" spans="4:12" ht="12.75" x14ac:dyDescent="0.2">
      <c r="D495" s="54"/>
      <c r="E495" s="54"/>
      <c r="F495" s="54"/>
      <c r="G495" s="54"/>
      <c r="I495" s="54"/>
      <c r="J495" s="54"/>
      <c r="K495" s="54"/>
      <c r="L495" s="54"/>
    </row>
    <row r="496" spans="4:12" ht="12.75" x14ac:dyDescent="0.2">
      <c r="D496" s="54"/>
      <c r="E496" s="54"/>
      <c r="F496" s="54"/>
      <c r="G496" s="54"/>
      <c r="I496" s="54"/>
      <c r="J496" s="54"/>
      <c r="K496" s="54"/>
      <c r="L496" s="54"/>
    </row>
    <row r="497" spans="4:12" ht="12.75" x14ac:dyDescent="0.2">
      <c r="D497" s="54"/>
      <c r="E497" s="54"/>
      <c r="F497" s="54"/>
      <c r="G497" s="54"/>
      <c r="I497" s="54"/>
      <c r="J497" s="54"/>
      <c r="K497" s="54"/>
      <c r="L497" s="54"/>
    </row>
    <row r="498" spans="4:12" ht="12.75" x14ac:dyDescent="0.2">
      <c r="D498" s="54"/>
      <c r="E498" s="54"/>
      <c r="F498" s="54"/>
      <c r="G498" s="54"/>
      <c r="I498" s="54"/>
      <c r="J498" s="54"/>
      <c r="K498" s="54"/>
      <c r="L498" s="54"/>
    </row>
    <row r="499" spans="4:12" ht="12.75" x14ac:dyDescent="0.2">
      <c r="D499" s="54"/>
      <c r="E499" s="54"/>
      <c r="F499" s="54"/>
      <c r="G499" s="54"/>
      <c r="I499" s="54"/>
      <c r="J499" s="54"/>
      <c r="K499" s="54"/>
      <c r="L499" s="54"/>
    </row>
    <row r="500" spans="4:12" ht="12.75" x14ac:dyDescent="0.2">
      <c r="D500" s="54"/>
      <c r="E500" s="54"/>
      <c r="F500" s="54"/>
      <c r="G500" s="54"/>
      <c r="I500" s="54"/>
      <c r="J500" s="54"/>
      <c r="K500" s="54"/>
      <c r="L500" s="54"/>
    </row>
    <row r="501" spans="4:12" ht="12.75" x14ac:dyDescent="0.2">
      <c r="D501" s="54"/>
      <c r="E501" s="54"/>
      <c r="F501" s="54"/>
      <c r="G501" s="54"/>
      <c r="I501" s="54"/>
      <c r="J501" s="54"/>
      <c r="K501" s="54"/>
      <c r="L501" s="54"/>
    </row>
    <row r="502" spans="4:12" ht="12.75" x14ac:dyDescent="0.2">
      <c r="D502" s="54"/>
      <c r="E502" s="54"/>
      <c r="F502" s="54"/>
      <c r="G502" s="54"/>
      <c r="I502" s="54"/>
      <c r="J502" s="54"/>
      <c r="K502" s="54"/>
      <c r="L502" s="54"/>
    </row>
    <row r="503" spans="4:12" ht="12.75" x14ac:dyDescent="0.2">
      <c r="D503" s="54"/>
      <c r="E503" s="54"/>
      <c r="F503" s="54"/>
      <c r="G503" s="54"/>
      <c r="I503" s="54"/>
      <c r="J503" s="54"/>
      <c r="K503" s="54"/>
      <c r="L503" s="54"/>
    </row>
    <row r="504" spans="4:12" ht="12.75" x14ac:dyDescent="0.2">
      <c r="D504" s="54"/>
      <c r="E504" s="54"/>
      <c r="F504" s="54"/>
      <c r="G504" s="54"/>
      <c r="I504" s="54"/>
      <c r="J504" s="54"/>
      <c r="K504" s="54"/>
      <c r="L504" s="54"/>
    </row>
    <row r="505" spans="4:12" ht="12.75" x14ac:dyDescent="0.2">
      <c r="D505" s="54"/>
      <c r="E505" s="54"/>
      <c r="F505" s="54"/>
      <c r="G505" s="54"/>
      <c r="I505" s="54"/>
      <c r="J505" s="54"/>
      <c r="K505" s="54"/>
      <c r="L505" s="54"/>
    </row>
    <row r="506" spans="4:12" ht="12.75" x14ac:dyDescent="0.2">
      <c r="D506" s="54"/>
      <c r="E506" s="54"/>
      <c r="F506" s="54"/>
      <c r="G506" s="54"/>
      <c r="I506" s="54"/>
      <c r="J506" s="54"/>
      <c r="K506" s="54"/>
      <c r="L506" s="54"/>
    </row>
    <row r="507" spans="4:12" ht="12.75" x14ac:dyDescent="0.2">
      <c r="D507" s="54"/>
      <c r="E507" s="54"/>
      <c r="F507" s="54"/>
      <c r="G507" s="54"/>
      <c r="I507" s="54"/>
      <c r="J507" s="54"/>
      <c r="K507" s="54"/>
      <c r="L507" s="54"/>
    </row>
    <row r="508" spans="4:12" ht="12.75" x14ac:dyDescent="0.2">
      <c r="D508" s="54"/>
      <c r="E508" s="54"/>
      <c r="F508" s="54"/>
      <c r="G508" s="54"/>
      <c r="I508" s="54"/>
      <c r="J508" s="54"/>
      <c r="K508" s="54"/>
      <c r="L508" s="54"/>
    </row>
    <row r="509" spans="4:12" ht="12.75" x14ac:dyDescent="0.2">
      <c r="D509" s="54"/>
      <c r="E509" s="54"/>
      <c r="F509" s="54"/>
      <c r="G509" s="54"/>
      <c r="I509" s="54"/>
      <c r="J509" s="54"/>
      <c r="K509" s="54"/>
      <c r="L509" s="54"/>
    </row>
    <row r="510" spans="4:12" ht="12.75" x14ac:dyDescent="0.2">
      <c r="D510" s="54"/>
      <c r="E510" s="54"/>
      <c r="F510" s="54"/>
      <c r="G510" s="54"/>
      <c r="I510" s="54"/>
      <c r="J510" s="54"/>
      <c r="K510" s="54"/>
      <c r="L510" s="54"/>
    </row>
    <row r="511" spans="4:12" ht="12.75" x14ac:dyDescent="0.2">
      <c r="D511" s="54"/>
      <c r="E511" s="54"/>
      <c r="F511" s="54"/>
      <c r="G511" s="54"/>
      <c r="I511" s="54"/>
      <c r="J511" s="54"/>
      <c r="K511" s="54"/>
      <c r="L511" s="54"/>
    </row>
    <row r="512" spans="4:12" ht="12.75" x14ac:dyDescent="0.2">
      <c r="D512" s="54"/>
      <c r="E512" s="54"/>
      <c r="F512" s="54"/>
      <c r="G512" s="54"/>
      <c r="I512" s="54"/>
      <c r="J512" s="54"/>
      <c r="K512" s="54"/>
      <c r="L512" s="54"/>
    </row>
    <row r="513" spans="4:12" ht="12.75" x14ac:dyDescent="0.2">
      <c r="D513" s="54"/>
      <c r="E513" s="54"/>
      <c r="F513" s="54"/>
      <c r="G513" s="54"/>
      <c r="I513" s="54"/>
      <c r="J513" s="54"/>
      <c r="K513" s="54"/>
      <c r="L513" s="54"/>
    </row>
    <row r="514" spans="4:12" ht="12.75" x14ac:dyDescent="0.2">
      <c r="D514" s="54"/>
      <c r="E514" s="54"/>
      <c r="F514" s="54"/>
      <c r="G514" s="54"/>
      <c r="I514" s="54"/>
      <c r="J514" s="54"/>
      <c r="K514" s="54"/>
      <c r="L514" s="54"/>
    </row>
    <row r="515" spans="4:12" ht="12.75" x14ac:dyDescent="0.2">
      <c r="D515" s="54"/>
      <c r="E515" s="54"/>
      <c r="F515" s="54"/>
      <c r="G515" s="54"/>
      <c r="I515" s="54"/>
      <c r="J515" s="54"/>
      <c r="K515" s="54"/>
      <c r="L515" s="54"/>
    </row>
    <row r="516" spans="4:12" ht="12.75" x14ac:dyDescent="0.2">
      <c r="D516" s="54"/>
      <c r="E516" s="54"/>
      <c r="F516" s="54"/>
      <c r="G516" s="54"/>
      <c r="I516" s="54"/>
      <c r="J516" s="54"/>
      <c r="K516" s="54"/>
      <c r="L516" s="54"/>
    </row>
    <row r="517" spans="4:12" ht="12.75" x14ac:dyDescent="0.2">
      <c r="D517" s="54"/>
      <c r="E517" s="54"/>
      <c r="F517" s="54"/>
      <c r="G517" s="54"/>
      <c r="I517" s="54"/>
      <c r="J517" s="54"/>
      <c r="K517" s="54"/>
      <c r="L517" s="54"/>
    </row>
    <row r="518" spans="4:12" ht="12.75" x14ac:dyDescent="0.2">
      <c r="D518" s="54"/>
      <c r="E518" s="54"/>
      <c r="F518" s="54"/>
      <c r="G518" s="54"/>
      <c r="I518" s="54"/>
      <c r="J518" s="54"/>
      <c r="K518" s="54"/>
      <c r="L518" s="54"/>
    </row>
    <row r="519" spans="4:12" ht="12.75" x14ac:dyDescent="0.2">
      <c r="D519" s="54"/>
      <c r="E519" s="54"/>
      <c r="F519" s="54"/>
      <c r="G519" s="54"/>
      <c r="I519" s="54"/>
      <c r="J519" s="54"/>
      <c r="K519" s="54"/>
      <c r="L519" s="54"/>
    </row>
    <row r="520" spans="4:12" ht="12.75" x14ac:dyDescent="0.2">
      <c r="D520" s="54"/>
      <c r="E520" s="54"/>
      <c r="F520" s="54"/>
      <c r="G520" s="54"/>
      <c r="I520" s="54"/>
      <c r="J520" s="54"/>
      <c r="K520" s="54"/>
      <c r="L520" s="54"/>
    </row>
    <row r="521" spans="4:12" ht="12.75" x14ac:dyDescent="0.2">
      <c r="D521" s="54"/>
      <c r="E521" s="54"/>
      <c r="F521" s="54"/>
      <c r="G521" s="54"/>
      <c r="I521" s="54"/>
      <c r="J521" s="54"/>
      <c r="K521" s="54"/>
      <c r="L521" s="54"/>
    </row>
    <row r="522" spans="4:12" ht="12.75" x14ac:dyDescent="0.2">
      <c r="D522" s="54"/>
      <c r="E522" s="54"/>
      <c r="F522" s="54"/>
      <c r="G522" s="54"/>
      <c r="I522" s="54"/>
      <c r="J522" s="54"/>
      <c r="K522" s="54"/>
      <c r="L522" s="54"/>
    </row>
    <row r="523" spans="4:12" ht="12.75" x14ac:dyDescent="0.2">
      <c r="D523" s="54"/>
      <c r="E523" s="54"/>
      <c r="F523" s="54"/>
      <c r="G523" s="54"/>
      <c r="I523" s="54"/>
      <c r="J523" s="54"/>
      <c r="K523" s="54"/>
      <c r="L523" s="54"/>
    </row>
    <row r="524" spans="4:12" ht="12.75" x14ac:dyDescent="0.2">
      <c r="D524" s="54"/>
      <c r="E524" s="54"/>
      <c r="F524" s="54"/>
      <c r="G524" s="54"/>
      <c r="I524" s="54"/>
      <c r="J524" s="54"/>
      <c r="K524" s="54"/>
      <c r="L524" s="54"/>
    </row>
    <row r="525" spans="4:12" ht="12.75" x14ac:dyDescent="0.2">
      <c r="D525" s="54"/>
      <c r="E525" s="54"/>
      <c r="F525" s="54"/>
      <c r="G525" s="54"/>
      <c r="I525" s="54"/>
      <c r="J525" s="54"/>
      <c r="K525" s="54"/>
      <c r="L525" s="54"/>
    </row>
    <row r="526" spans="4:12" ht="12.75" x14ac:dyDescent="0.2">
      <c r="D526" s="54"/>
      <c r="E526" s="54"/>
      <c r="F526" s="54"/>
      <c r="G526" s="54"/>
      <c r="I526" s="54"/>
      <c r="J526" s="54"/>
      <c r="K526" s="54"/>
      <c r="L526" s="54"/>
    </row>
    <row r="527" spans="4:12" ht="12.75" x14ac:dyDescent="0.2">
      <c r="D527" s="54"/>
      <c r="E527" s="54"/>
      <c r="F527" s="54"/>
      <c r="G527" s="54"/>
      <c r="I527" s="54"/>
      <c r="J527" s="54"/>
      <c r="K527" s="54"/>
      <c r="L527" s="54"/>
    </row>
    <row r="528" spans="4:12" ht="12.75" x14ac:dyDescent="0.2">
      <c r="D528" s="54"/>
      <c r="E528" s="54"/>
      <c r="F528" s="54"/>
      <c r="G528" s="54"/>
      <c r="I528" s="54"/>
      <c r="J528" s="54"/>
      <c r="K528" s="54"/>
      <c r="L528" s="54"/>
    </row>
    <row r="529" spans="4:12" ht="12.75" x14ac:dyDescent="0.2">
      <c r="D529" s="54"/>
      <c r="E529" s="54"/>
      <c r="F529" s="54"/>
      <c r="G529" s="54"/>
      <c r="I529" s="54"/>
      <c r="J529" s="54"/>
      <c r="K529" s="54"/>
      <c r="L529" s="54"/>
    </row>
    <row r="530" spans="4:12" ht="12.75" x14ac:dyDescent="0.2">
      <c r="D530" s="54"/>
      <c r="E530" s="54"/>
      <c r="F530" s="54"/>
      <c r="G530" s="54"/>
      <c r="I530" s="54"/>
      <c r="J530" s="54"/>
      <c r="K530" s="54"/>
      <c r="L530" s="54"/>
    </row>
    <row r="531" spans="4:12" ht="12.75" x14ac:dyDescent="0.2">
      <c r="D531" s="54"/>
      <c r="E531" s="54"/>
      <c r="F531" s="54"/>
      <c r="G531" s="54"/>
      <c r="I531" s="54"/>
      <c r="J531" s="54"/>
      <c r="K531" s="54"/>
      <c r="L531" s="54"/>
    </row>
    <row r="532" spans="4:12" ht="12.75" x14ac:dyDescent="0.2">
      <c r="D532" s="54"/>
      <c r="E532" s="54"/>
      <c r="F532" s="54"/>
      <c r="G532" s="54"/>
      <c r="I532" s="54"/>
      <c r="J532" s="54"/>
      <c r="K532" s="54"/>
      <c r="L532" s="54"/>
    </row>
    <row r="533" spans="4:12" ht="12.75" x14ac:dyDescent="0.2">
      <c r="D533" s="54"/>
      <c r="E533" s="54"/>
      <c r="F533" s="54"/>
      <c r="G533" s="54"/>
      <c r="I533" s="54"/>
      <c r="J533" s="54"/>
      <c r="K533" s="54"/>
      <c r="L533" s="54"/>
    </row>
    <row r="534" spans="4:12" ht="12.75" x14ac:dyDescent="0.2">
      <c r="D534" s="54"/>
      <c r="E534" s="54"/>
      <c r="F534" s="54"/>
      <c r="G534" s="54"/>
      <c r="I534" s="54"/>
      <c r="J534" s="54"/>
      <c r="K534" s="54"/>
      <c r="L534" s="54"/>
    </row>
    <row r="535" spans="4:12" ht="12.75" x14ac:dyDescent="0.2">
      <c r="D535" s="54"/>
      <c r="E535" s="54"/>
      <c r="F535" s="54"/>
      <c r="G535" s="54"/>
      <c r="I535" s="54"/>
      <c r="J535" s="54"/>
      <c r="K535" s="54"/>
      <c r="L535" s="54"/>
    </row>
    <row r="536" spans="4:12" ht="12.75" x14ac:dyDescent="0.2">
      <c r="D536" s="54"/>
      <c r="E536" s="54"/>
      <c r="F536" s="54"/>
      <c r="G536" s="54"/>
      <c r="I536" s="54"/>
      <c r="J536" s="54"/>
      <c r="K536" s="54"/>
      <c r="L536" s="54"/>
    </row>
    <row r="537" spans="4:12" ht="12.75" x14ac:dyDescent="0.2">
      <c r="D537" s="54"/>
      <c r="E537" s="54"/>
      <c r="F537" s="54"/>
      <c r="G537" s="54"/>
      <c r="I537" s="54"/>
      <c r="J537" s="54"/>
      <c r="K537" s="54"/>
      <c r="L537" s="54"/>
    </row>
    <row r="538" spans="4:12" ht="12.75" x14ac:dyDescent="0.2">
      <c r="D538" s="54"/>
      <c r="E538" s="54"/>
      <c r="F538" s="54"/>
      <c r="G538" s="54"/>
      <c r="I538" s="54"/>
      <c r="J538" s="54"/>
      <c r="K538" s="54"/>
      <c r="L538" s="54"/>
    </row>
    <row r="539" spans="4:12" ht="12.75" x14ac:dyDescent="0.2">
      <c r="D539" s="54"/>
      <c r="E539" s="54"/>
      <c r="F539" s="54"/>
      <c r="G539" s="54"/>
      <c r="I539" s="54"/>
      <c r="J539" s="54"/>
      <c r="K539" s="54"/>
      <c r="L539" s="54"/>
    </row>
    <row r="540" spans="4:12" ht="12.75" x14ac:dyDescent="0.2">
      <c r="D540" s="54"/>
      <c r="E540" s="54"/>
      <c r="F540" s="54"/>
      <c r="G540" s="54"/>
      <c r="I540" s="54"/>
      <c r="J540" s="54"/>
      <c r="K540" s="54"/>
      <c r="L540" s="54"/>
    </row>
    <row r="541" spans="4:12" ht="12.75" x14ac:dyDescent="0.2">
      <c r="D541" s="54"/>
      <c r="E541" s="54"/>
      <c r="F541" s="54"/>
      <c r="G541" s="54"/>
      <c r="I541" s="54"/>
      <c r="J541" s="54"/>
      <c r="K541" s="54"/>
      <c r="L541" s="54"/>
    </row>
    <row r="542" spans="4:12" ht="12.75" x14ac:dyDescent="0.2">
      <c r="D542" s="54"/>
      <c r="E542" s="54"/>
      <c r="F542" s="54"/>
      <c r="G542" s="54"/>
      <c r="I542" s="54"/>
      <c r="J542" s="54"/>
      <c r="K542" s="54"/>
      <c r="L542" s="54"/>
    </row>
    <row r="543" spans="4:12" ht="12.75" x14ac:dyDescent="0.2">
      <c r="D543" s="54"/>
      <c r="E543" s="54"/>
      <c r="F543" s="54"/>
      <c r="G543" s="54"/>
      <c r="I543" s="54"/>
      <c r="J543" s="54"/>
      <c r="K543" s="54"/>
      <c r="L543" s="54"/>
    </row>
    <row r="544" spans="4:12" ht="12.75" x14ac:dyDescent="0.2">
      <c r="D544" s="54"/>
      <c r="E544" s="54"/>
      <c r="F544" s="54"/>
      <c r="G544" s="54"/>
      <c r="I544" s="54"/>
      <c r="J544" s="54"/>
      <c r="K544" s="54"/>
      <c r="L544" s="54"/>
    </row>
    <row r="545" spans="4:12" ht="12.75" x14ac:dyDescent="0.2">
      <c r="D545" s="54"/>
      <c r="E545" s="54"/>
      <c r="F545" s="54"/>
      <c r="G545" s="54"/>
      <c r="I545" s="54"/>
      <c r="J545" s="54"/>
      <c r="K545" s="54"/>
      <c r="L545" s="54"/>
    </row>
    <row r="546" spans="4:12" ht="12.75" x14ac:dyDescent="0.2">
      <c r="D546" s="54"/>
      <c r="E546" s="54"/>
      <c r="F546" s="54"/>
      <c r="G546" s="54"/>
      <c r="I546" s="54"/>
      <c r="J546" s="54"/>
      <c r="K546" s="54"/>
      <c r="L546" s="54"/>
    </row>
    <row r="547" spans="4:12" ht="12.75" x14ac:dyDescent="0.2">
      <c r="D547" s="54"/>
      <c r="E547" s="54"/>
      <c r="F547" s="54"/>
      <c r="G547" s="54"/>
      <c r="I547" s="54"/>
      <c r="J547" s="54"/>
      <c r="K547" s="54"/>
      <c r="L547" s="54"/>
    </row>
    <row r="548" spans="4:12" ht="12.75" x14ac:dyDescent="0.2">
      <c r="D548" s="54"/>
      <c r="E548" s="54"/>
      <c r="F548" s="54"/>
      <c r="G548" s="54"/>
      <c r="I548" s="54"/>
      <c r="J548" s="54"/>
      <c r="K548" s="54"/>
      <c r="L548" s="54"/>
    </row>
    <row r="549" spans="4:12" ht="12.75" x14ac:dyDescent="0.2">
      <c r="D549" s="54"/>
      <c r="E549" s="54"/>
      <c r="F549" s="54"/>
      <c r="G549" s="54"/>
      <c r="I549" s="54"/>
      <c r="J549" s="54"/>
      <c r="K549" s="54"/>
      <c r="L549" s="54"/>
    </row>
    <row r="550" spans="4:12" ht="12.75" x14ac:dyDescent="0.2">
      <c r="D550" s="54"/>
      <c r="E550" s="54"/>
      <c r="F550" s="54"/>
      <c r="G550" s="54"/>
      <c r="I550" s="54"/>
      <c r="J550" s="54"/>
      <c r="K550" s="54"/>
      <c r="L550" s="54"/>
    </row>
    <row r="551" spans="4:12" ht="12.75" x14ac:dyDescent="0.2">
      <c r="D551" s="54"/>
      <c r="E551" s="54"/>
      <c r="F551" s="54"/>
      <c r="G551" s="54"/>
      <c r="I551" s="54"/>
      <c r="J551" s="54"/>
      <c r="K551" s="54"/>
      <c r="L551" s="54"/>
    </row>
    <row r="552" spans="4:12" ht="12.75" x14ac:dyDescent="0.2">
      <c r="D552" s="54"/>
      <c r="E552" s="54"/>
      <c r="F552" s="54"/>
      <c r="G552" s="54"/>
      <c r="I552" s="54"/>
      <c r="J552" s="54"/>
      <c r="K552" s="54"/>
      <c r="L552" s="54"/>
    </row>
    <row r="553" spans="4:12" ht="12.75" x14ac:dyDescent="0.2">
      <c r="D553" s="54"/>
      <c r="E553" s="54"/>
      <c r="F553" s="54"/>
      <c r="G553" s="54"/>
      <c r="I553" s="54"/>
      <c r="J553" s="54"/>
      <c r="K553" s="54"/>
      <c r="L553" s="54"/>
    </row>
    <row r="554" spans="4:12" ht="12.75" x14ac:dyDescent="0.2">
      <c r="D554" s="54"/>
      <c r="E554" s="54"/>
      <c r="F554" s="54"/>
      <c r="G554" s="54"/>
      <c r="I554" s="54"/>
      <c r="J554" s="54"/>
      <c r="K554" s="54"/>
      <c r="L554" s="54"/>
    </row>
    <row r="555" spans="4:12" ht="12.75" x14ac:dyDescent="0.2">
      <c r="D555" s="54"/>
      <c r="E555" s="54"/>
      <c r="F555" s="54"/>
      <c r="G555" s="54"/>
      <c r="I555" s="54"/>
      <c r="J555" s="54"/>
      <c r="K555" s="54"/>
      <c r="L555" s="54"/>
    </row>
    <row r="556" spans="4:12" ht="12.75" x14ac:dyDescent="0.2">
      <c r="D556" s="54"/>
      <c r="E556" s="54"/>
      <c r="F556" s="54"/>
      <c r="G556" s="54"/>
      <c r="I556" s="54"/>
      <c r="J556" s="54"/>
      <c r="K556" s="54"/>
      <c r="L556" s="54"/>
    </row>
    <row r="557" spans="4:12" ht="12.75" x14ac:dyDescent="0.2">
      <c r="D557" s="54"/>
      <c r="E557" s="54"/>
      <c r="F557" s="54"/>
      <c r="G557" s="54"/>
      <c r="I557" s="54"/>
      <c r="J557" s="54"/>
      <c r="K557" s="54"/>
      <c r="L557" s="54"/>
    </row>
    <row r="558" spans="4:12" ht="12.75" x14ac:dyDescent="0.2">
      <c r="D558" s="54"/>
      <c r="E558" s="54"/>
      <c r="F558" s="54"/>
      <c r="G558" s="54"/>
      <c r="I558" s="54"/>
      <c r="J558" s="54"/>
      <c r="K558" s="54"/>
      <c r="L558" s="54"/>
    </row>
    <row r="559" spans="4:12" ht="12.75" x14ac:dyDescent="0.2">
      <c r="D559" s="54"/>
      <c r="E559" s="54"/>
      <c r="F559" s="54"/>
      <c r="G559" s="54"/>
      <c r="I559" s="54"/>
      <c r="J559" s="54"/>
      <c r="K559" s="54"/>
      <c r="L559" s="54"/>
    </row>
    <row r="560" spans="4:12" ht="12.75" x14ac:dyDescent="0.2">
      <c r="D560" s="54"/>
      <c r="E560" s="54"/>
      <c r="F560" s="54"/>
      <c r="G560" s="54"/>
      <c r="I560" s="54"/>
      <c r="J560" s="54"/>
      <c r="K560" s="54"/>
      <c r="L560" s="54"/>
    </row>
    <row r="561" spans="4:12" ht="12.75" x14ac:dyDescent="0.2">
      <c r="D561" s="54"/>
      <c r="E561" s="54"/>
      <c r="F561" s="54"/>
      <c r="G561" s="54"/>
      <c r="I561" s="54"/>
      <c r="J561" s="54"/>
      <c r="K561" s="54"/>
      <c r="L561" s="54"/>
    </row>
    <row r="562" spans="4:12" ht="12.75" x14ac:dyDescent="0.2">
      <c r="D562" s="54"/>
      <c r="E562" s="54"/>
      <c r="F562" s="54"/>
      <c r="G562" s="54"/>
      <c r="I562" s="54"/>
      <c r="J562" s="54"/>
      <c r="K562" s="54"/>
      <c r="L562" s="54"/>
    </row>
    <row r="563" spans="4:12" ht="12.75" x14ac:dyDescent="0.2">
      <c r="D563" s="54"/>
      <c r="E563" s="54"/>
      <c r="F563" s="54"/>
      <c r="G563" s="54"/>
      <c r="I563" s="54"/>
      <c r="J563" s="54"/>
      <c r="K563" s="54"/>
      <c r="L563" s="54"/>
    </row>
    <row r="564" spans="4:12" ht="12.75" x14ac:dyDescent="0.2">
      <c r="D564" s="54"/>
      <c r="E564" s="54"/>
      <c r="F564" s="54"/>
      <c r="G564" s="54"/>
      <c r="I564" s="54"/>
      <c r="J564" s="54"/>
      <c r="K564" s="54"/>
      <c r="L564" s="54"/>
    </row>
    <row r="565" spans="4:12" ht="12.75" x14ac:dyDescent="0.2">
      <c r="D565" s="54"/>
      <c r="E565" s="54"/>
      <c r="F565" s="54"/>
      <c r="G565" s="54"/>
      <c r="I565" s="54"/>
      <c r="J565" s="54"/>
      <c r="K565" s="54"/>
      <c r="L565" s="54"/>
    </row>
    <row r="566" spans="4:12" ht="12.75" x14ac:dyDescent="0.2">
      <c r="D566" s="54"/>
      <c r="E566" s="54"/>
      <c r="F566" s="54"/>
      <c r="G566" s="54"/>
      <c r="I566" s="54"/>
      <c r="J566" s="54"/>
      <c r="K566" s="54"/>
      <c r="L566" s="54"/>
    </row>
    <row r="567" spans="4:12" ht="12.75" x14ac:dyDescent="0.2">
      <c r="D567" s="54"/>
      <c r="E567" s="54"/>
      <c r="F567" s="54"/>
      <c r="G567" s="54"/>
      <c r="I567" s="54"/>
      <c r="J567" s="54"/>
      <c r="K567" s="54"/>
      <c r="L567" s="54"/>
    </row>
    <row r="568" spans="4:12" ht="12.75" x14ac:dyDescent="0.2">
      <c r="D568" s="54"/>
      <c r="E568" s="54"/>
      <c r="F568" s="54"/>
      <c r="G568" s="54"/>
      <c r="I568" s="54"/>
      <c r="J568" s="54"/>
      <c r="K568" s="54"/>
      <c r="L568" s="54"/>
    </row>
    <row r="569" spans="4:12" ht="12.75" x14ac:dyDescent="0.2">
      <c r="D569" s="54"/>
      <c r="E569" s="54"/>
      <c r="F569" s="54"/>
      <c r="G569" s="54"/>
      <c r="I569" s="54"/>
      <c r="J569" s="54"/>
      <c r="K569" s="54"/>
      <c r="L569" s="54"/>
    </row>
    <row r="570" spans="4:12" ht="12.75" x14ac:dyDescent="0.2">
      <c r="D570" s="54"/>
      <c r="E570" s="54"/>
      <c r="F570" s="54"/>
      <c r="G570" s="54"/>
      <c r="I570" s="54"/>
      <c r="J570" s="54"/>
      <c r="K570" s="54"/>
      <c r="L570" s="54"/>
    </row>
    <row r="571" spans="4:12" ht="12.75" x14ac:dyDescent="0.2">
      <c r="D571" s="54"/>
      <c r="E571" s="54"/>
      <c r="F571" s="54"/>
      <c r="G571" s="54"/>
      <c r="I571" s="54"/>
      <c r="J571" s="54"/>
      <c r="K571" s="54"/>
      <c r="L571" s="54"/>
    </row>
    <row r="572" spans="4:12" ht="12.75" x14ac:dyDescent="0.2">
      <c r="D572" s="54"/>
      <c r="E572" s="54"/>
      <c r="F572" s="54"/>
      <c r="G572" s="54"/>
      <c r="I572" s="54"/>
      <c r="J572" s="54"/>
      <c r="K572" s="54"/>
      <c r="L572" s="54"/>
    </row>
    <row r="573" spans="4:12" ht="12.75" x14ac:dyDescent="0.2">
      <c r="D573" s="54"/>
      <c r="E573" s="54"/>
      <c r="F573" s="54"/>
      <c r="G573" s="54"/>
      <c r="I573" s="54"/>
      <c r="J573" s="54"/>
      <c r="K573" s="54"/>
      <c r="L573" s="54"/>
    </row>
    <row r="574" spans="4:12" ht="12.75" x14ac:dyDescent="0.2">
      <c r="D574" s="54"/>
      <c r="E574" s="54"/>
      <c r="F574" s="54"/>
      <c r="G574" s="54"/>
      <c r="I574" s="54"/>
      <c r="J574" s="54"/>
      <c r="K574" s="54"/>
      <c r="L574" s="54"/>
    </row>
    <row r="575" spans="4:12" ht="12.75" x14ac:dyDescent="0.2">
      <c r="D575" s="54"/>
      <c r="E575" s="54"/>
      <c r="F575" s="54"/>
      <c r="G575" s="54"/>
      <c r="I575" s="54"/>
      <c r="J575" s="54"/>
      <c r="K575" s="54"/>
      <c r="L575" s="54"/>
    </row>
    <row r="576" spans="4:12" ht="12.75" x14ac:dyDescent="0.2">
      <c r="D576" s="54"/>
      <c r="E576" s="54"/>
      <c r="F576" s="54"/>
      <c r="G576" s="54"/>
      <c r="I576" s="54"/>
      <c r="J576" s="54"/>
      <c r="K576" s="54"/>
      <c r="L576" s="54"/>
    </row>
    <row r="577" spans="4:12" ht="12.75" x14ac:dyDescent="0.2">
      <c r="D577" s="54"/>
      <c r="E577" s="54"/>
      <c r="F577" s="54"/>
      <c r="G577" s="54"/>
      <c r="I577" s="54"/>
      <c r="J577" s="54"/>
      <c r="K577" s="54"/>
      <c r="L577" s="54"/>
    </row>
    <row r="578" spans="4:12" ht="12.75" x14ac:dyDescent="0.2">
      <c r="D578" s="54"/>
      <c r="E578" s="54"/>
      <c r="F578" s="54"/>
      <c r="G578" s="54"/>
      <c r="I578" s="54"/>
      <c r="J578" s="54"/>
      <c r="K578" s="54"/>
      <c r="L578" s="54"/>
    </row>
    <row r="579" spans="4:12" ht="12.75" x14ac:dyDescent="0.2">
      <c r="D579" s="54"/>
      <c r="E579" s="54"/>
      <c r="F579" s="54"/>
      <c r="G579" s="54"/>
      <c r="I579" s="54"/>
      <c r="J579" s="54"/>
      <c r="K579" s="54"/>
      <c r="L579" s="54"/>
    </row>
    <row r="580" spans="4:12" ht="12.75" x14ac:dyDescent="0.2">
      <c r="D580" s="54"/>
      <c r="E580" s="54"/>
      <c r="F580" s="54"/>
      <c r="G580" s="54"/>
      <c r="I580" s="54"/>
      <c r="J580" s="54"/>
      <c r="K580" s="54"/>
      <c r="L580" s="54"/>
    </row>
    <row r="581" spans="4:12" ht="12.75" x14ac:dyDescent="0.2">
      <c r="D581" s="54"/>
      <c r="E581" s="54"/>
      <c r="F581" s="54"/>
      <c r="G581" s="54"/>
      <c r="I581" s="54"/>
      <c r="J581" s="54"/>
      <c r="K581" s="54"/>
      <c r="L581" s="54"/>
    </row>
    <row r="582" spans="4:12" ht="12.75" x14ac:dyDescent="0.2">
      <c r="D582" s="54"/>
      <c r="E582" s="54"/>
      <c r="F582" s="54"/>
      <c r="G582" s="54"/>
      <c r="I582" s="54"/>
      <c r="J582" s="54"/>
      <c r="K582" s="54"/>
      <c r="L582" s="54"/>
    </row>
    <row r="583" spans="4:12" ht="12.75" x14ac:dyDescent="0.2">
      <c r="D583" s="54"/>
      <c r="E583" s="54"/>
      <c r="F583" s="54"/>
      <c r="G583" s="54"/>
      <c r="I583" s="54"/>
      <c r="J583" s="54"/>
      <c r="K583" s="54"/>
      <c r="L583" s="54"/>
    </row>
    <row r="584" spans="4:12" ht="12.75" x14ac:dyDescent="0.2">
      <c r="D584" s="54"/>
      <c r="E584" s="54"/>
      <c r="F584" s="54"/>
      <c r="G584" s="54"/>
      <c r="I584" s="54"/>
      <c r="J584" s="54"/>
      <c r="K584" s="54"/>
      <c r="L584" s="54"/>
    </row>
    <row r="585" spans="4:12" ht="12.75" x14ac:dyDescent="0.2">
      <c r="D585" s="54"/>
      <c r="E585" s="54"/>
      <c r="F585" s="54"/>
      <c r="G585" s="54"/>
      <c r="I585" s="54"/>
      <c r="J585" s="54"/>
      <c r="K585" s="54"/>
      <c r="L585" s="54"/>
    </row>
    <row r="586" spans="4:12" ht="12.75" x14ac:dyDescent="0.2">
      <c r="D586" s="54"/>
      <c r="E586" s="54"/>
      <c r="F586" s="54"/>
      <c r="G586" s="54"/>
      <c r="I586" s="54"/>
      <c r="J586" s="54"/>
      <c r="K586" s="54"/>
      <c r="L586" s="54"/>
    </row>
    <row r="587" spans="4:12" ht="12.75" x14ac:dyDescent="0.2">
      <c r="D587" s="54"/>
      <c r="E587" s="54"/>
      <c r="F587" s="54"/>
      <c r="G587" s="54"/>
      <c r="I587" s="54"/>
      <c r="J587" s="54"/>
      <c r="K587" s="54"/>
      <c r="L587" s="54"/>
    </row>
    <row r="588" spans="4:12" ht="12.75" x14ac:dyDescent="0.2">
      <c r="D588" s="54"/>
      <c r="E588" s="54"/>
      <c r="F588" s="54"/>
      <c r="G588" s="54"/>
      <c r="I588" s="54"/>
      <c r="J588" s="54"/>
      <c r="K588" s="54"/>
      <c r="L588" s="54"/>
    </row>
    <row r="589" spans="4:12" ht="12.75" x14ac:dyDescent="0.2">
      <c r="D589" s="54"/>
      <c r="E589" s="54"/>
      <c r="F589" s="54"/>
      <c r="G589" s="54"/>
      <c r="I589" s="54"/>
      <c r="J589" s="54"/>
      <c r="K589" s="54"/>
      <c r="L589" s="54"/>
    </row>
    <row r="590" spans="4:12" ht="12.75" x14ac:dyDescent="0.2">
      <c r="D590" s="54"/>
      <c r="E590" s="54"/>
      <c r="F590" s="54"/>
      <c r="G590" s="54"/>
      <c r="I590" s="54"/>
      <c r="J590" s="54"/>
      <c r="K590" s="54"/>
      <c r="L590" s="54"/>
    </row>
    <row r="591" spans="4:12" ht="12.75" x14ac:dyDescent="0.2">
      <c r="D591" s="54"/>
      <c r="E591" s="54"/>
      <c r="F591" s="54"/>
      <c r="G591" s="54"/>
      <c r="I591" s="54"/>
      <c r="J591" s="54"/>
      <c r="K591" s="54"/>
      <c r="L591" s="54"/>
    </row>
    <row r="592" spans="4:12" ht="12.75" x14ac:dyDescent="0.2">
      <c r="D592" s="54"/>
      <c r="E592" s="54"/>
      <c r="F592" s="54"/>
      <c r="G592" s="54"/>
      <c r="I592" s="54"/>
      <c r="J592" s="54"/>
      <c r="K592" s="54"/>
      <c r="L592" s="54"/>
    </row>
    <row r="593" spans="4:12" ht="12.75" x14ac:dyDescent="0.2">
      <c r="D593" s="54"/>
      <c r="E593" s="54"/>
      <c r="F593" s="54"/>
      <c r="G593" s="54"/>
      <c r="I593" s="54"/>
      <c r="J593" s="54"/>
      <c r="K593" s="54"/>
      <c r="L593" s="54"/>
    </row>
    <row r="594" spans="4:12" ht="12.75" x14ac:dyDescent="0.2">
      <c r="D594" s="54"/>
      <c r="E594" s="54"/>
      <c r="F594" s="54"/>
      <c r="G594" s="54"/>
      <c r="I594" s="54"/>
      <c r="J594" s="54"/>
      <c r="K594" s="54"/>
      <c r="L594" s="54"/>
    </row>
    <row r="595" spans="4:12" ht="12.75" x14ac:dyDescent="0.2">
      <c r="D595" s="54"/>
      <c r="E595" s="54"/>
      <c r="F595" s="54"/>
      <c r="G595" s="54"/>
      <c r="I595" s="54"/>
      <c r="J595" s="54"/>
      <c r="K595" s="54"/>
      <c r="L595" s="54"/>
    </row>
    <row r="596" spans="4:12" ht="12.75" x14ac:dyDescent="0.2">
      <c r="D596" s="54"/>
      <c r="E596" s="54"/>
      <c r="F596" s="54"/>
      <c r="G596" s="54"/>
      <c r="I596" s="54"/>
      <c r="J596" s="54"/>
      <c r="K596" s="54"/>
      <c r="L596" s="54"/>
    </row>
    <row r="597" spans="4:12" ht="12.75" x14ac:dyDescent="0.2">
      <c r="D597" s="54"/>
      <c r="E597" s="54"/>
      <c r="F597" s="54"/>
      <c r="G597" s="54"/>
      <c r="I597" s="54"/>
      <c r="J597" s="54"/>
      <c r="K597" s="54"/>
      <c r="L597" s="54"/>
    </row>
    <row r="598" spans="4:12" ht="12.75" x14ac:dyDescent="0.2">
      <c r="D598" s="54"/>
      <c r="E598" s="54"/>
      <c r="F598" s="54"/>
      <c r="G598" s="54"/>
      <c r="I598" s="54"/>
      <c r="J598" s="54"/>
      <c r="K598" s="54"/>
      <c r="L598" s="54"/>
    </row>
    <row r="599" spans="4:12" ht="12.75" x14ac:dyDescent="0.2">
      <c r="D599" s="54"/>
      <c r="E599" s="54"/>
      <c r="F599" s="54"/>
      <c r="G599" s="54"/>
      <c r="I599" s="54"/>
      <c r="J599" s="54"/>
      <c r="K599" s="54"/>
      <c r="L599" s="54"/>
    </row>
    <row r="600" spans="4:12" ht="12.75" x14ac:dyDescent="0.2">
      <c r="D600" s="54"/>
      <c r="E600" s="54"/>
      <c r="F600" s="54"/>
      <c r="G600" s="54"/>
      <c r="I600" s="54"/>
      <c r="J600" s="54"/>
      <c r="K600" s="54"/>
      <c r="L600" s="54"/>
    </row>
    <row r="601" spans="4:12" ht="12.75" x14ac:dyDescent="0.2">
      <c r="D601" s="54"/>
      <c r="E601" s="54"/>
      <c r="F601" s="54"/>
      <c r="G601" s="54"/>
      <c r="I601" s="54"/>
      <c r="J601" s="54"/>
      <c r="K601" s="54"/>
      <c r="L601" s="54"/>
    </row>
    <row r="602" spans="4:12" ht="12.75" x14ac:dyDescent="0.2">
      <c r="D602" s="54"/>
      <c r="E602" s="54"/>
      <c r="F602" s="54"/>
      <c r="G602" s="54"/>
      <c r="I602" s="54"/>
      <c r="J602" s="54"/>
      <c r="K602" s="54"/>
      <c r="L602" s="54"/>
    </row>
    <row r="603" spans="4:12" ht="12.75" x14ac:dyDescent="0.2">
      <c r="D603" s="54"/>
      <c r="E603" s="54"/>
      <c r="F603" s="54"/>
      <c r="G603" s="54"/>
      <c r="I603" s="54"/>
      <c r="J603" s="54"/>
      <c r="K603" s="54"/>
      <c r="L603" s="54"/>
    </row>
    <row r="604" spans="4:12" ht="12.75" x14ac:dyDescent="0.2">
      <c r="D604" s="54"/>
      <c r="E604" s="54"/>
      <c r="F604" s="54"/>
      <c r="G604" s="54"/>
      <c r="I604" s="54"/>
      <c r="J604" s="54"/>
      <c r="K604" s="54"/>
      <c r="L604" s="54"/>
    </row>
    <row r="605" spans="4:12" ht="12.75" x14ac:dyDescent="0.2">
      <c r="D605" s="54"/>
      <c r="E605" s="54"/>
      <c r="F605" s="54"/>
      <c r="G605" s="54"/>
      <c r="I605" s="54"/>
      <c r="J605" s="54"/>
      <c r="K605" s="54"/>
      <c r="L605" s="54"/>
    </row>
    <row r="606" spans="4:12" ht="12.75" x14ac:dyDescent="0.2">
      <c r="D606" s="54"/>
      <c r="E606" s="54"/>
      <c r="F606" s="54"/>
      <c r="G606" s="54"/>
      <c r="I606" s="54"/>
      <c r="J606" s="54"/>
      <c r="K606" s="54"/>
      <c r="L606" s="54"/>
    </row>
    <row r="607" spans="4:12" ht="12.75" x14ac:dyDescent="0.2">
      <c r="D607" s="54"/>
      <c r="E607" s="54"/>
      <c r="F607" s="54"/>
      <c r="G607" s="54"/>
      <c r="I607" s="54"/>
      <c r="J607" s="54"/>
      <c r="K607" s="54"/>
      <c r="L607" s="54"/>
    </row>
    <row r="608" spans="4:12" ht="12.75" x14ac:dyDescent="0.2">
      <c r="D608" s="54"/>
      <c r="E608" s="54"/>
      <c r="F608" s="54"/>
      <c r="G608" s="54"/>
      <c r="I608" s="54"/>
      <c r="J608" s="54"/>
      <c r="K608" s="54"/>
      <c r="L608" s="54"/>
    </row>
    <row r="609" spans="4:12" ht="12.75" x14ac:dyDescent="0.2">
      <c r="D609" s="54"/>
      <c r="E609" s="54"/>
      <c r="F609" s="54"/>
      <c r="G609" s="54"/>
      <c r="I609" s="54"/>
      <c r="J609" s="54"/>
      <c r="K609" s="54"/>
      <c r="L609" s="54"/>
    </row>
    <row r="610" spans="4:12" ht="12.75" x14ac:dyDescent="0.2">
      <c r="D610" s="54"/>
      <c r="E610" s="54"/>
      <c r="F610" s="54"/>
      <c r="G610" s="54"/>
      <c r="I610" s="54"/>
      <c r="J610" s="54"/>
      <c r="K610" s="54"/>
      <c r="L610" s="54"/>
    </row>
    <row r="611" spans="4:12" ht="12.75" x14ac:dyDescent="0.2">
      <c r="D611" s="54"/>
      <c r="E611" s="54"/>
      <c r="F611" s="54"/>
      <c r="G611" s="54"/>
      <c r="I611" s="54"/>
      <c r="J611" s="54"/>
      <c r="K611" s="54"/>
      <c r="L611" s="54"/>
    </row>
    <row r="612" spans="4:12" ht="12.75" x14ac:dyDescent="0.2">
      <c r="D612" s="54"/>
      <c r="E612" s="54"/>
      <c r="F612" s="54"/>
      <c r="G612" s="54"/>
      <c r="I612" s="54"/>
      <c r="J612" s="54"/>
      <c r="K612" s="54"/>
      <c r="L612" s="54"/>
    </row>
    <row r="613" spans="4:12" ht="12.75" x14ac:dyDescent="0.2">
      <c r="D613" s="54"/>
      <c r="E613" s="54"/>
      <c r="F613" s="54"/>
      <c r="G613" s="54"/>
      <c r="I613" s="54"/>
      <c r="J613" s="54"/>
      <c r="K613" s="54"/>
      <c r="L613" s="54"/>
    </row>
    <row r="614" spans="4:12" ht="12.75" x14ac:dyDescent="0.2">
      <c r="D614" s="54"/>
      <c r="E614" s="54"/>
      <c r="F614" s="54"/>
      <c r="G614" s="54"/>
      <c r="I614" s="54"/>
      <c r="J614" s="54"/>
      <c r="K614" s="54"/>
      <c r="L614" s="54"/>
    </row>
    <row r="615" spans="4:12" ht="12.75" x14ac:dyDescent="0.2">
      <c r="D615" s="54"/>
      <c r="E615" s="54"/>
      <c r="F615" s="54"/>
      <c r="G615" s="54"/>
      <c r="I615" s="54"/>
      <c r="J615" s="54"/>
      <c r="K615" s="54"/>
      <c r="L615" s="54"/>
    </row>
    <row r="616" spans="4:12" ht="12.75" x14ac:dyDescent="0.2">
      <c r="D616" s="54"/>
      <c r="E616" s="54"/>
      <c r="F616" s="54"/>
      <c r="G616" s="54"/>
      <c r="I616" s="54"/>
      <c r="J616" s="54"/>
      <c r="K616" s="54"/>
      <c r="L616" s="54"/>
    </row>
    <row r="617" spans="4:12" ht="12.75" x14ac:dyDescent="0.2">
      <c r="D617" s="54"/>
      <c r="E617" s="54"/>
      <c r="F617" s="54"/>
      <c r="G617" s="54"/>
      <c r="I617" s="54"/>
      <c r="J617" s="54"/>
      <c r="K617" s="54"/>
      <c r="L617" s="54"/>
    </row>
    <row r="618" spans="4:12" ht="12.75" x14ac:dyDescent="0.2">
      <c r="D618" s="54"/>
      <c r="E618" s="54"/>
      <c r="F618" s="54"/>
      <c r="G618" s="54"/>
      <c r="I618" s="54"/>
      <c r="J618" s="54"/>
      <c r="K618" s="54"/>
      <c r="L618" s="54"/>
    </row>
    <row r="619" spans="4:12" ht="12.75" x14ac:dyDescent="0.2">
      <c r="D619" s="54"/>
      <c r="E619" s="54"/>
      <c r="F619" s="54"/>
      <c r="G619" s="54"/>
      <c r="I619" s="54"/>
      <c r="J619" s="54"/>
      <c r="K619" s="54"/>
      <c r="L619" s="54"/>
    </row>
    <row r="620" spans="4:12" ht="12.75" x14ac:dyDescent="0.2">
      <c r="D620" s="54"/>
      <c r="E620" s="54"/>
      <c r="F620" s="54"/>
      <c r="G620" s="54"/>
      <c r="I620" s="54"/>
      <c r="J620" s="54"/>
      <c r="K620" s="54"/>
      <c r="L620" s="54"/>
    </row>
    <row r="621" spans="4:12" ht="12.75" x14ac:dyDescent="0.2">
      <c r="D621" s="54"/>
      <c r="E621" s="54"/>
      <c r="F621" s="54"/>
      <c r="G621" s="54"/>
      <c r="I621" s="54"/>
      <c r="J621" s="54"/>
      <c r="K621" s="54"/>
      <c r="L621" s="54"/>
    </row>
    <row r="622" spans="4:12" ht="12.75" x14ac:dyDescent="0.2">
      <c r="D622" s="54"/>
      <c r="E622" s="54"/>
      <c r="F622" s="54"/>
      <c r="G622" s="54"/>
      <c r="I622" s="54"/>
      <c r="J622" s="54"/>
      <c r="K622" s="54"/>
      <c r="L622" s="54"/>
    </row>
    <row r="623" spans="4:12" ht="12.75" x14ac:dyDescent="0.2">
      <c r="D623" s="54"/>
      <c r="E623" s="54"/>
      <c r="F623" s="54"/>
      <c r="G623" s="54"/>
      <c r="I623" s="54"/>
      <c r="J623" s="54"/>
      <c r="K623" s="54"/>
      <c r="L623" s="54"/>
    </row>
    <row r="624" spans="4:12" ht="12.75" x14ac:dyDescent="0.2">
      <c r="D624" s="54"/>
      <c r="E624" s="54"/>
      <c r="F624" s="54"/>
      <c r="G624" s="54"/>
      <c r="I624" s="54"/>
      <c r="J624" s="54"/>
      <c r="K624" s="54"/>
      <c r="L624" s="54"/>
    </row>
    <row r="625" spans="4:12" ht="12.75" x14ac:dyDescent="0.2">
      <c r="D625" s="54"/>
      <c r="E625" s="54"/>
      <c r="F625" s="54"/>
      <c r="G625" s="54"/>
      <c r="I625" s="54"/>
      <c r="J625" s="54"/>
      <c r="K625" s="54"/>
      <c r="L625" s="54"/>
    </row>
    <row r="626" spans="4:12" ht="12.75" x14ac:dyDescent="0.2">
      <c r="D626" s="54"/>
      <c r="E626" s="54"/>
      <c r="F626" s="54"/>
      <c r="G626" s="54"/>
      <c r="I626" s="54"/>
      <c r="J626" s="54"/>
      <c r="K626" s="54"/>
      <c r="L626" s="54"/>
    </row>
    <row r="627" spans="4:12" ht="12.75" x14ac:dyDescent="0.2">
      <c r="D627" s="54"/>
      <c r="E627" s="54"/>
      <c r="F627" s="54"/>
      <c r="G627" s="54"/>
      <c r="I627" s="54"/>
      <c r="J627" s="54"/>
      <c r="K627" s="54"/>
      <c r="L627" s="54"/>
    </row>
    <row r="628" spans="4:12" ht="12.75" x14ac:dyDescent="0.2">
      <c r="D628" s="54"/>
      <c r="E628" s="54"/>
      <c r="F628" s="54"/>
      <c r="G628" s="54"/>
      <c r="I628" s="54"/>
      <c r="J628" s="54"/>
      <c r="K628" s="54"/>
      <c r="L628" s="54"/>
    </row>
    <row r="629" spans="4:12" ht="12.75" x14ac:dyDescent="0.2">
      <c r="D629" s="54"/>
      <c r="E629" s="54"/>
      <c r="F629" s="54"/>
      <c r="G629" s="54"/>
      <c r="I629" s="54"/>
      <c r="J629" s="54"/>
      <c r="K629" s="54"/>
      <c r="L629" s="54"/>
    </row>
    <row r="630" spans="4:12" ht="12.75" x14ac:dyDescent="0.2">
      <c r="D630" s="54"/>
      <c r="E630" s="54"/>
      <c r="F630" s="54"/>
      <c r="G630" s="54"/>
      <c r="I630" s="54"/>
      <c r="J630" s="54"/>
      <c r="K630" s="54"/>
      <c r="L630" s="54"/>
    </row>
    <row r="631" spans="4:12" ht="12.75" x14ac:dyDescent="0.2">
      <c r="D631" s="54"/>
      <c r="E631" s="54"/>
      <c r="F631" s="54"/>
      <c r="G631" s="54"/>
      <c r="I631" s="54"/>
      <c r="J631" s="54"/>
      <c r="K631" s="54"/>
      <c r="L631" s="54"/>
    </row>
    <row r="632" spans="4:12" ht="12.75" x14ac:dyDescent="0.2">
      <c r="D632" s="54"/>
      <c r="E632" s="54"/>
      <c r="F632" s="54"/>
      <c r="G632" s="54"/>
      <c r="I632" s="54"/>
      <c r="J632" s="54"/>
      <c r="K632" s="54"/>
      <c r="L632" s="54"/>
    </row>
    <row r="633" spans="4:12" ht="12.75" x14ac:dyDescent="0.2">
      <c r="D633" s="54"/>
      <c r="E633" s="54"/>
      <c r="F633" s="54"/>
      <c r="G633" s="54"/>
      <c r="I633" s="54"/>
      <c r="J633" s="54"/>
      <c r="K633" s="54"/>
      <c r="L633" s="54"/>
    </row>
    <row r="634" spans="4:12" ht="12.75" x14ac:dyDescent="0.2">
      <c r="D634" s="54"/>
      <c r="E634" s="54"/>
      <c r="F634" s="54"/>
      <c r="G634" s="54"/>
      <c r="I634" s="54"/>
      <c r="J634" s="54"/>
      <c r="K634" s="54"/>
      <c r="L634" s="54"/>
    </row>
    <row r="635" spans="4:12" ht="12.75" x14ac:dyDescent="0.2">
      <c r="D635" s="54"/>
      <c r="E635" s="54"/>
      <c r="F635" s="54"/>
      <c r="G635" s="54"/>
      <c r="I635" s="54"/>
      <c r="J635" s="54"/>
      <c r="K635" s="54"/>
      <c r="L635" s="54"/>
    </row>
    <row r="636" spans="4:12" ht="12.75" x14ac:dyDescent="0.2">
      <c r="D636" s="54"/>
      <c r="E636" s="54"/>
      <c r="F636" s="54"/>
      <c r="G636" s="54"/>
      <c r="I636" s="54"/>
      <c r="J636" s="54"/>
      <c r="K636" s="54"/>
      <c r="L636" s="54"/>
    </row>
    <row r="637" spans="4:12" ht="12.75" x14ac:dyDescent="0.2">
      <c r="D637" s="54"/>
      <c r="E637" s="54"/>
      <c r="F637" s="54"/>
      <c r="G637" s="54"/>
      <c r="I637" s="54"/>
      <c r="J637" s="54"/>
      <c r="K637" s="54"/>
      <c r="L637" s="54"/>
    </row>
    <row r="638" spans="4:12" ht="12.75" x14ac:dyDescent="0.2">
      <c r="D638" s="54"/>
      <c r="E638" s="54"/>
      <c r="F638" s="54"/>
      <c r="G638" s="54"/>
      <c r="I638" s="54"/>
      <c r="J638" s="54"/>
      <c r="K638" s="54"/>
      <c r="L638" s="54"/>
    </row>
    <row r="639" spans="4:12" ht="12.75" x14ac:dyDescent="0.2">
      <c r="D639" s="54"/>
      <c r="E639" s="54"/>
      <c r="F639" s="54"/>
      <c r="G639" s="54"/>
      <c r="I639" s="54"/>
      <c r="J639" s="54"/>
      <c r="K639" s="54"/>
      <c r="L639" s="54"/>
    </row>
    <row r="640" spans="4:12" ht="12.75" x14ac:dyDescent="0.2">
      <c r="D640" s="54"/>
      <c r="E640" s="54"/>
      <c r="F640" s="54"/>
      <c r="G640" s="54"/>
      <c r="I640" s="54"/>
      <c r="J640" s="54"/>
      <c r="K640" s="54"/>
      <c r="L640" s="54"/>
    </row>
    <row r="641" spans="4:12" ht="12.75" x14ac:dyDescent="0.2">
      <c r="D641" s="54"/>
      <c r="E641" s="54"/>
      <c r="F641" s="54"/>
      <c r="G641" s="54"/>
      <c r="I641" s="54"/>
      <c r="J641" s="54"/>
      <c r="K641" s="54"/>
      <c r="L641" s="54"/>
    </row>
    <row r="642" spans="4:12" ht="12.75" x14ac:dyDescent="0.2">
      <c r="D642" s="54"/>
      <c r="E642" s="54"/>
      <c r="F642" s="54"/>
      <c r="G642" s="54"/>
      <c r="I642" s="54"/>
      <c r="J642" s="54"/>
      <c r="K642" s="54"/>
      <c r="L642" s="54"/>
    </row>
    <row r="643" spans="4:12" ht="12.75" x14ac:dyDescent="0.2">
      <c r="D643" s="54"/>
      <c r="E643" s="54"/>
      <c r="F643" s="54"/>
      <c r="G643" s="54"/>
      <c r="I643" s="54"/>
      <c r="J643" s="54"/>
      <c r="K643" s="54"/>
      <c r="L643" s="54"/>
    </row>
    <row r="644" spans="4:12" ht="12.75" x14ac:dyDescent="0.2">
      <c r="D644" s="54"/>
      <c r="E644" s="54"/>
      <c r="F644" s="54"/>
      <c r="G644" s="54"/>
      <c r="I644" s="54"/>
      <c r="J644" s="54"/>
      <c r="K644" s="54"/>
      <c r="L644" s="54"/>
    </row>
    <row r="645" spans="4:12" ht="12.75" x14ac:dyDescent="0.2">
      <c r="D645" s="54"/>
      <c r="E645" s="54"/>
      <c r="F645" s="54"/>
      <c r="G645" s="54"/>
      <c r="I645" s="54"/>
      <c r="J645" s="54"/>
      <c r="K645" s="54"/>
      <c r="L645" s="54"/>
    </row>
    <row r="646" spans="4:12" ht="12.75" x14ac:dyDescent="0.2">
      <c r="D646" s="54"/>
      <c r="E646" s="54"/>
      <c r="F646" s="54"/>
      <c r="G646" s="54"/>
      <c r="I646" s="54"/>
      <c r="J646" s="54"/>
      <c r="K646" s="54"/>
      <c r="L646" s="54"/>
    </row>
    <row r="647" spans="4:12" ht="12.75" x14ac:dyDescent="0.2">
      <c r="D647" s="54"/>
      <c r="E647" s="54"/>
      <c r="F647" s="54"/>
      <c r="G647" s="54"/>
      <c r="I647" s="54"/>
      <c r="J647" s="54"/>
      <c r="K647" s="54"/>
      <c r="L647" s="54"/>
    </row>
    <row r="648" spans="4:12" ht="12.75" x14ac:dyDescent="0.2">
      <c r="D648" s="54"/>
      <c r="E648" s="54"/>
      <c r="F648" s="54"/>
      <c r="G648" s="54"/>
      <c r="I648" s="54"/>
      <c r="J648" s="54"/>
      <c r="K648" s="54"/>
      <c r="L648" s="54"/>
    </row>
    <row r="649" spans="4:12" ht="12.75" x14ac:dyDescent="0.2">
      <c r="D649" s="54"/>
      <c r="E649" s="54"/>
      <c r="F649" s="54"/>
      <c r="G649" s="54"/>
      <c r="I649" s="54"/>
      <c r="J649" s="54"/>
      <c r="K649" s="54"/>
      <c r="L649" s="54"/>
    </row>
    <row r="650" spans="4:12" ht="12.75" x14ac:dyDescent="0.2">
      <c r="D650" s="54"/>
      <c r="E650" s="54"/>
      <c r="F650" s="54"/>
      <c r="G650" s="54"/>
      <c r="I650" s="54"/>
      <c r="J650" s="54"/>
      <c r="K650" s="54"/>
      <c r="L650" s="54"/>
    </row>
    <row r="651" spans="4:12" ht="12.75" x14ac:dyDescent="0.2">
      <c r="D651" s="54"/>
      <c r="E651" s="54"/>
      <c r="F651" s="54"/>
      <c r="G651" s="54"/>
      <c r="I651" s="54"/>
      <c r="J651" s="54"/>
      <c r="K651" s="54"/>
      <c r="L651" s="54"/>
    </row>
    <row r="652" spans="4:12" ht="12.75" x14ac:dyDescent="0.2">
      <c r="D652" s="54"/>
      <c r="E652" s="54"/>
      <c r="F652" s="54"/>
      <c r="G652" s="54"/>
      <c r="I652" s="54"/>
      <c r="J652" s="54"/>
      <c r="K652" s="54"/>
      <c r="L652" s="54"/>
    </row>
    <row r="653" spans="4:12" ht="12.75" x14ac:dyDescent="0.2">
      <c r="D653" s="54"/>
      <c r="E653" s="54"/>
      <c r="F653" s="54"/>
      <c r="G653" s="54"/>
      <c r="I653" s="54"/>
      <c r="J653" s="54"/>
      <c r="K653" s="54"/>
      <c r="L653" s="54"/>
    </row>
    <row r="654" spans="4:12" ht="12.75" x14ac:dyDescent="0.2">
      <c r="D654" s="54"/>
      <c r="E654" s="54"/>
      <c r="F654" s="54"/>
      <c r="G654" s="54"/>
      <c r="I654" s="54"/>
      <c r="J654" s="54"/>
      <c r="K654" s="54"/>
      <c r="L654" s="54"/>
    </row>
    <row r="655" spans="4:12" ht="12.75" x14ac:dyDescent="0.2">
      <c r="D655" s="54"/>
      <c r="E655" s="54"/>
      <c r="F655" s="54"/>
      <c r="G655" s="54"/>
      <c r="I655" s="54"/>
      <c r="J655" s="54"/>
      <c r="K655" s="54"/>
      <c r="L655" s="54"/>
    </row>
    <row r="656" spans="4:12" ht="12.75" x14ac:dyDescent="0.2">
      <c r="D656" s="54"/>
      <c r="E656" s="54"/>
      <c r="F656" s="54"/>
      <c r="G656" s="54"/>
      <c r="I656" s="54"/>
      <c r="J656" s="54"/>
      <c r="K656" s="54"/>
      <c r="L656" s="54"/>
    </row>
    <row r="657" spans="4:12" ht="12.75" x14ac:dyDescent="0.2">
      <c r="D657" s="54"/>
      <c r="E657" s="54"/>
      <c r="F657" s="54"/>
      <c r="G657" s="54"/>
      <c r="I657" s="54"/>
      <c r="J657" s="54"/>
      <c r="K657" s="54"/>
      <c r="L657" s="54"/>
    </row>
    <row r="658" spans="4:12" ht="12.75" x14ac:dyDescent="0.2">
      <c r="D658" s="54"/>
      <c r="E658" s="54"/>
      <c r="F658" s="54"/>
      <c r="G658" s="54"/>
      <c r="I658" s="54"/>
      <c r="J658" s="54"/>
      <c r="K658" s="54"/>
      <c r="L658" s="54"/>
    </row>
    <row r="659" spans="4:12" ht="12.75" x14ac:dyDescent="0.2">
      <c r="D659" s="54"/>
      <c r="E659" s="54"/>
      <c r="F659" s="54"/>
      <c r="G659" s="54"/>
      <c r="I659" s="54"/>
      <c r="J659" s="54"/>
      <c r="K659" s="54"/>
      <c r="L659" s="54"/>
    </row>
    <row r="660" spans="4:12" ht="12.75" x14ac:dyDescent="0.2">
      <c r="D660" s="54"/>
      <c r="E660" s="54"/>
      <c r="F660" s="54"/>
      <c r="G660" s="54"/>
      <c r="I660" s="54"/>
      <c r="J660" s="54"/>
      <c r="K660" s="54"/>
      <c r="L660" s="54"/>
    </row>
    <row r="661" spans="4:12" ht="12.75" x14ac:dyDescent="0.2">
      <c r="D661" s="54"/>
      <c r="E661" s="54"/>
      <c r="F661" s="54"/>
      <c r="G661" s="54"/>
      <c r="I661" s="54"/>
      <c r="J661" s="54"/>
      <c r="K661" s="54"/>
      <c r="L661" s="54"/>
    </row>
    <row r="662" spans="4:12" ht="12.75" x14ac:dyDescent="0.2">
      <c r="D662" s="54"/>
      <c r="E662" s="54"/>
      <c r="F662" s="54"/>
      <c r="G662" s="54"/>
      <c r="I662" s="54"/>
      <c r="J662" s="54"/>
      <c r="K662" s="54"/>
      <c r="L662" s="54"/>
    </row>
    <row r="663" spans="4:12" ht="12.75" x14ac:dyDescent="0.2">
      <c r="D663" s="54"/>
      <c r="E663" s="54"/>
      <c r="F663" s="54"/>
      <c r="G663" s="54"/>
      <c r="I663" s="54"/>
      <c r="J663" s="54"/>
      <c r="K663" s="54"/>
      <c r="L663" s="54"/>
    </row>
    <row r="664" spans="4:12" ht="12.75" x14ac:dyDescent="0.2">
      <c r="D664" s="54"/>
      <c r="E664" s="54"/>
      <c r="F664" s="54"/>
      <c r="G664" s="54"/>
      <c r="I664" s="54"/>
      <c r="J664" s="54"/>
      <c r="K664" s="54"/>
      <c r="L664" s="54"/>
    </row>
    <row r="665" spans="4:12" ht="12.75" x14ac:dyDescent="0.2">
      <c r="D665" s="54"/>
      <c r="E665" s="54"/>
      <c r="F665" s="54"/>
      <c r="G665" s="54"/>
      <c r="I665" s="54"/>
      <c r="J665" s="54"/>
      <c r="K665" s="54"/>
      <c r="L665" s="54"/>
    </row>
    <row r="666" spans="4:12" ht="12.75" x14ac:dyDescent="0.2">
      <c r="D666" s="54"/>
      <c r="E666" s="54"/>
      <c r="F666" s="54"/>
      <c r="G666" s="54"/>
      <c r="I666" s="54"/>
      <c r="J666" s="54"/>
      <c r="K666" s="54"/>
      <c r="L666" s="54"/>
    </row>
    <row r="667" spans="4:12" ht="12.75" x14ac:dyDescent="0.2">
      <c r="D667" s="54"/>
      <c r="E667" s="54"/>
      <c r="F667" s="54"/>
      <c r="G667" s="54"/>
      <c r="I667" s="54"/>
      <c r="J667" s="54"/>
      <c r="K667" s="54"/>
      <c r="L667" s="54"/>
    </row>
    <row r="668" spans="4:12" ht="12.75" x14ac:dyDescent="0.2">
      <c r="D668" s="54"/>
      <c r="E668" s="54"/>
      <c r="F668" s="54"/>
      <c r="G668" s="54"/>
      <c r="I668" s="54"/>
      <c r="J668" s="54"/>
      <c r="K668" s="54"/>
      <c r="L668" s="54"/>
    </row>
    <row r="669" spans="4:12" ht="12.75" x14ac:dyDescent="0.2">
      <c r="D669" s="54"/>
      <c r="E669" s="54"/>
      <c r="F669" s="54"/>
      <c r="G669" s="54"/>
      <c r="I669" s="54"/>
      <c r="J669" s="54"/>
      <c r="K669" s="54"/>
      <c r="L669" s="54"/>
    </row>
    <row r="670" spans="4:12" ht="12.75" x14ac:dyDescent="0.2">
      <c r="D670" s="54"/>
      <c r="E670" s="54"/>
      <c r="F670" s="54"/>
      <c r="G670" s="54"/>
      <c r="I670" s="54"/>
      <c r="J670" s="54"/>
      <c r="K670" s="54"/>
      <c r="L670" s="54"/>
    </row>
    <row r="671" spans="4:12" ht="12.75" x14ac:dyDescent="0.2">
      <c r="D671" s="54"/>
      <c r="E671" s="54"/>
      <c r="F671" s="54"/>
      <c r="G671" s="54"/>
      <c r="I671" s="54"/>
      <c r="J671" s="54"/>
      <c r="K671" s="54"/>
      <c r="L671" s="54"/>
    </row>
    <row r="672" spans="4:12" ht="12.75" x14ac:dyDescent="0.2">
      <c r="D672" s="54"/>
      <c r="E672" s="54"/>
      <c r="F672" s="54"/>
      <c r="G672" s="54"/>
      <c r="I672" s="54"/>
      <c r="J672" s="54"/>
      <c r="K672" s="54"/>
      <c r="L672" s="54"/>
    </row>
    <row r="673" spans="4:12" ht="12.75" x14ac:dyDescent="0.2">
      <c r="D673" s="54"/>
      <c r="E673" s="54"/>
      <c r="F673" s="54"/>
      <c r="G673" s="54"/>
      <c r="I673" s="54"/>
      <c r="J673" s="54"/>
      <c r="K673" s="54"/>
      <c r="L673" s="54"/>
    </row>
    <row r="674" spans="4:12" ht="12.75" x14ac:dyDescent="0.2">
      <c r="D674" s="54"/>
      <c r="E674" s="54"/>
      <c r="F674" s="54"/>
      <c r="G674" s="54"/>
      <c r="I674" s="54"/>
      <c r="J674" s="54"/>
      <c r="K674" s="54"/>
      <c r="L674" s="54"/>
    </row>
    <row r="675" spans="4:12" ht="12.75" x14ac:dyDescent="0.2">
      <c r="D675" s="54"/>
      <c r="E675" s="54"/>
      <c r="F675" s="54"/>
      <c r="G675" s="54"/>
      <c r="I675" s="54"/>
      <c r="J675" s="54"/>
      <c r="K675" s="54"/>
      <c r="L675" s="54"/>
    </row>
    <row r="676" spans="4:12" ht="12.75" x14ac:dyDescent="0.2">
      <c r="D676" s="54"/>
      <c r="E676" s="54"/>
      <c r="F676" s="54"/>
      <c r="G676" s="54"/>
      <c r="I676" s="54"/>
      <c r="J676" s="54"/>
      <c r="K676" s="54"/>
      <c r="L676" s="54"/>
    </row>
    <row r="677" spans="4:12" ht="12.75" x14ac:dyDescent="0.2">
      <c r="D677" s="54"/>
      <c r="E677" s="54"/>
      <c r="F677" s="54"/>
      <c r="G677" s="54"/>
      <c r="I677" s="54"/>
      <c r="J677" s="54"/>
      <c r="K677" s="54"/>
      <c r="L677" s="54"/>
    </row>
    <row r="678" spans="4:12" ht="12.75" x14ac:dyDescent="0.2">
      <c r="D678" s="54"/>
      <c r="E678" s="54"/>
      <c r="F678" s="54"/>
      <c r="G678" s="54"/>
      <c r="I678" s="54"/>
      <c r="J678" s="54"/>
      <c r="K678" s="54"/>
      <c r="L678" s="54"/>
    </row>
    <row r="679" spans="4:12" ht="12.75" x14ac:dyDescent="0.2">
      <c r="D679" s="54"/>
      <c r="E679" s="54"/>
      <c r="F679" s="54"/>
      <c r="G679" s="54"/>
      <c r="I679" s="54"/>
      <c r="J679" s="54"/>
      <c r="K679" s="54"/>
      <c r="L679" s="54"/>
    </row>
    <row r="680" spans="4:12" ht="12.75" x14ac:dyDescent="0.2">
      <c r="D680" s="54"/>
      <c r="E680" s="54"/>
      <c r="F680" s="54"/>
      <c r="G680" s="54"/>
      <c r="I680" s="54"/>
      <c r="J680" s="54"/>
      <c r="K680" s="54"/>
      <c r="L680" s="54"/>
    </row>
    <row r="681" spans="4:12" ht="12.75" x14ac:dyDescent="0.2">
      <c r="D681" s="54"/>
      <c r="E681" s="54"/>
      <c r="F681" s="54"/>
      <c r="G681" s="54"/>
      <c r="I681" s="54"/>
      <c r="J681" s="54"/>
      <c r="K681" s="54"/>
      <c r="L681" s="54"/>
    </row>
    <row r="682" spans="4:12" ht="12.75" x14ac:dyDescent="0.2">
      <c r="D682" s="54"/>
      <c r="E682" s="54"/>
      <c r="F682" s="54"/>
      <c r="G682" s="54"/>
      <c r="I682" s="54"/>
      <c r="J682" s="54"/>
      <c r="K682" s="54"/>
      <c r="L682" s="54"/>
    </row>
    <row r="683" spans="4:12" ht="12.75" x14ac:dyDescent="0.2">
      <c r="D683" s="54"/>
      <c r="E683" s="54"/>
      <c r="F683" s="54"/>
      <c r="G683" s="54"/>
      <c r="I683" s="54"/>
      <c r="J683" s="54"/>
      <c r="K683" s="54"/>
      <c r="L683" s="54"/>
    </row>
    <row r="684" spans="4:12" ht="12.75" x14ac:dyDescent="0.2">
      <c r="D684" s="54"/>
      <c r="E684" s="54"/>
      <c r="F684" s="54"/>
      <c r="G684" s="54"/>
      <c r="I684" s="54"/>
      <c r="J684" s="54"/>
      <c r="K684" s="54"/>
      <c r="L684" s="54"/>
    </row>
    <row r="685" spans="4:12" ht="12.75" x14ac:dyDescent="0.2">
      <c r="D685" s="54"/>
      <c r="E685" s="54"/>
      <c r="F685" s="54"/>
      <c r="G685" s="54"/>
      <c r="I685" s="54"/>
      <c r="J685" s="54"/>
      <c r="K685" s="54"/>
      <c r="L685" s="54"/>
    </row>
    <row r="686" spans="4:12" ht="12.75" x14ac:dyDescent="0.2">
      <c r="D686" s="54"/>
      <c r="E686" s="54"/>
      <c r="F686" s="54"/>
      <c r="G686" s="54"/>
      <c r="I686" s="54"/>
      <c r="J686" s="54"/>
      <c r="K686" s="54"/>
      <c r="L686" s="54"/>
    </row>
    <row r="687" spans="4:12" ht="12.75" x14ac:dyDescent="0.2">
      <c r="D687" s="54"/>
      <c r="E687" s="54"/>
      <c r="F687" s="54"/>
      <c r="G687" s="54"/>
      <c r="I687" s="54"/>
      <c r="J687" s="54"/>
      <c r="K687" s="54"/>
      <c r="L687" s="54"/>
    </row>
    <row r="688" spans="4:12" ht="12.75" x14ac:dyDescent="0.2">
      <c r="D688" s="54"/>
      <c r="E688" s="54"/>
      <c r="F688" s="54"/>
      <c r="G688" s="54"/>
      <c r="I688" s="54"/>
      <c r="J688" s="54"/>
      <c r="K688" s="54"/>
      <c r="L688" s="54"/>
    </row>
    <row r="689" spans="4:12" ht="12.75" x14ac:dyDescent="0.2">
      <c r="D689" s="54"/>
      <c r="E689" s="54"/>
      <c r="F689" s="54"/>
      <c r="G689" s="54"/>
      <c r="I689" s="54"/>
      <c r="J689" s="54"/>
      <c r="K689" s="54"/>
      <c r="L689" s="54"/>
    </row>
    <row r="690" spans="4:12" ht="12.75" x14ac:dyDescent="0.2">
      <c r="D690" s="54"/>
      <c r="E690" s="54"/>
      <c r="F690" s="54"/>
      <c r="G690" s="54"/>
      <c r="I690" s="54"/>
      <c r="J690" s="54"/>
      <c r="K690" s="54"/>
      <c r="L690" s="54"/>
    </row>
    <row r="691" spans="4:12" ht="12.75" x14ac:dyDescent="0.2">
      <c r="D691" s="54"/>
      <c r="E691" s="54"/>
      <c r="F691" s="54"/>
      <c r="G691" s="54"/>
      <c r="I691" s="54"/>
      <c r="J691" s="54"/>
      <c r="K691" s="54"/>
      <c r="L691" s="54"/>
    </row>
    <row r="692" spans="4:12" ht="12.75" x14ac:dyDescent="0.2">
      <c r="D692" s="54"/>
      <c r="E692" s="54"/>
      <c r="F692" s="54"/>
      <c r="G692" s="54"/>
      <c r="I692" s="54"/>
      <c r="J692" s="54"/>
      <c r="K692" s="54"/>
      <c r="L692" s="54"/>
    </row>
    <row r="693" spans="4:12" ht="12.75" x14ac:dyDescent="0.2">
      <c r="D693" s="54"/>
      <c r="E693" s="54"/>
      <c r="F693" s="54"/>
      <c r="G693" s="54"/>
      <c r="I693" s="54"/>
      <c r="J693" s="54"/>
      <c r="K693" s="54"/>
      <c r="L693" s="54"/>
    </row>
    <row r="694" spans="4:12" ht="12.75" x14ac:dyDescent="0.2">
      <c r="D694" s="54"/>
      <c r="E694" s="54"/>
      <c r="F694" s="54"/>
      <c r="G694" s="54"/>
      <c r="I694" s="54"/>
      <c r="J694" s="54"/>
      <c r="K694" s="54"/>
      <c r="L694" s="54"/>
    </row>
    <row r="695" spans="4:12" ht="12.75" x14ac:dyDescent="0.2">
      <c r="D695" s="54"/>
      <c r="E695" s="54"/>
      <c r="F695" s="54"/>
      <c r="G695" s="54"/>
      <c r="I695" s="54"/>
      <c r="J695" s="54"/>
      <c r="K695" s="54"/>
      <c r="L695" s="54"/>
    </row>
    <row r="696" spans="4:12" ht="12.75" x14ac:dyDescent="0.2">
      <c r="D696" s="54"/>
      <c r="E696" s="54"/>
      <c r="F696" s="54"/>
      <c r="G696" s="54"/>
      <c r="I696" s="54"/>
      <c r="J696" s="54"/>
      <c r="K696" s="54"/>
      <c r="L696" s="54"/>
    </row>
    <row r="697" spans="4:12" ht="12.75" x14ac:dyDescent="0.2">
      <c r="D697" s="54"/>
      <c r="E697" s="54"/>
      <c r="F697" s="54"/>
      <c r="G697" s="54"/>
      <c r="I697" s="54"/>
      <c r="J697" s="54"/>
      <c r="K697" s="54"/>
      <c r="L697" s="54"/>
    </row>
    <row r="698" spans="4:12" ht="12.75" x14ac:dyDescent="0.2">
      <c r="D698" s="54"/>
      <c r="E698" s="54"/>
      <c r="F698" s="54"/>
      <c r="G698" s="54"/>
      <c r="I698" s="54"/>
      <c r="J698" s="54"/>
      <c r="K698" s="54"/>
      <c r="L698" s="54"/>
    </row>
    <row r="699" spans="4:12" ht="12.75" x14ac:dyDescent="0.2">
      <c r="D699" s="54"/>
      <c r="E699" s="54"/>
      <c r="F699" s="54"/>
      <c r="G699" s="54"/>
      <c r="I699" s="54"/>
      <c r="J699" s="54"/>
      <c r="K699" s="54"/>
      <c r="L699" s="54"/>
    </row>
    <row r="700" spans="4:12" ht="12.75" x14ac:dyDescent="0.2">
      <c r="D700" s="54"/>
      <c r="E700" s="54"/>
      <c r="F700" s="54"/>
      <c r="G700" s="54"/>
      <c r="I700" s="54"/>
      <c r="J700" s="54"/>
      <c r="K700" s="54"/>
      <c r="L700" s="54"/>
    </row>
    <row r="701" spans="4:12" ht="12.75" x14ac:dyDescent="0.2">
      <c r="D701" s="54"/>
      <c r="E701" s="54"/>
      <c r="F701" s="54"/>
      <c r="G701" s="54"/>
      <c r="I701" s="54"/>
      <c r="J701" s="54"/>
      <c r="K701" s="54"/>
      <c r="L701" s="54"/>
    </row>
    <row r="702" spans="4:12" ht="12.75" x14ac:dyDescent="0.2">
      <c r="D702" s="54"/>
      <c r="E702" s="54"/>
      <c r="F702" s="54"/>
      <c r="G702" s="54"/>
      <c r="I702" s="54"/>
      <c r="J702" s="54"/>
      <c r="K702" s="54"/>
      <c r="L702" s="54"/>
    </row>
    <row r="703" spans="4:12" ht="12.75" x14ac:dyDescent="0.2">
      <c r="D703" s="54"/>
      <c r="E703" s="54"/>
      <c r="F703" s="54"/>
      <c r="G703" s="54"/>
      <c r="I703" s="54"/>
      <c r="J703" s="54"/>
      <c r="K703" s="54"/>
      <c r="L703" s="54"/>
    </row>
    <row r="704" spans="4:12" ht="12.75" x14ac:dyDescent="0.2">
      <c r="D704" s="54"/>
      <c r="E704" s="54"/>
      <c r="F704" s="54"/>
      <c r="G704" s="54"/>
      <c r="I704" s="54"/>
      <c r="J704" s="54"/>
      <c r="K704" s="54"/>
      <c r="L704" s="54"/>
    </row>
    <row r="705" spans="4:12" ht="12.75" x14ac:dyDescent="0.2">
      <c r="D705" s="54"/>
      <c r="E705" s="54"/>
      <c r="F705" s="54"/>
      <c r="G705" s="54"/>
      <c r="I705" s="54"/>
      <c r="J705" s="54"/>
      <c r="K705" s="54"/>
      <c r="L705" s="54"/>
    </row>
    <row r="706" spans="4:12" ht="12.75" x14ac:dyDescent="0.2">
      <c r="D706" s="54"/>
      <c r="E706" s="54"/>
      <c r="F706" s="54"/>
      <c r="G706" s="54"/>
      <c r="I706" s="54"/>
      <c r="J706" s="54"/>
      <c r="K706" s="54"/>
      <c r="L706" s="54"/>
    </row>
    <row r="707" spans="4:12" ht="12.75" x14ac:dyDescent="0.2">
      <c r="D707" s="54"/>
      <c r="E707" s="54"/>
      <c r="F707" s="54"/>
      <c r="G707" s="54"/>
      <c r="I707" s="54"/>
      <c r="J707" s="54"/>
      <c r="K707" s="54"/>
      <c r="L707" s="54"/>
    </row>
    <row r="708" spans="4:12" ht="12.75" x14ac:dyDescent="0.2">
      <c r="D708" s="54"/>
      <c r="E708" s="54"/>
      <c r="F708" s="54"/>
      <c r="G708" s="54"/>
      <c r="I708" s="54"/>
      <c r="J708" s="54"/>
      <c r="K708" s="54"/>
      <c r="L708" s="54"/>
    </row>
    <row r="709" spans="4:12" ht="12.75" x14ac:dyDescent="0.2">
      <c r="D709" s="54"/>
      <c r="E709" s="54"/>
      <c r="F709" s="54"/>
      <c r="G709" s="54"/>
      <c r="I709" s="54"/>
      <c r="J709" s="54"/>
      <c r="K709" s="54"/>
      <c r="L709" s="54"/>
    </row>
    <row r="710" spans="4:12" ht="12.75" x14ac:dyDescent="0.2">
      <c r="D710" s="54"/>
      <c r="E710" s="54"/>
      <c r="F710" s="54"/>
      <c r="G710" s="54"/>
      <c r="I710" s="54"/>
      <c r="J710" s="54"/>
      <c r="K710" s="54"/>
      <c r="L710" s="54"/>
    </row>
    <row r="711" spans="4:12" ht="12.75" x14ac:dyDescent="0.2">
      <c r="D711" s="54"/>
      <c r="E711" s="54"/>
      <c r="F711" s="54"/>
      <c r="G711" s="54"/>
      <c r="I711" s="54"/>
      <c r="J711" s="54"/>
      <c r="K711" s="54"/>
      <c r="L711" s="54"/>
    </row>
    <row r="712" spans="4:12" ht="12.75" x14ac:dyDescent="0.2">
      <c r="D712" s="54"/>
      <c r="E712" s="54"/>
      <c r="F712" s="54"/>
      <c r="G712" s="54"/>
      <c r="I712" s="54"/>
      <c r="J712" s="54"/>
      <c r="K712" s="54"/>
      <c r="L712" s="54"/>
    </row>
    <row r="713" spans="4:12" ht="12.75" x14ac:dyDescent="0.2">
      <c r="D713" s="54"/>
      <c r="E713" s="54"/>
      <c r="F713" s="54"/>
      <c r="G713" s="54"/>
      <c r="I713" s="54"/>
      <c r="J713" s="54"/>
      <c r="K713" s="54"/>
      <c r="L713" s="54"/>
    </row>
    <row r="714" spans="4:12" ht="12.75" x14ac:dyDescent="0.2">
      <c r="D714" s="54"/>
      <c r="E714" s="54"/>
      <c r="F714" s="54"/>
      <c r="G714" s="54"/>
      <c r="I714" s="54"/>
      <c r="J714" s="54"/>
      <c r="K714" s="54"/>
      <c r="L714" s="54"/>
    </row>
    <row r="715" spans="4:12" ht="12.75" x14ac:dyDescent="0.2">
      <c r="D715" s="54"/>
      <c r="E715" s="54"/>
      <c r="F715" s="54"/>
      <c r="G715" s="54"/>
      <c r="I715" s="54"/>
      <c r="J715" s="54"/>
      <c r="K715" s="54"/>
      <c r="L715" s="54"/>
    </row>
    <row r="716" spans="4:12" ht="12.75" x14ac:dyDescent="0.2">
      <c r="D716" s="54"/>
      <c r="E716" s="54"/>
      <c r="F716" s="54"/>
      <c r="G716" s="54"/>
      <c r="I716" s="54"/>
      <c r="J716" s="54"/>
      <c r="K716" s="54"/>
      <c r="L716" s="54"/>
    </row>
    <row r="717" spans="4:12" ht="12.75" x14ac:dyDescent="0.2">
      <c r="D717" s="54"/>
      <c r="E717" s="54"/>
      <c r="F717" s="54"/>
      <c r="G717" s="54"/>
      <c r="I717" s="54"/>
      <c r="J717" s="54"/>
      <c r="K717" s="54"/>
      <c r="L717" s="54"/>
    </row>
    <row r="718" spans="4:12" ht="12.75" x14ac:dyDescent="0.2">
      <c r="D718" s="54"/>
      <c r="E718" s="54"/>
      <c r="F718" s="54"/>
      <c r="G718" s="54"/>
      <c r="I718" s="54"/>
      <c r="J718" s="54"/>
      <c r="K718" s="54"/>
      <c r="L718" s="54"/>
    </row>
    <row r="719" spans="4:12" ht="12.75" x14ac:dyDescent="0.2">
      <c r="D719" s="54"/>
      <c r="E719" s="54"/>
      <c r="F719" s="54"/>
      <c r="G719" s="54"/>
      <c r="I719" s="54"/>
      <c r="J719" s="54"/>
      <c r="K719" s="54"/>
      <c r="L719" s="54"/>
    </row>
    <row r="720" spans="4:12" ht="12.75" x14ac:dyDescent="0.2">
      <c r="D720" s="54"/>
      <c r="E720" s="54"/>
      <c r="F720" s="54"/>
      <c r="G720" s="54"/>
      <c r="I720" s="54"/>
      <c r="J720" s="54"/>
      <c r="K720" s="54"/>
      <c r="L720" s="54"/>
    </row>
    <row r="721" spans="4:12" ht="12.75" x14ac:dyDescent="0.2">
      <c r="D721" s="54"/>
      <c r="E721" s="54"/>
      <c r="F721" s="54"/>
      <c r="G721" s="54"/>
      <c r="I721" s="54"/>
      <c r="J721" s="54"/>
      <c r="K721" s="54"/>
      <c r="L721" s="54"/>
    </row>
    <row r="722" spans="4:12" ht="12.75" x14ac:dyDescent="0.2">
      <c r="D722" s="54"/>
      <c r="E722" s="54"/>
      <c r="F722" s="54"/>
      <c r="G722" s="54"/>
      <c r="I722" s="54"/>
      <c r="J722" s="54"/>
      <c r="K722" s="54"/>
      <c r="L722" s="54"/>
    </row>
    <row r="723" spans="4:12" ht="12.75" x14ac:dyDescent="0.2">
      <c r="D723" s="54"/>
      <c r="E723" s="54"/>
      <c r="F723" s="54"/>
      <c r="G723" s="54"/>
      <c r="I723" s="54"/>
      <c r="J723" s="54"/>
      <c r="K723" s="54"/>
      <c r="L723" s="54"/>
    </row>
    <row r="724" spans="4:12" ht="12.75" x14ac:dyDescent="0.2">
      <c r="D724" s="54"/>
      <c r="E724" s="54"/>
      <c r="F724" s="54"/>
      <c r="G724" s="54"/>
      <c r="I724" s="54"/>
      <c r="J724" s="54"/>
      <c r="K724" s="54"/>
      <c r="L724" s="54"/>
    </row>
    <row r="725" spans="4:12" ht="12.75" x14ac:dyDescent="0.2">
      <c r="D725" s="54"/>
      <c r="E725" s="54"/>
      <c r="F725" s="54"/>
      <c r="G725" s="54"/>
      <c r="I725" s="54"/>
      <c r="J725" s="54"/>
      <c r="K725" s="54"/>
      <c r="L725" s="54"/>
    </row>
    <row r="726" spans="4:12" ht="12.75" x14ac:dyDescent="0.2">
      <c r="D726" s="54"/>
      <c r="E726" s="54"/>
      <c r="F726" s="54"/>
      <c r="G726" s="54"/>
      <c r="I726" s="54"/>
      <c r="J726" s="54"/>
      <c r="K726" s="54"/>
      <c r="L726" s="54"/>
    </row>
    <row r="727" spans="4:12" ht="12.75" x14ac:dyDescent="0.2">
      <c r="D727" s="54"/>
      <c r="E727" s="54"/>
      <c r="F727" s="54"/>
      <c r="G727" s="54"/>
      <c r="I727" s="54"/>
      <c r="J727" s="54"/>
      <c r="K727" s="54"/>
      <c r="L727" s="54"/>
    </row>
    <row r="728" spans="4:12" ht="12.75" x14ac:dyDescent="0.2">
      <c r="D728" s="54"/>
      <c r="E728" s="54"/>
      <c r="F728" s="54"/>
      <c r="G728" s="54"/>
      <c r="I728" s="54"/>
      <c r="J728" s="54"/>
      <c r="K728" s="54"/>
      <c r="L728" s="54"/>
    </row>
    <row r="729" spans="4:12" ht="12.75" x14ac:dyDescent="0.2">
      <c r="D729" s="54"/>
      <c r="E729" s="54"/>
      <c r="F729" s="54"/>
      <c r="G729" s="54"/>
      <c r="I729" s="54"/>
      <c r="J729" s="54"/>
      <c r="K729" s="54"/>
      <c r="L729" s="54"/>
    </row>
    <row r="730" spans="4:12" ht="12.75" x14ac:dyDescent="0.2">
      <c r="D730" s="54"/>
      <c r="E730" s="54"/>
      <c r="F730" s="54"/>
      <c r="G730" s="54"/>
      <c r="I730" s="54"/>
      <c r="J730" s="54"/>
      <c r="K730" s="54"/>
      <c r="L730" s="54"/>
    </row>
    <row r="731" spans="4:12" ht="12.75" x14ac:dyDescent="0.2">
      <c r="D731" s="54"/>
      <c r="E731" s="54"/>
      <c r="F731" s="54"/>
      <c r="G731" s="54"/>
      <c r="I731" s="54"/>
      <c r="J731" s="54"/>
      <c r="K731" s="54"/>
      <c r="L731" s="54"/>
    </row>
    <row r="732" spans="4:12" ht="12.75" x14ac:dyDescent="0.2">
      <c r="D732" s="54"/>
      <c r="E732" s="54"/>
      <c r="F732" s="54"/>
      <c r="G732" s="54"/>
      <c r="I732" s="54"/>
      <c r="J732" s="54"/>
      <c r="K732" s="54"/>
      <c r="L732" s="54"/>
    </row>
    <row r="733" spans="4:12" ht="12.75" x14ac:dyDescent="0.2">
      <c r="D733" s="54"/>
      <c r="E733" s="54"/>
      <c r="F733" s="54"/>
      <c r="G733" s="54"/>
      <c r="I733" s="54"/>
      <c r="J733" s="54"/>
      <c r="K733" s="54"/>
      <c r="L733" s="54"/>
    </row>
    <row r="734" spans="4:12" ht="12.75" x14ac:dyDescent="0.2">
      <c r="D734" s="54"/>
      <c r="E734" s="54"/>
      <c r="F734" s="54"/>
      <c r="G734" s="54"/>
      <c r="I734" s="54"/>
      <c r="J734" s="54"/>
      <c r="K734" s="54"/>
      <c r="L734" s="54"/>
    </row>
    <row r="735" spans="4:12" ht="12.75" x14ac:dyDescent="0.2">
      <c r="D735" s="54"/>
      <c r="E735" s="54"/>
      <c r="F735" s="54"/>
      <c r="G735" s="54"/>
      <c r="I735" s="54"/>
      <c r="J735" s="54"/>
      <c r="K735" s="54"/>
      <c r="L735" s="54"/>
    </row>
    <row r="736" spans="4:12" ht="12.75" x14ac:dyDescent="0.2">
      <c r="D736" s="54"/>
      <c r="E736" s="54"/>
      <c r="F736" s="54"/>
      <c r="G736" s="54"/>
      <c r="I736" s="54"/>
      <c r="J736" s="54"/>
      <c r="K736" s="54"/>
      <c r="L736" s="54"/>
    </row>
    <row r="737" spans="4:12" ht="12.75" x14ac:dyDescent="0.2">
      <c r="D737" s="54"/>
      <c r="E737" s="54"/>
      <c r="F737" s="54"/>
      <c r="G737" s="54"/>
      <c r="I737" s="54"/>
      <c r="J737" s="54"/>
      <c r="K737" s="54"/>
      <c r="L737" s="54"/>
    </row>
    <row r="738" spans="4:12" ht="12.75" x14ac:dyDescent="0.2">
      <c r="D738" s="54"/>
      <c r="E738" s="54"/>
      <c r="F738" s="54"/>
      <c r="G738" s="54"/>
      <c r="I738" s="54"/>
      <c r="J738" s="54"/>
      <c r="K738" s="54"/>
      <c r="L738" s="54"/>
    </row>
    <row r="739" spans="4:12" ht="12.75" x14ac:dyDescent="0.2">
      <c r="D739" s="54"/>
      <c r="E739" s="54"/>
      <c r="F739" s="54"/>
      <c r="G739" s="54"/>
      <c r="I739" s="54"/>
      <c r="J739" s="54"/>
      <c r="K739" s="54"/>
      <c r="L739" s="54"/>
    </row>
    <row r="740" spans="4:12" ht="12.75" x14ac:dyDescent="0.2">
      <c r="D740" s="54"/>
      <c r="E740" s="54"/>
      <c r="F740" s="54"/>
      <c r="G740" s="54"/>
      <c r="I740" s="54"/>
      <c r="J740" s="54"/>
      <c r="K740" s="54"/>
      <c r="L740" s="54"/>
    </row>
    <row r="741" spans="4:12" ht="12.75" x14ac:dyDescent="0.2">
      <c r="D741" s="54"/>
      <c r="E741" s="54"/>
      <c r="F741" s="54"/>
      <c r="G741" s="54"/>
      <c r="I741" s="54"/>
      <c r="J741" s="54"/>
      <c r="K741" s="54"/>
      <c r="L741" s="54"/>
    </row>
    <row r="742" spans="4:12" ht="12.75" x14ac:dyDescent="0.2">
      <c r="D742" s="54"/>
      <c r="E742" s="54"/>
      <c r="F742" s="54"/>
      <c r="G742" s="54"/>
      <c r="I742" s="54"/>
      <c r="J742" s="54"/>
      <c r="K742" s="54"/>
      <c r="L742" s="54"/>
    </row>
    <row r="743" spans="4:12" ht="12.75" x14ac:dyDescent="0.2">
      <c r="D743" s="54"/>
      <c r="E743" s="54"/>
      <c r="F743" s="54"/>
      <c r="G743" s="54"/>
      <c r="I743" s="54"/>
      <c r="J743" s="54"/>
      <c r="K743" s="54"/>
      <c r="L743" s="54"/>
    </row>
    <row r="744" spans="4:12" ht="12.75" x14ac:dyDescent="0.2">
      <c r="D744" s="54"/>
      <c r="E744" s="54"/>
      <c r="F744" s="54"/>
      <c r="G744" s="54"/>
      <c r="I744" s="54"/>
      <c r="J744" s="54"/>
      <c r="K744" s="54"/>
      <c r="L744" s="54"/>
    </row>
    <row r="745" spans="4:12" ht="12.75" x14ac:dyDescent="0.2">
      <c r="D745" s="54"/>
      <c r="E745" s="54"/>
      <c r="F745" s="54"/>
      <c r="G745" s="54"/>
      <c r="I745" s="54"/>
      <c r="J745" s="54"/>
      <c r="K745" s="54"/>
      <c r="L745" s="54"/>
    </row>
    <row r="746" spans="4:12" ht="12.75" x14ac:dyDescent="0.2">
      <c r="D746" s="54"/>
      <c r="E746" s="54"/>
      <c r="F746" s="54"/>
      <c r="G746" s="54"/>
      <c r="I746" s="54"/>
      <c r="J746" s="54"/>
      <c r="K746" s="54"/>
      <c r="L746" s="54"/>
    </row>
    <row r="747" spans="4:12" ht="12.75" x14ac:dyDescent="0.2">
      <c r="D747" s="54"/>
      <c r="E747" s="54"/>
      <c r="F747" s="54"/>
      <c r="G747" s="54"/>
      <c r="I747" s="54"/>
      <c r="J747" s="54"/>
      <c r="K747" s="54"/>
      <c r="L747" s="54"/>
    </row>
    <row r="748" spans="4:12" ht="12.75" x14ac:dyDescent="0.2">
      <c r="D748" s="54"/>
      <c r="E748" s="54"/>
      <c r="F748" s="54"/>
      <c r="G748" s="54"/>
      <c r="I748" s="54"/>
      <c r="J748" s="54"/>
      <c r="K748" s="54"/>
      <c r="L748" s="54"/>
    </row>
    <row r="749" spans="4:12" ht="12.75" x14ac:dyDescent="0.2">
      <c r="D749" s="54"/>
      <c r="E749" s="54"/>
      <c r="F749" s="54"/>
      <c r="G749" s="54"/>
      <c r="I749" s="54"/>
      <c r="J749" s="54"/>
      <c r="K749" s="54"/>
      <c r="L749" s="54"/>
    </row>
    <row r="750" spans="4:12" ht="12.75" x14ac:dyDescent="0.2">
      <c r="D750" s="54"/>
      <c r="E750" s="54"/>
      <c r="F750" s="54"/>
      <c r="G750" s="54"/>
      <c r="I750" s="54"/>
      <c r="J750" s="54"/>
      <c r="K750" s="54"/>
      <c r="L750" s="54"/>
    </row>
    <row r="751" spans="4:12" ht="12.75" x14ac:dyDescent="0.2">
      <c r="D751" s="54"/>
      <c r="E751" s="54"/>
      <c r="F751" s="54"/>
      <c r="G751" s="54"/>
      <c r="I751" s="54"/>
      <c r="J751" s="54"/>
      <c r="K751" s="54"/>
      <c r="L751" s="54"/>
    </row>
    <row r="752" spans="4:12" ht="12.75" x14ac:dyDescent="0.2">
      <c r="D752" s="54"/>
      <c r="E752" s="54"/>
      <c r="F752" s="54"/>
      <c r="G752" s="54"/>
      <c r="I752" s="54"/>
      <c r="J752" s="54"/>
      <c r="K752" s="54"/>
      <c r="L752" s="54"/>
    </row>
    <row r="753" spans="4:12" ht="12.75" x14ac:dyDescent="0.2">
      <c r="D753" s="54"/>
      <c r="E753" s="54"/>
      <c r="F753" s="54"/>
      <c r="G753" s="54"/>
      <c r="I753" s="54"/>
      <c r="J753" s="54"/>
      <c r="K753" s="54"/>
      <c r="L753" s="54"/>
    </row>
    <row r="754" spans="4:12" ht="12.75" x14ac:dyDescent="0.2">
      <c r="D754" s="54"/>
      <c r="E754" s="54"/>
      <c r="F754" s="54"/>
      <c r="G754" s="54"/>
      <c r="I754" s="54"/>
      <c r="J754" s="54"/>
      <c r="K754" s="54"/>
      <c r="L754" s="54"/>
    </row>
    <row r="755" spans="4:12" ht="12.75" x14ac:dyDescent="0.2">
      <c r="D755" s="54"/>
      <c r="E755" s="54"/>
      <c r="F755" s="54"/>
      <c r="G755" s="54"/>
      <c r="I755" s="54"/>
      <c r="J755" s="54"/>
      <c r="K755" s="54"/>
      <c r="L755" s="54"/>
    </row>
    <row r="756" spans="4:12" ht="12.75" x14ac:dyDescent="0.2">
      <c r="D756" s="54"/>
      <c r="E756" s="54"/>
      <c r="F756" s="54"/>
      <c r="G756" s="54"/>
      <c r="I756" s="54"/>
      <c r="J756" s="54"/>
      <c r="K756" s="54"/>
      <c r="L756" s="54"/>
    </row>
    <row r="757" spans="4:12" ht="12.75" x14ac:dyDescent="0.2">
      <c r="D757" s="54"/>
      <c r="E757" s="54"/>
      <c r="F757" s="54"/>
      <c r="G757" s="54"/>
      <c r="I757" s="54"/>
      <c r="J757" s="54"/>
      <c r="K757" s="54"/>
      <c r="L757" s="54"/>
    </row>
    <row r="758" spans="4:12" ht="12.75" x14ac:dyDescent="0.2">
      <c r="D758" s="54"/>
      <c r="E758" s="54"/>
      <c r="F758" s="54"/>
      <c r="G758" s="54"/>
      <c r="I758" s="54"/>
      <c r="J758" s="54"/>
      <c r="K758" s="54"/>
      <c r="L758" s="54"/>
    </row>
    <row r="759" spans="4:12" ht="12.75" x14ac:dyDescent="0.2">
      <c r="D759" s="54"/>
      <c r="E759" s="54"/>
      <c r="F759" s="54"/>
      <c r="G759" s="54"/>
      <c r="I759" s="54"/>
      <c r="J759" s="54"/>
      <c r="K759" s="54"/>
      <c r="L759" s="54"/>
    </row>
    <row r="760" spans="4:12" ht="12.75" x14ac:dyDescent="0.2">
      <c r="D760" s="54"/>
      <c r="E760" s="54"/>
      <c r="F760" s="54"/>
      <c r="G760" s="54"/>
      <c r="I760" s="54"/>
      <c r="J760" s="54"/>
      <c r="K760" s="54"/>
      <c r="L760" s="54"/>
    </row>
    <row r="761" spans="4:12" ht="12.75" x14ac:dyDescent="0.2">
      <c r="D761" s="54"/>
      <c r="E761" s="54"/>
      <c r="F761" s="54"/>
      <c r="G761" s="54"/>
      <c r="I761" s="54"/>
      <c r="J761" s="54"/>
      <c r="K761" s="54"/>
      <c r="L761" s="54"/>
    </row>
    <row r="762" spans="4:12" ht="12.75" x14ac:dyDescent="0.2">
      <c r="D762" s="54"/>
      <c r="E762" s="54"/>
      <c r="F762" s="54"/>
      <c r="G762" s="54"/>
      <c r="I762" s="54"/>
      <c r="J762" s="54"/>
      <c r="K762" s="54"/>
      <c r="L762" s="54"/>
    </row>
    <row r="763" spans="4:12" ht="12.75" x14ac:dyDescent="0.2">
      <c r="D763" s="54"/>
      <c r="E763" s="54"/>
      <c r="F763" s="54"/>
      <c r="G763" s="54"/>
      <c r="I763" s="54"/>
      <c r="J763" s="54"/>
      <c r="K763" s="54"/>
      <c r="L763" s="54"/>
    </row>
    <row r="764" spans="4:12" ht="12.75" x14ac:dyDescent="0.2">
      <c r="D764" s="54"/>
      <c r="E764" s="54"/>
      <c r="F764" s="54"/>
      <c r="G764" s="54"/>
      <c r="I764" s="54"/>
      <c r="J764" s="54"/>
      <c r="K764" s="54"/>
      <c r="L764" s="54"/>
    </row>
    <row r="765" spans="4:12" ht="12.75" x14ac:dyDescent="0.2">
      <c r="D765" s="54"/>
      <c r="E765" s="54"/>
      <c r="F765" s="54"/>
      <c r="G765" s="54"/>
      <c r="I765" s="54"/>
      <c r="J765" s="54"/>
      <c r="K765" s="54"/>
      <c r="L765" s="54"/>
    </row>
    <row r="766" spans="4:12" ht="12.75" x14ac:dyDescent="0.2">
      <c r="D766" s="54"/>
      <c r="E766" s="54"/>
      <c r="F766" s="54"/>
      <c r="G766" s="54"/>
      <c r="I766" s="54"/>
      <c r="J766" s="54"/>
      <c r="K766" s="54"/>
      <c r="L766" s="54"/>
    </row>
    <row r="767" spans="4:12" ht="12.75" x14ac:dyDescent="0.2">
      <c r="D767" s="54"/>
      <c r="E767" s="54"/>
      <c r="F767" s="54"/>
      <c r="G767" s="54"/>
      <c r="I767" s="54"/>
      <c r="J767" s="54"/>
      <c r="K767" s="54"/>
      <c r="L767" s="54"/>
    </row>
    <row r="768" spans="4:12" ht="12.75" x14ac:dyDescent="0.2">
      <c r="D768" s="54"/>
      <c r="E768" s="54"/>
      <c r="F768" s="54"/>
      <c r="G768" s="54"/>
      <c r="I768" s="54"/>
      <c r="J768" s="54"/>
      <c r="K768" s="54"/>
      <c r="L768" s="54"/>
    </row>
    <row r="769" spans="4:12" ht="12.75" x14ac:dyDescent="0.2">
      <c r="D769" s="54"/>
      <c r="E769" s="54"/>
      <c r="F769" s="54"/>
      <c r="G769" s="54"/>
      <c r="I769" s="54"/>
      <c r="J769" s="54"/>
      <c r="K769" s="54"/>
      <c r="L769" s="54"/>
    </row>
    <row r="770" spans="4:12" ht="12.75" x14ac:dyDescent="0.2">
      <c r="D770" s="54"/>
      <c r="E770" s="54"/>
      <c r="F770" s="54"/>
      <c r="G770" s="54"/>
      <c r="I770" s="54"/>
      <c r="J770" s="54"/>
      <c r="K770" s="54"/>
      <c r="L770" s="54"/>
    </row>
    <row r="771" spans="4:12" ht="12.75" x14ac:dyDescent="0.2">
      <c r="D771" s="54"/>
      <c r="E771" s="54"/>
      <c r="F771" s="54"/>
      <c r="G771" s="54"/>
      <c r="I771" s="54"/>
      <c r="J771" s="54"/>
      <c r="K771" s="54"/>
      <c r="L771" s="54"/>
    </row>
    <row r="772" spans="4:12" ht="12.75" x14ac:dyDescent="0.2">
      <c r="D772" s="54"/>
      <c r="E772" s="54"/>
      <c r="F772" s="54"/>
      <c r="G772" s="54"/>
      <c r="I772" s="54"/>
      <c r="J772" s="54"/>
      <c r="K772" s="54"/>
      <c r="L772" s="54"/>
    </row>
    <row r="773" spans="4:12" ht="12.75" x14ac:dyDescent="0.2">
      <c r="D773" s="54"/>
      <c r="E773" s="54"/>
      <c r="F773" s="54"/>
      <c r="G773" s="54"/>
      <c r="I773" s="54"/>
      <c r="J773" s="54"/>
      <c r="K773" s="54"/>
      <c r="L773" s="54"/>
    </row>
    <row r="774" spans="4:12" ht="12.75" x14ac:dyDescent="0.2">
      <c r="D774" s="54"/>
      <c r="E774" s="54"/>
      <c r="F774" s="54"/>
      <c r="G774" s="54"/>
      <c r="I774" s="54"/>
      <c r="J774" s="54"/>
      <c r="K774" s="54"/>
      <c r="L774" s="54"/>
    </row>
    <row r="775" spans="4:12" ht="12.75" x14ac:dyDescent="0.2">
      <c r="D775" s="54"/>
      <c r="E775" s="54"/>
      <c r="F775" s="54"/>
      <c r="G775" s="54"/>
      <c r="I775" s="54"/>
      <c r="J775" s="54"/>
      <c r="K775" s="54"/>
      <c r="L775" s="54"/>
    </row>
    <row r="776" spans="4:12" ht="12.75" x14ac:dyDescent="0.2">
      <c r="D776" s="54"/>
      <c r="E776" s="54"/>
      <c r="F776" s="54"/>
      <c r="G776" s="54"/>
      <c r="I776" s="54"/>
      <c r="J776" s="54"/>
      <c r="K776" s="54"/>
      <c r="L776" s="54"/>
    </row>
    <row r="777" spans="4:12" ht="12.75" x14ac:dyDescent="0.2">
      <c r="D777" s="54"/>
      <c r="E777" s="54"/>
      <c r="F777" s="54"/>
      <c r="G777" s="54"/>
      <c r="I777" s="54"/>
      <c r="J777" s="54"/>
      <c r="K777" s="54"/>
      <c r="L777" s="54"/>
    </row>
    <row r="778" spans="4:12" ht="12.75" x14ac:dyDescent="0.2">
      <c r="D778" s="54"/>
      <c r="E778" s="54"/>
      <c r="F778" s="54"/>
      <c r="G778" s="54"/>
      <c r="I778" s="54"/>
      <c r="J778" s="54"/>
      <c r="K778" s="54"/>
      <c r="L778" s="54"/>
    </row>
    <row r="779" spans="4:12" ht="12.75" x14ac:dyDescent="0.2">
      <c r="D779" s="54"/>
      <c r="E779" s="54"/>
      <c r="F779" s="54"/>
      <c r="G779" s="54"/>
      <c r="I779" s="54"/>
      <c r="J779" s="54"/>
      <c r="K779" s="54"/>
      <c r="L779" s="54"/>
    </row>
    <row r="780" spans="4:12" ht="12.75" x14ac:dyDescent="0.2">
      <c r="D780" s="54"/>
      <c r="E780" s="54"/>
      <c r="F780" s="54"/>
      <c r="G780" s="54"/>
      <c r="I780" s="54"/>
      <c r="J780" s="54"/>
      <c r="K780" s="54"/>
      <c r="L780" s="54"/>
    </row>
    <row r="781" spans="4:12" ht="12.75" x14ac:dyDescent="0.2">
      <c r="D781" s="54"/>
      <c r="E781" s="54"/>
      <c r="F781" s="54"/>
      <c r="G781" s="54"/>
      <c r="I781" s="54"/>
      <c r="J781" s="54"/>
      <c r="K781" s="54"/>
      <c r="L781" s="54"/>
    </row>
    <row r="782" spans="4:12" ht="12.75" x14ac:dyDescent="0.2">
      <c r="D782" s="54"/>
      <c r="E782" s="54"/>
      <c r="F782" s="54"/>
      <c r="G782" s="54"/>
      <c r="I782" s="54"/>
      <c r="J782" s="54"/>
      <c r="K782" s="54"/>
      <c r="L782" s="54"/>
    </row>
    <row r="783" spans="4:12" ht="12.75" x14ac:dyDescent="0.2">
      <c r="D783" s="54"/>
      <c r="E783" s="54"/>
      <c r="F783" s="54"/>
      <c r="G783" s="54"/>
      <c r="I783" s="54"/>
      <c r="J783" s="54"/>
      <c r="K783" s="54"/>
      <c r="L783" s="54"/>
    </row>
    <row r="784" spans="4:12" ht="12.75" x14ac:dyDescent="0.2">
      <c r="D784" s="54"/>
      <c r="E784" s="54"/>
      <c r="F784" s="54"/>
      <c r="G784" s="54"/>
      <c r="I784" s="54"/>
      <c r="J784" s="54"/>
      <c r="K784" s="54"/>
      <c r="L784" s="54"/>
    </row>
    <row r="785" spans="4:12" ht="12.75" x14ac:dyDescent="0.2">
      <c r="D785" s="54"/>
      <c r="E785" s="54"/>
      <c r="F785" s="54"/>
      <c r="G785" s="54"/>
      <c r="I785" s="54"/>
      <c r="J785" s="54"/>
      <c r="K785" s="54"/>
      <c r="L785" s="54"/>
    </row>
    <row r="786" spans="4:12" ht="12.75" x14ac:dyDescent="0.2">
      <c r="D786" s="54"/>
      <c r="E786" s="54"/>
      <c r="F786" s="54"/>
      <c r="G786" s="54"/>
      <c r="I786" s="54"/>
      <c r="J786" s="54"/>
      <c r="K786" s="54"/>
      <c r="L786" s="54"/>
    </row>
    <row r="787" spans="4:12" ht="12.75" x14ac:dyDescent="0.2">
      <c r="D787" s="54"/>
      <c r="E787" s="54"/>
      <c r="F787" s="54"/>
      <c r="G787" s="54"/>
      <c r="I787" s="54"/>
      <c r="J787" s="54"/>
      <c r="K787" s="54"/>
      <c r="L787" s="54"/>
    </row>
    <row r="788" spans="4:12" ht="12.75" x14ac:dyDescent="0.2">
      <c r="D788" s="54"/>
      <c r="E788" s="54"/>
      <c r="F788" s="54"/>
      <c r="G788" s="54"/>
      <c r="I788" s="54"/>
      <c r="J788" s="54"/>
      <c r="K788" s="54"/>
      <c r="L788" s="54"/>
    </row>
    <row r="789" spans="4:12" ht="12.75" x14ac:dyDescent="0.2">
      <c r="D789" s="54"/>
      <c r="E789" s="54"/>
      <c r="F789" s="54"/>
      <c r="G789" s="54"/>
      <c r="I789" s="54"/>
      <c r="J789" s="54"/>
      <c r="K789" s="54"/>
      <c r="L789" s="54"/>
    </row>
    <row r="790" spans="4:12" ht="12.75" x14ac:dyDescent="0.2">
      <c r="D790" s="54"/>
      <c r="E790" s="54"/>
      <c r="F790" s="54"/>
      <c r="G790" s="54"/>
      <c r="I790" s="54"/>
      <c r="J790" s="54"/>
      <c r="K790" s="54"/>
      <c r="L790" s="54"/>
    </row>
    <row r="791" spans="4:12" ht="12.75" x14ac:dyDescent="0.2">
      <c r="D791" s="54"/>
      <c r="E791" s="54"/>
      <c r="F791" s="54"/>
      <c r="G791" s="54"/>
      <c r="I791" s="54"/>
      <c r="J791" s="54"/>
      <c r="K791" s="54"/>
      <c r="L791" s="54"/>
    </row>
    <row r="792" spans="4:12" ht="12.75" x14ac:dyDescent="0.2">
      <c r="D792" s="54"/>
      <c r="E792" s="54"/>
      <c r="F792" s="54"/>
      <c r="G792" s="54"/>
      <c r="I792" s="54"/>
      <c r="J792" s="54"/>
      <c r="K792" s="54"/>
      <c r="L792" s="54"/>
    </row>
    <row r="793" spans="4:12" ht="12.75" x14ac:dyDescent="0.2">
      <c r="D793" s="54"/>
      <c r="E793" s="54"/>
      <c r="F793" s="54"/>
      <c r="G793" s="54"/>
      <c r="I793" s="54"/>
      <c r="J793" s="54"/>
      <c r="K793" s="54"/>
      <c r="L793" s="54"/>
    </row>
    <row r="794" spans="4:12" ht="12.75" x14ac:dyDescent="0.2">
      <c r="D794" s="54"/>
      <c r="E794" s="54"/>
      <c r="F794" s="54"/>
      <c r="G794" s="54"/>
      <c r="I794" s="54"/>
      <c r="J794" s="54"/>
      <c r="K794" s="54"/>
      <c r="L794" s="54"/>
    </row>
    <row r="795" spans="4:12" ht="12.75" x14ac:dyDescent="0.2">
      <c r="D795" s="54"/>
      <c r="E795" s="54"/>
      <c r="F795" s="54"/>
      <c r="G795" s="54"/>
      <c r="I795" s="54"/>
      <c r="J795" s="54"/>
      <c r="K795" s="54"/>
      <c r="L795" s="54"/>
    </row>
    <row r="796" spans="4:12" ht="12.75" x14ac:dyDescent="0.2">
      <c r="D796" s="54"/>
      <c r="E796" s="54"/>
      <c r="F796" s="54"/>
      <c r="G796" s="54"/>
      <c r="I796" s="54"/>
      <c r="J796" s="54"/>
      <c r="K796" s="54"/>
      <c r="L796" s="54"/>
    </row>
    <row r="797" spans="4:12" ht="12.75" x14ac:dyDescent="0.2">
      <c r="D797" s="54"/>
      <c r="E797" s="54"/>
      <c r="F797" s="54"/>
      <c r="G797" s="54"/>
      <c r="I797" s="54"/>
      <c r="J797" s="54"/>
      <c r="K797" s="54"/>
      <c r="L797" s="54"/>
    </row>
    <row r="798" spans="4:12" ht="12.75" x14ac:dyDescent="0.2">
      <c r="D798" s="54"/>
      <c r="E798" s="54"/>
      <c r="F798" s="54"/>
      <c r="G798" s="54"/>
      <c r="I798" s="54"/>
      <c r="J798" s="54"/>
      <c r="K798" s="54"/>
      <c r="L798" s="54"/>
    </row>
    <row r="799" spans="4:12" ht="12.75" x14ac:dyDescent="0.2">
      <c r="D799" s="54"/>
      <c r="E799" s="54"/>
      <c r="F799" s="54"/>
      <c r="G799" s="54"/>
      <c r="I799" s="54"/>
      <c r="J799" s="54"/>
      <c r="K799" s="54"/>
      <c r="L799" s="54"/>
    </row>
    <row r="800" spans="4:12" ht="12.75" x14ac:dyDescent="0.2">
      <c r="D800" s="54"/>
      <c r="E800" s="54"/>
      <c r="F800" s="54"/>
      <c r="G800" s="54"/>
      <c r="I800" s="54"/>
      <c r="J800" s="54"/>
      <c r="K800" s="54"/>
      <c r="L800" s="54"/>
    </row>
    <row r="801" spans="4:12" ht="12.75" x14ac:dyDescent="0.2">
      <c r="D801" s="54"/>
      <c r="E801" s="54"/>
      <c r="F801" s="54"/>
      <c r="G801" s="54"/>
      <c r="I801" s="54"/>
      <c r="J801" s="54"/>
      <c r="K801" s="54"/>
      <c r="L801" s="54"/>
    </row>
    <row r="802" spans="4:12" ht="12.75" x14ac:dyDescent="0.2">
      <c r="D802" s="54"/>
      <c r="E802" s="54"/>
      <c r="F802" s="54"/>
      <c r="G802" s="54"/>
      <c r="I802" s="54"/>
      <c r="J802" s="54"/>
      <c r="K802" s="54"/>
      <c r="L802" s="54"/>
    </row>
    <row r="803" spans="4:12" ht="12.75" x14ac:dyDescent="0.2">
      <c r="D803" s="54"/>
      <c r="E803" s="54"/>
      <c r="F803" s="54"/>
      <c r="G803" s="54"/>
      <c r="I803" s="54"/>
      <c r="J803" s="54"/>
      <c r="K803" s="54"/>
      <c r="L803" s="54"/>
    </row>
    <row r="804" spans="4:12" ht="12.75" x14ac:dyDescent="0.2">
      <c r="D804" s="54"/>
      <c r="E804" s="54"/>
      <c r="F804" s="54"/>
      <c r="G804" s="54"/>
      <c r="I804" s="54"/>
      <c r="J804" s="54"/>
      <c r="K804" s="54"/>
      <c r="L804" s="54"/>
    </row>
    <row r="805" spans="4:12" ht="12.75" x14ac:dyDescent="0.2">
      <c r="D805" s="54"/>
      <c r="E805" s="54"/>
      <c r="F805" s="54"/>
      <c r="G805" s="54"/>
      <c r="I805" s="54"/>
      <c r="J805" s="54"/>
      <c r="K805" s="54"/>
      <c r="L805" s="54"/>
    </row>
    <row r="806" spans="4:12" ht="12.75" x14ac:dyDescent="0.2">
      <c r="D806" s="54"/>
      <c r="E806" s="54"/>
      <c r="F806" s="54"/>
      <c r="G806" s="54"/>
      <c r="I806" s="54"/>
      <c r="J806" s="54"/>
      <c r="K806" s="54"/>
      <c r="L806" s="54"/>
    </row>
    <row r="807" spans="4:12" ht="12.75" x14ac:dyDescent="0.2">
      <c r="D807" s="54"/>
      <c r="E807" s="54"/>
      <c r="F807" s="54"/>
      <c r="G807" s="54"/>
      <c r="I807" s="54"/>
      <c r="J807" s="54"/>
      <c r="K807" s="54"/>
      <c r="L807" s="54"/>
    </row>
    <row r="808" spans="4:12" ht="12.75" x14ac:dyDescent="0.2">
      <c r="D808" s="54"/>
      <c r="E808" s="54"/>
      <c r="F808" s="54"/>
      <c r="G808" s="54"/>
      <c r="I808" s="54"/>
      <c r="J808" s="54"/>
      <c r="K808" s="54"/>
      <c r="L808" s="54"/>
    </row>
    <row r="809" spans="4:12" ht="12.75" x14ac:dyDescent="0.2">
      <c r="D809" s="54"/>
      <c r="E809" s="54"/>
      <c r="F809" s="54"/>
      <c r="G809" s="54"/>
      <c r="I809" s="54"/>
      <c r="J809" s="54"/>
      <c r="K809" s="54"/>
      <c r="L809" s="54"/>
    </row>
    <row r="810" spans="4:12" ht="12.75" x14ac:dyDescent="0.2">
      <c r="D810" s="54"/>
      <c r="E810" s="54"/>
      <c r="F810" s="54"/>
      <c r="G810" s="54"/>
      <c r="I810" s="54"/>
      <c r="J810" s="54"/>
      <c r="K810" s="54"/>
      <c r="L810" s="54"/>
    </row>
    <row r="811" spans="4:12" ht="12.75" x14ac:dyDescent="0.2">
      <c r="D811" s="54"/>
      <c r="E811" s="54"/>
      <c r="F811" s="54"/>
      <c r="G811" s="54"/>
      <c r="I811" s="54"/>
      <c r="J811" s="54"/>
      <c r="K811" s="54"/>
      <c r="L811" s="54"/>
    </row>
    <row r="812" spans="4:12" ht="12.75" x14ac:dyDescent="0.2">
      <c r="D812" s="54"/>
      <c r="E812" s="54"/>
      <c r="F812" s="54"/>
      <c r="G812" s="54"/>
      <c r="I812" s="54"/>
      <c r="J812" s="54"/>
      <c r="K812" s="54"/>
      <c r="L812" s="54"/>
    </row>
    <row r="813" spans="4:12" ht="12.75" x14ac:dyDescent="0.2">
      <c r="D813" s="54"/>
      <c r="E813" s="54"/>
      <c r="F813" s="54"/>
      <c r="G813" s="54"/>
      <c r="I813" s="54"/>
      <c r="J813" s="54"/>
      <c r="K813" s="54"/>
      <c r="L813" s="54"/>
    </row>
    <row r="814" spans="4:12" ht="12.75" x14ac:dyDescent="0.2">
      <c r="D814" s="54"/>
      <c r="E814" s="54"/>
      <c r="F814" s="54"/>
      <c r="G814" s="54"/>
      <c r="I814" s="54"/>
      <c r="J814" s="54"/>
      <c r="K814" s="54"/>
      <c r="L814" s="54"/>
    </row>
    <row r="815" spans="4:12" ht="12.75" x14ac:dyDescent="0.2">
      <c r="D815" s="54"/>
      <c r="E815" s="54"/>
      <c r="F815" s="54"/>
      <c r="G815" s="54"/>
      <c r="I815" s="54"/>
      <c r="J815" s="54"/>
      <c r="K815" s="54"/>
      <c r="L815" s="54"/>
    </row>
    <row r="816" spans="4:12" ht="12.75" x14ac:dyDescent="0.2">
      <c r="D816" s="54"/>
      <c r="E816" s="54"/>
      <c r="F816" s="54"/>
      <c r="G816" s="54"/>
      <c r="I816" s="54"/>
      <c r="J816" s="54"/>
      <c r="K816" s="54"/>
      <c r="L816" s="54"/>
    </row>
    <row r="817" spans="4:12" ht="12.75" x14ac:dyDescent="0.2">
      <c r="D817" s="54"/>
      <c r="E817" s="54"/>
      <c r="F817" s="54"/>
      <c r="G817" s="54"/>
      <c r="I817" s="54"/>
      <c r="J817" s="54"/>
      <c r="K817" s="54"/>
      <c r="L817" s="54"/>
    </row>
    <row r="818" spans="4:12" ht="12.75" x14ac:dyDescent="0.2">
      <c r="D818" s="54"/>
      <c r="E818" s="54"/>
      <c r="F818" s="54"/>
      <c r="G818" s="54"/>
      <c r="I818" s="54"/>
      <c r="J818" s="54"/>
      <c r="K818" s="54"/>
      <c r="L818" s="54"/>
    </row>
    <row r="819" spans="4:12" ht="12.75" x14ac:dyDescent="0.2">
      <c r="D819" s="54"/>
      <c r="E819" s="54"/>
      <c r="F819" s="54"/>
      <c r="G819" s="54"/>
      <c r="I819" s="54"/>
      <c r="J819" s="54"/>
      <c r="K819" s="54"/>
      <c r="L819" s="54"/>
    </row>
    <row r="820" spans="4:12" ht="12.75" x14ac:dyDescent="0.2">
      <c r="D820" s="54"/>
      <c r="E820" s="54"/>
      <c r="F820" s="54"/>
      <c r="G820" s="54"/>
      <c r="I820" s="54"/>
      <c r="J820" s="54"/>
      <c r="K820" s="54"/>
      <c r="L820" s="54"/>
    </row>
    <row r="821" spans="4:12" ht="12.75" x14ac:dyDescent="0.2">
      <c r="D821" s="54"/>
      <c r="E821" s="54"/>
      <c r="F821" s="54"/>
      <c r="G821" s="54"/>
      <c r="I821" s="54"/>
      <c r="J821" s="54"/>
      <c r="K821" s="54"/>
      <c r="L821" s="54"/>
    </row>
    <row r="822" spans="4:12" ht="12.75" x14ac:dyDescent="0.2">
      <c r="D822" s="54"/>
      <c r="E822" s="54"/>
      <c r="F822" s="54"/>
      <c r="G822" s="54"/>
      <c r="I822" s="54"/>
      <c r="J822" s="54"/>
      <c r="K822" s="54"/>
      <c r="L822" s="54"/>
    </row>
    <row r="823" spans="4:12" ht="12.75" x14ac:dyDescent="0.2">
      <c r="D823" s="54"/>
      <c r="E823" s="54"/>
      <c r="F823" s="54"/>
      <c r="G823" s="54"/>
      <c r="I823" s="54"/>
      <c r="J823" s="54"/>
      <c r="K823" s="54"/>
      <c r="L823" s="54"/>
    </row>
    <row r="824" spans="4:12" ht="12.75" x14ac:dyDescent="0.2">
      <c r="D824" s="54"/>
      <c r="E824" s="54"/>
      <c r="F824" s="54"/>
      <c r="G824" s="54"/>
      <c r="I824" s="54"/>
      <c r="J824" s="54"/>
      <c r="K824" s="54"/>
      <c r="L824" s="54"/>
    </row>
    <row r="825" spans="4:12" ht="12.75" x14ac:dyDescent="0.2">
      <c r="D825" s="54"/>
      <c r="E825" s="54"/>
      <c r="F825" s="54"/>
      <c r="G825" s="54"/>
      <c r="I825" s="54"/>
      <c r="J825" s="54"/>
      <c r="K825" s="54"/>
      <c r="L825" s="54"/>
    </row>
    <row r="826" spans="4:12" ht="12.75" x14ac:dyDescent="0.2">
      <c r="D826" s="54"/>
      <c r="E826" s="54"/>
      <c r="F826" s="54"/>
      <c r="G826" s="54"/>
      <c r="I826" s="54"/>
      <c r="J826" s="54"/>
      <c r="K826" s="54"/>
      <c r="L826" s="54"/>
    </row>
    <row r="827" spans="4:12" ht="12.75" x14ac:dyDescent="0.2">
      <c r="D827" s="54"/>
      <c r="E827" s="54"/>
      <c r="F827" s="54"/>
      <c r="G827" s="54"/>
      <c r="I827" s="54"/>
      <c r="J827" s="54"/>
      <c r="K827" s="54"/>
      <c r="L827" s="54"/>
    </row>
    <row r="828" spans="4:12" ht="12.75" x14ac:dyDescent="0.2">
      <c r="D828" s="54"/>
      <c r="E828" s="54"/>
      <c r="F828" s="54"/>
      <c r="G828" s="54"/>
      <c r="I828" s="54"/>
      <c r="J828" s="54"/>
      <c r="K828" s="54"/>
      <c r="L828" s="54"/>
    </row>
    <row r="829" spans="4:12" ht="12.75" x14ac:dyDescent="0.2">
      <c r="D829" s="54"/>
      <c r="E829" s="54"/>
      <c r="F829" s="54"/>
      <c r="G829" s="54"/>
      <c r="I829" s="54"/>
      <c r="J829" s="54"/>
      <c r="K829" s="54"/>
      <c r="L829" s="54"/>
    </row>
    <row r="830" spans="4:12" ht="12.75" x14ac:dyDescent="0.2">
      <c r="D830" s="54"/>
      <c r="E830" s="54"/>
      <c r="F830" s="54"/>
      <c r="G830" s="54"/>
      <c r="I830" s="54"/>
      <c r="J830" s="54"/>
      <c r="K830" s="54"/>
      <c r="L830" s="54"/>
    </row>
    <row r="831" spans="4:12" ht="12.75" x14ac:dyDescent="0.2">
      <c r="D831" s="54"/>
      <c r="E831" s="54"/>
      <c r="F831" s="54"/>
      <c r="G831" s="54"/>
      <c r="I831" s="54"/>
      <c r="J831" s="54"/>
      <c r="K831" s="54"/>
      <c r="L831" s="54"/>
    </row>
    <row r="832" spans="4:12" ht="12.75" x14ac:dyDescent="0.2">
      <c r="D832" s="54"/>
      <c r="E832" s="54"/>
      <c r="F832" s="54"/>
      <c r="G832" s="54"/>
      <c r="I832" s="54"/>
      <c r="J832" s="54"/>
      <c r="K832" s="54"/>
      <c r="L832" s="54"/>
    </row>
    <row r="833" spans="4:12" ht="12.75" x14ac:dyDescent="0.2">
      <c r="D833" s="54"/>
      <c r="E833" s="54"/>
      <c r="F833" s="54"/>
      <c r="G833" s="54"/>
      <c r="I833" s="54"/>
      <c r="J833" s="54"/>
      <c r="K833" s="54"/>
      <c r="L833" s="54"/>
    </row>
    <row r="834" spans="4:12" ht="12.75" x14ac:dyDescent="0.2">
      <c r="D834" s="54"/>
      <c r="E834" s="54"/>
      <c r="F834" s="54"/>
      <c r="G834" s="54"/>
      <c r="I834" s="54"/>
      <c r="J834" s="54"/>
      <c r="K834" s="54"/>
      <c r="L834" s="54"/>
    </row>
    <row r="835" spans="4:12" ht="12.75" x14ac:dyDescent="0.2">
      <c r="D835" s="54"/>
      <c r="E835" s="54"/>
      <c r="F835" s="54"/>
      <c r="G835" s="54"/>
      <c r="I835" s="54"/>
      <c r="J835" s="54"/>
      <c r="K835" s="54"/>
      <c r="L835" s="54"/>
    </row>
    <row r="836" spans="4:12" ht="12.75" x14ac:dyDescent="0.2">
      <c r="D836" s="54"/>
      <c r="E836" s="54"/>
      <c r="F836" s="54"/>
      <c r="G836" s="54"/>
      <c r="I836" s="54"/>
      <c r="J836" s="54"/>
      <c r="K836" s="54"/>
      <c r="L836" s="54"/>
    </row>
    <row r="837" spans="4:12" ht="12.75" x14ac:dyDescent="0.2">
      <c r="D837" s="54"/>
      <c r="E837" s="54"/>
      <c r="F837" s="54"/>
      <c r="G837" s="54"/>
      <c r="I837" s="54"/>
      <c r="J837" s="54"/>
      <c r="K837" s="54"/>
      <c r="L837" s="54"/>
    </row>
    <row r="838" spans="4:12" ht="12.75" x14ac:dyDescent="0.2">
      <c r="D838" s="54"/>
      <c r="E838" s="54"/>
      <c r="F838" s="54"/>
      <c r="G838" s="54"/>
      <c r="I838" s="54"/>
      <c r="J838" s="54"/>
      <c r="K838" s="54"/>
      <c r="L838" s="54"/>
    </row>
    <row r="839" spans="4:12" ht="12.75" x14ac:dyDescent="0.2">
      <c r="D839" s="54"/>
      <c r="E839" s="54"/>
      <c r="F839" s="54"/>
      <c r="G839" s="54"/>
      <c r="I839" s="54"/>
      <c r="J839" s="54"/>
      <c r="K839" s="54"/>
      <c r="L839" s="54"/>
    </row>
    <row r="840" spans="4:12" ht="12.75" x14ac:dyDescent="0.2">
      <c r="D840" s="54"/>
      <c r="E840" s="54"/>
      <c r="F840" s="54"/>
      <c r="G840" s="54"/>
      <c r="I840" s="54"/>
      <c r="J840" s="54"/>
      <c r="K840" s="54"/>
      <c r="L840" s="54"/>
    </row>
    <row r="841" spans="4:12" ht="12.75" x14ac:dyDescent="0.2">
      <c r="D841" s="54"/>
      <c r="E841" s="54"/>
      <c r="F841" s="54"/>
      <c r="G841" s="54"/>
      <c r="I841" s="54"/>
      <c r="J841" s="54"/>
      <c r="K841" s="54"/>
      <c r="L841" s="54"/>
    </row>
    <row r="842" spans="4:12" ht="12.75" x14ac:dyDescent="0.2">
      <c r="D842" s="54"/>
      <c r="E842" s="54"/>
      <c r="F842" s="54"/>
      <c r="G842" s="54"/>
      <c r="I842" s="54"/>
      <c r="J842" s="54"/>
      <c r="K842" s="54"/>
      <c r="L842" s="54"/>
    </row>
    <row r="843" spans="4:12" ht="12.75" x14ac:dyDescent="0.2">
      <c r="D843" s="54"/>
      <c r="E843" s="54"/>
      <c r="F843" s="54"/>
      <c r="G843" s="54"/>
      <c r="I843" s="54"/>
      <c r="J843" s="54"/>
      <c r="K843" s="54"/>
      <c r="L843" s="54"/>
    </row>
    <row r="844" spans="4:12" ht="12.75" x14ac:dyDescent="0.2">
      <c r="D844" s="54"/>
      <c r="E844" s="54"/>
      <c r="F844" s="54"/>
      <c r="G844" s="54"/>
      <c r="I844" s="54"/>
      <c r="J844" s="54"/>
      <c r="K844" s="54"/>
      <c r="L844" s="54"/>
    </row>
    <row r="845" spans="4:12" ht="12.75" x14ac:dyDescent="0.2">
      <c r="D845" s="54"/>
      <c r="E845" s="54"/>
      <c r="F845" s="54"/>
      <c r="G845" s="54"/>
      <c r="I845" s="54"/>
      <c r="J845" s="54"/>
      <c r="K845" s="54"/>
      <c r="L845" s="54"/>
    </row>
    <row r="846" spans="4:12" ht="12.75" x14ac:dyDescent="0.2">
      <c r="D846" s="54"/>
      <c r="E846" s="54"/>
      <c r="F846" s="54"/>
      <c r="G846" s="54"/>
      <c r="I846" s="54"/>
      <c r="J846" s="54"/>
      <c r="K846" s="54"/>
      <c r="L846" s="54"/>
    </row>
    <row r="847" spans="4:12" ht="12.75" x14ac:dyDescent="0.2">
      <c r="D847" s="54"/>
      <c r="E847" s="54"/>
      <c r="F847" s="54"/>
      <c r="G847" s="54"/>
      <c r="I847" s="54"/>
      <c r="J847" s="54"/>
      <c r="K847" s="54"/>
      <c r="L847" s="54"/>
    </row>
    <row r="848" spans="4:12" ht="12.75" x14ac:dyDescent="0.2">
      <c r="D848" s="54"/>
      <c r="E848" s="54"/>
      <c r="F848" s="54"/>
      <c r="G848" s="54"/>
      <c r="I848" s="54"/>
      <c r="J848" s="54"/>
      <c r="K848" s="54"/>
      <c r="L848" s="54"/>
    </row>
    <row r="849" spans="4:12" ht="12.75" x14ac:dyDescent="0.2">
      <c r="D849" s="54"/>
      <c r="E849" s="54"/>
      <c r="F849" s="54"/>
      <c r="G849" s="54"/>
      <c r="I849" s="54"/>
      <c r="J849" s="54"/>
      <c r="K849" s="54"/>
      <c r="L849" s="54"/>
    </row>
    <row r="850" spans="4:12" ht="12.75" x14ac:dyDescent="0.2">
      <c r="D850" s="54"/>
      <c r="E850" s="54"/>
      <c r="F850" s="54"/>
      <c r="G850" s="54"/>
      <c r="I850" s="54"/>
      <c r="J850" s="54"/>
      <c r="K850" s="54"/>
      <c r="L850" s="54"/>
    </row>
    <row r="851" spans="4:12" ht="12.75" x14ac:dyDescent="0.2">
      <c r="D851" s="54"/>
      <c r="E851" s="54"/>
      <c r="F851" s="54"/>
      <c r="G851" s="54"/>
      <c r="I851" s="54"/>
      <c r="J851" s="54"/>
      <c r="K851" s="54"/>
      <c r="L851" s="54"/>
    </row>
    <row r="852" spans="4:12" ht="12.75" x14ac:dyDescent="0.2">
      <c r="D852" s="54"/>
      <c r="E852" s="54"/>
      <c r="F852" s="54"/>
      <c r="G852" s="54"/>
      <c r="I852" s="54"/>
      <c r="J852" s="54"/>
      <c r="K852" s="54"/>
      <c r="L852" s="54"/>
    </row>
    <row r="853" spans="4:12" ht="12.75" x14ac:dyDescent="0.2">
      <c r="D853" s="54"/>
      <c r="E853" s="54"/>
      <c r="F853" s="54"/>
      <c r="G853" s="54"/>
      <c r="I853" s="54"/>
      <c r="J853" s="54"/>
      <c r="K853" s="54"/>
      <c r="L853" s="54"/>
    </row>
    <row r="854" spans="4:12" ht="12.75" x14ac:dyDescent="0.2">
      <c r="D854" s="54"/>
      <c r="E854" s="54"/>
      <c r="F854" s="54"/>
      <c r="G854" s="54"/>
      <c r="I854" s="54"/>
      <c r="J854" s="54"/>
      <c r="K854" s="54"/>
      <c r="L854" s="54"/>
    </row>
    <row r="855" spans="4:12" ht="12.75" x14ac:dyDescent="0.2">
      <c r="D855" s="54"/>
      <c r="E855" s="54"/>
      <c r="F855" s="54"/>
      <c r="G855" s="54"/>
      <c r="I855" s="54"/>
      <c r="J855" s="54"/>
      <c r="K855" s="54"/>
      <c r="L855" s="54"/>
    </row>
    <row r="856" spans="4:12" ht="12.75" x14ac:dyDescent="0.2">
      <c r="D856" s="54"/>
      <c r="E856" s="54"/>
      <c r="F856" s="54"/>
      <c r="G856" s="54"/>
      <c r="I856" s="54"/>
      <c r="J856" s="54"/>
      <c r="K856" s="54"/>
      <c r="L856" s="54"/>
    </row>
    <row r="857" spans="4:12" ht="12.75" x14ac:dyDescent="0.2">
      <c r="D857" s="54"/>
      <c r="E857" s="54"/>
      <c r="F857" s="54"/>
      <c r="G857" s="54"/>
      <c r="I857" s="54"/>
      <c r="J857" s="54"/>
      <c r="K857" s="54"/>
      <c r="L857" s="54"/>
    </row>
    <row r="858" spans="4:12" ht="12.75" x14ac:dyDescent="0.2">
      <c r="D858" s="54"/>
      <c r="E858" s="54"/>
      <c r="F858" s="54"/>
      <c r="G858" s="54"/>
      <c r="I858" s="54"/>
      <c r="J858" s="54"/>
      <c r="K858" s="54"/>
      <c r="L858" s="54"/>
    </row>
    <row r="859" spans="4:12" ht="12.75" x14ac:dyDescent="0.2">
      <c r="D859" s="54"/>
      <c r="E859" s="54"/>
      <c r="F859" s="54"/>
      <c r="G859" s="54"/>
      <c r="I859" s="54"/>
      <c r="J859" s="54"/>
      <c r="K859" s="54"/>
      <c r="L859" s="54"/>
    </row>
    <row r="860" spans="4:12" ht="12.75" x14ac:dyDescent="0.2">
      <c r="D860" s="54"/>
      <c r="E860" s="54"/>
      <c r="F860" s="54"/>
      <c r="G860" s="54"/>
      <c r="I860" s="54"/>
      <c r="J860" s="54"/>
      <c r="K860" s="54"/>
      <c r="L860" s="54"/>
    </row>
    <row r="861" spans="4:12" ht="12.75" x14ac:dyDescent="0.2">
      <c r="D861" s="54"/>
      <c r="E861" s="54"/>
      <c r="F861" s="54"/>
      <c r="G861" s="54"/>
      <c r="I861" s="54"/>
      <c r="J861" s="54"/>
      <c r="K861" s="54"/>
      <c r="L861" s="54"/>
    </row>
    <row r="862" spans="4:12" ht="12.75" x14ac:dyDescent="0.2">
      <c r="D862" s="54"/>
      <c r="E862" s="54"/>
      <c r="F862" s="54"/>
      <c r="G862" s="54"/>
      <c r="I862" s="54"/>
      <c r="J862" s="54"/>
      <c r="K862" s="54"/>
      <c r="L862" s="54"/>
    </row>
    <row r="863" spans="4:12" ht="12.75" x14ac:dyDescent="0.2">
      <c r="D863" s="54"/>
      <c r="E863" s="54"/>
      <c r="F863" s="54"/>
      <c r="G863" s="54"/>
      <c r="I863" s="54"/>
      <c r="J863" s="54"/>
      <c r="K863" s="54"/>
      <c r="L863" s="54"/>
    </row>
    <row r="864" spans="4:12" ht="12.75" x14ac:dyDescent="0.2">
      <c r="D864" s="54"/>
      <c r="E864" s="54"/>
      <c r="F864" s="54"/>
      <c r="G864" s="54"/>
      <c r="I864" s="54"/>
      <c r="J864" s="54"/>
      <c r="K864" s="54"/>
      <c r="L864" s="54"/>
    </row>
    <row r="865" spans="4:12" ht="12.75" x14ac:dyDescent="0.2">
      <c r="D865" s="54"/>
      <c r="E865" s="54"/>
      <c r="F865" s="54"/>
      <c r="G865" s="54"/>
      <c r="I865" s="54"/>
      <c r="J865" s="54"/>
      <c r="K865" s="54"/>
      <c r="L865" s="54"/>
    </row>
    <row r="866" spans="4:12" ht="12.75" x14ac:dyDescent="0.2">
      <c r="D866" s="54"/>
      <c r="E866" s="54"/>
      <c r="F866" s="54"/>
      <c r="G866" s="54"/>
      <c r="I866" s="54"/>
      <c r="J866" s="54"/>
      <c r="K866" s="54"/>
      <c r="L866" s="54"/>
    </row>
    <row r="867" spans="4:12" ht="12.75" x14ac:dyDescent="0.2">
      <c r="D867" s="54"/>
      <c r="E867" s="54"/>
      <c r="F867" s="54"/>
      <c r="G867" s="54"/>
      <c r="I867" s="54"/>
      <c r="J867" s="54"/>
      <c r="K867" s="54"/>
      <c r="L867" s="54"/>
    </row>
    <row r="868" spans="4:12" ht="12.75" x14ac:dyDescent="0.2">
      <c r="D868" s="54"/>
      <c r="E868" s="54"/>
      <c r="F868" s="54"/>
      <c r="G868" s="54"/>
      <c r="I868" s="54"/>
      <c r="J868" s="54"/>
      <c r="K868" s="54"/>
      <c r="L868" s="54"/>
    </row>
    <row r="869" spans="4:12" ht="12.75" x14ac:dyDescent="0.2">
      <c r="D869" s="54"/>
      <c r="E869" s="54"/>
      <c r="F869" s="54"/>
      <c r="G869" s="54"/>
      <c r="I869" s="54"/>
      <c r="J869" s="54"/>
      <c r="K869" s="54"/>
      <c r="L869" s="54"/>
    </row>
    <row r="870" spans="4:12" ht="12.75" x14ac:dyDescent="0.2">
      <c r="D870" s="54"/>
      <c r="E870" s="54"/>
      <c r="F870" s="54"/>
      <c r="G870" s="54"/>
      <c r="I870" s="54"/>
      <c r="J870" s="54"/>
      <c r="K870" s="54"/>
      <c r="L870" s="54"/>
    </row>
    <row r="871" spans="4:12" ht="12.75" x14ac:dyDescent="0.2">
      <c r="D871" s="54"/>
      <c r="E871" s="54"/>
      <c r="F871" s="54"/>
      <c r="G871" s="54"/>
      <c r="I871" s="54"/>
      <c r="J871" s="54"/>
      <c r="K871" s="54"/>
      <c r="L871" s="54"/>
    </row>
    <row r="872" spans="4:12" ht="12.75" x14ac:dyDescent="0.2">
      <c r="D872" s="54"/>
      <c r="E872" s="54"/>
      <c r="F872" s="54"/>
      <c r="G872" s="54"/>
      <c r="I872" s="54"/>
      <c r="J872" s="54"/>
      <c r="K872" s="54"/>
      <c r="L872" s="54"/>
    </row>
    <row r="873" spans="4:12" ht="12.75" x14ac:dyDescent="0.2">
      <c r="D873" s="54"/>
      <c r="E873" s="54"/>
      <c r="F873" s="54"/>
      <c r="G873" s="54"/>
      <c r="I873" s="54"/>
      <c r="J873" s="54"/>
      <c r="K873" s="54"/>
      <c r="L873" s="54"/>
    </row>
    <row r="874" spans="4:12" ht="12.75" x14ac:dyDescent="0.2">
      <c r="D874" s="54"/>
      <c r="E874" s="54"/>
      <c r="F874" s="54"/>
      <c r="G874" s="54"/>
      <c r="I874" s="54"/>
      <c r="J874" s="54"/>
      <c r="K874" s="54"/>
      <c r="L874" s="54"/>
    </row>
    <row r="875" spans="4:12" ht="12.75" x14ac:dyDescent="0.2">
      <c r="D875" s="54"/>
      <c r="E875" s="54"/>
      <c r="F875" s="54"/>
      <c r="G875" s="54"/>
      <c r="I875" s="54"/>
      <c r="J875" s="54"/>
      <c r="K875" s="54"/>
      <c r="L875" s="54"/>
    </row>
    <row r="876" spans="4:12" ht="12.75" x14ac:dyDescent="0.2">
      <c r="D876" s="54"/>
      <c r="E876" s="54"/>
      <c r="F876" s="54"/>
      <c r="G876" s="54"/>
      <c r="I876" s="54"/>
      <c r="J876" s="54"/>
      <c r="K876" s="54"/>
      <c r="L876" s="54"/>
    </row>
    <row r="877" spans="4:12" ht="12.75" x14ac:dyDescent="0.2">
      <c r="D877" s="54"/>
      <c r="E877" s="54"/>
      <c r="F877" s="54"/>
      <c r="G877" s="54"/>
      <c r="I877" s="54"/>
      <c r="J877" s="54"/>
      <c r="K877" s="54"/>
      <c r="L877" s="54"/>
    </row>
    <row r="878" spans="4:12" ht="12.75" x14ac:dyDescent="0.2">
      <c r="D878" s="54"/>
      <c r="E878" s="54"/>
      <c r="F878" s="54"/>
      <c r="G878" s="54"/>
      <c r="I878" s="54"/>
      <c r="J878" s="54"/>
      <c r="K878" s="54"/>
      <c r="L878" s="54"/>
    </row>
    <row r="879" spans="4:12" ht="12.75" x14ac:dyDescent="0.2">
      <c r="D879" s="54"/>
      <c r="E879" s="54"/>
      <c r="F879" s="54"/>
      <c r="G879" s="54"/>
      <c r="I879" s="54"/>
      <c r="J879" s="54"/>
      <c r="K879" s="54"/>
      <c r="L879" s="54"/>
    </row>
    <row r="880" spans="4:12" ht="12.75" x14ac:dyDescent="0.2">
      <c r="D880" s="54"/>
      <c r="E880" s="54"/>
      <c r="F880" s="54"/>
      <c r="G880" s="54"/>
      <c r="I880" s="54"/>
      <c r="J880" s="54"/>
      <c r="K880" s="54"/>
      <c r="L880" s="54"/>
    </row>
    <row r="881" spans="4:12" ht="12.75" x14ac:dyDescent="0.2">
      <c r="D881" s="54"/>
      <c r="E881" s="54"/>
      <c r="F881" s="54"/>
      <c r="G881" s="54"/>
      <c r="I881" s="54"/>
      <c r="J881" s="54"/>
      <c r="K881" s="54"/>
      <c r="L881" s="54"/>
    </row>
    <row r="882" spans="4:12" ht="12.75" x14ac:dyDescent="0.2">
      <c r="D882" s="54"/>
      <c r="E882" s="54"/>
      <c r="F882" s="54"/>
      <c r="G882" s="54"/>
      <c r="I882" s="54"/>
      <c r="J882" s="54"/>
      <c r="K882" s="54"/>
      <c r="L882" s="54"/>
    </row>
    <row r="883" spans="4:12" ht="12.75" x14ac:dyDescent="0.2">
      <c r="D883" s="54"/>
      <c r="E883" s="54"/>
      <c r="F883" s="54"/>
      <c r="G883" s="54"/>
      <c r="I883" s="54"/>
      <c r="J883" s="54"/>
      <c r="K883" s="54"/>
      <c r="L883" s="54"/>
    </row>
    <row r="884" spans="4:12" ht="12.75" x14ac:dyDescent="0.2">
      <c r="D884" s="54"/>
      <c r="E884" s="54"/>
      <c r="F884" s="54"/>
      <c r="G884" s="54"/>
      <c r="I884" s="54"/>
      <c r="J884" s="54"/>
      <c r="K884" s="54"/>
      <c r="L884" s="54"/>
    </row>
    <row r="885" spans="4:12" ht="12.75" x14ac:dyDescent="0.2">
      <c r="D885" s="54"/>
      <c r="E885" s="54"/>
      <c r="F885" s="54"/>
      <c r="G885" s="54"/>
      <c r="I885" s="54"/>
      <c r="J885" s="54"/>
      <c r="K885" s="54"/>
      <c r="L885" s="54"/>
    </row>
    <row r="886" spans="4:12" ht="12.75" x14ac:dyDescent="0.2">
      <c r="D886" s="54"/>
      <c r="E886" s="54"/>
      <c r="F886" s="54"/>
      <c r="G886" s="54"/>
      <c r="I886" s="54"/>
      <c r="J886" s="54"/>
      <c r="K886" s="54"/>
      <c r="L886" s="54"/>
    </row>
    <row r="887" spans="4:12" ht="12.75" x14ac:dyDescent="0.2">
      <c r="D887" s="54"/>
      <c r="E887" s="54"/>
      <c r="F887" s="54"/>
      <c r="G887" s="54"/>
      <c r="I887" s="54"/>
      <c r="J887" s="54"/>
      <c r="K887" s="54"/>
      <c r="L887" s="54"/>
    </row>
    <row r="888" spans="4:12" ht="12.75" x14ac:dyDescent="0.2">
      <c r="D888" s="54"/>
      <c r="E888" s="54"/>
      <c r="F888" s="54"/>
      <c r="G888" s="54"/>
      <c r="I888" s="54"/>
      <c r="J888" s="54"/>
      <c r="K888" s="54"/>
      <c r="L888" s="54"/>
    </row>
    <row r="889" spans="4:12" ht="12.75" x14ac:dyDescent="0.2">
      <c r="D889" s="54"/>
      <c r="E889" s="54"/>
      <c r="F889" s="54"/>
      <c r="G889" s="54"/>
      <c r="I889" s="54"/>
      <c r="J889" s="54"/>
      <c r="K889" s="54"/>
      <c r="L889" s="54"/>
    </row>
    <row r="890" spans="4:12" ht="12.75" x14ac:dyDescent="0.2">
      <c r="D890" s="54"/>
      <c r="E890" s="54"/>
      <c r="F890" s="54"/>
      <c r="G890" s="54"/>
      <c r="I890" s="54"/>
      <c r="J890" s="54"/>
      <c r="K890" s="54"/>
      <c r="L890" s="54"/>
    </row>
    <row r="891" spans="4:12" ht="12.75" x14ac:dyDescent="0.2">
      <c r="D891" s="54"/>
      <c r="E891" s="54"/>
      <c r="F891" s="54"/>
      <c r="G891" s="54"/>
      <c r="I891" s="54"/>
      <c r="J891" s="54"/>
      <c r="K891" s="54"/>
      <c r="L891" s="54"/>
    </row>
    <row r="892" spans="4:12" ht="12.75" x14ac:dyDescent="0.2">
      <c r="D892" s="54"/>
      <c r="E892" s="54"/>
      <c r="F892" s="54"/>
      <c r="G892" s="54"/>
      <c r="I892" s="54"/>
      <c r="J892" s="54"/>
      <c r="K892" s="54"/>
      <c r="L892" s="54"/>
    </row>
    <row r="893" spans="4:12" ht="12.75" x14ac:dyDescent="0.2">
      <c r="D893" s="54"/>
      <c r="E893" s="54"/>
      <c r="F893" s="54"/>
      <c r="G893" s="54"/>
      <c r="I893" s="54"/>
      <c r="J893" s="54"/>
      <c r="K893" s="54"/>
      <c r="L893" s="54"/>
    </row>
    <row r="894" spans="4:12" ht="12.75" x14ac:dyDescent="0.2">
      <c r="D894" s="54"/>
      <c r="E894" s="54"/>
      <c r="F894" s="54"/>
      <c r="G894" s="54"/>
      <c r="I894" s="54"/>
      <c r="J894" s="54"/>
      <c r="K894" s="54"/>
      <c r="L894" s="54"/>
    </row>
    <row r="895" spans="4:12" ht="12.75" x14ac:dyDescent="0.2">
      <c r="D895" s="54"/>
      <c r="E895" s="54"/>
      <c r="F895" s="54"/>
      <c r="G895" s="54"/>
      <c r="I895" s="54"/>
      <c r="J895" s="54"/>
      <c r="K895" s="54"/>
      <c r="L895" s="54"/>
    </row>
    <row r="896" spans="4:12" ht="12.75" x14ac:dyDescent="0.2">
      <c r="D896" s="54"/>
      <c r="E896" s="54"/>
      <c r="F896" s="54"/>
      <c r="G896" s="54"/>
      <c r="I896" s="54"/>
      <c r="J896" s="54"/>
      <c r="K896" s="54"/>
      <c r="L896" s="54"/>
    </row>
    <row r="897" spans="4:12" ht="12.75" x14ac:dyDescent="0.2">
      <c r="D897" s="54"/>
      <c r="E897" s="54"/>
      <c r="F897" s="54"/>
      <c r="G897" s="54"/>
      <c r="I897" s="54"/>
      <c r="J897" s="54"/>
      <c r="K897" s="54"/>
      <c r="L897" s="54"/>
    </row>
    <row r="898" spans="4:12" ht="12.75" x14ac:dyDescent="0.2">
      <c r="D898" s="54"/>
      <c r="E898" s="54"/>
      <c r="F898" s="54"/>
      <c r="G898" s="54"/>
      <c r="I898" s="54"/>
      <c r="J898" s="54"/>
      <c r="K898" s="54"/>
      <c r="L898" s="54"/>
    </row>
    <row r="899" spans="4:12" ht="12.75" x14ac:dyDescent="0.2">
      <c r="D899" s="54"/>
      <c r="E899" s="54"/>
      <c r="F899" s="54"/>
      <c r="G899" s="54"/>
      <c r="I899" s="54"/>
      <c r="J899" s="54"/>
      <c r="K899" s="54"/>
      <c r="L899" s="54"/>
    </row>
    <row r="900" spans="4:12" ht="12.75" x14ac:dyDescent="0.2">
      <c r="D900" s="54"/>
      <c r="E900" s="54"/>
      <c r="F900" s="54"/>
      <c r="G900" s="54"/>
      <c r="I900" s="54"/>
      <c r="J900" s="54"/>
      <c r="K900" s="54"/>
      <c r="L900" s="54"/>
    </row>
    <row r="901" spans="4:12" ht="12.75" x14ac:dyDescent="0.2">
      <c r="D901" s="54"/>
      <c r="E901" s="54"/>
      <c r="F901" s="54"/>
      <c r="G901" s="54"/>
      <c r="I901" s="54"/>
      <c r="J901" s="54"/>
      <c r="K901" s="54"/>
      <c r="L901" s="54"/>
    </row>
    <row r="902" spans="4:12" ht="12.75" x14ac:dyDescent="0.2">
      <c r="D902" s="54"/>
      <c r="E902" s="54"/>
      <c r="F902" s="54"/>
      <c r="G902" s="54"/>
      <c r="I902" s="54"/>
      <c r="J902" s="54"/>
      <c r="K902" s="54"/>
      <c r="L902" s="54"/>
    </row>
    <row r="903" spans="4:12" ht="12.75" x14ac:dyDescent="0.2">
      <c r="D903" s="54"/>
      <c r="E903" s="54"/>
      <c r="F903" s="54"/>
      <c r="G903" s="54"/>
      <c r="I903" s="54"/>
      <c r="J903" s="54"/>
      <c r="K903" s="54"/>
      <c r="L903" s="54"/>
    </row>
    <row r="904" spans="4:12" ht="12.75" x14ac:dyDescent="0.2">
      <c r="D904" s="54"/>
      <c r="E904" s="54"/>
      <c r="F904" s="54"/>
      <c r="G904" s="54"/>
      <c r="I904" s="54"/>
      <c r="J904" s="54"/>
      <c r="K904" s="54"/>
      <c r="L904" s="54"/>
    </row>
    <row r="905" spans="4:12" ht="12.75" x14ac:dyDescent="0.2">
      <c r="D905" s="54"/>
      <c r="E905" s="54"/>
      <c r="F905" s="54"/>
      <c r="G905" s="54"/>
      <c r="I905" s="54"/>
      <c r="J905" s="54"/>
      <c r="K905" s="54"/>
      <c r="L905" s="54"/>
    </row>
    <row r="906" spans="4:12" ht="12.75" x14ac:dyDescent="0.2">
      <c r="D906" s="54"/>
      <c r="E906" s="54"/>
      <c r="F906" s="54"/>
      <c r="G906" s="54"/>
      <c r="I906" s="54"/>
      <c r="J906" s="54"/>
      <c r="K906" s="54"/>
      <c r="L906" s="54"/>
    </row>
    <row r="907" spans="4:12" ht="12.75" x14ac:dyDescent="0.2">
      <c r="D907" s="54"/>
      <c r="E907" s="54"/>
      <c r="F907" s="54"/>
      <c r="G907" s="54"/>
      <c r="I907" s="54"/>
      <c r="J907" s="54"/>
      <c r="K907" s="54"/>
      <c r="L907" s="54"/>
    </row>
    <row r="908" spans="4:12" ht="12.75" x14ac:dyDescent="0.2">
      <c r="D908" s="54"/>
      <c r="E908" s="54"/>
      <c r="F908" s="54"/>
      <c r="G908" s="54"/>
      <c r="I908" s="54"/>
      <c r="J908" s="54"/>
      <c r="K908" s="54"/>
      <c r="L908" s="54"/>
    </row>
    <row r="909" spans="4:12" ht="12.75" x14ac:dyDescent="0.2">
      <c r="D909" s="54"/>
      <c r="E909" s="54"/>
      <c r="F909" s="54"/>
      <c r="G909" s="54"/>
      <c r="I909" s="54"/>
      <c r="J909" s="54"/>
      <c r="K909" s="54"/>
      <c r="L909" s="54"/>
    </row>
    <row r="910" spans="4:12" ht="12.75" x14ac:dyDescent="0.2">
      <c r="D910" s="54"/>
      <c r="E910" s="54"/>
      <c r="F910" s="54"/>
      <c r="G910" s="54"/>
      <c r="I910" s="54"/>
      <c r="J910" s="54"/>
      <c r="K910" s="54"/>
      <c r="L910" s="54"/>
    </row>
    <row r="911" spans="4:12" ht="12.75" x14ac:dyDescent="0.2">
      <c r="D911" s="54"/>
      <c r="E911" s="54"/>
      <c r="F911" s="54"/>
      <c r="G911" s="54"/>
      <c r="I911" s="54"/>
      <c r="J911" s="54"/>
      <c r="K911" s="54"/>
      <c r="L911" s="54"/>
    </row>
    <row r="912" spans="4:12" ht="12.75" x14ac:dyDescent="0.2">
      <c r="D912" s="54"/>
      <c r="E912" s="54"/>
      <c r="F912" s="54"/>
      <c r="G912" s="54"/>
      <c r="I912" s="54"/>
      <c r="J912" s="54"/>
      <c r="K912" s="54"/>
      <c r="L912" s="54"/>
    </row>
    <row r="913" spans="4:12" ht="12.75" x14ac:dyDescent="0.2">
      <c r="D913" s="54"/>
      <c r="E913" s="54"/>
      <c r="F913" s="54"/>
      <c r="G913" s="54"/>
      <c r="I913" s="54"/>
      <c r="J913" s="54"/>
      <c r="K913" s="54"/>
      <c r="L913" s="54"/>
    </row>
    <row r="914" spans="4:12" ht="12.75" x14ac:dyDescent="0.2">
      <c r="D914" s="54"/>
      <c r="E914" s="54"/>
      <c r="F914" s="54"/>
      <c r="G914" s="54"/>
      <c r="I914" s="54"/>
      <c r="J914" s="54"/>
      <c r="K914" s="54"/>
      <c r="L914" s="54"/>
    </row>
    <row r="915" spans="4:12" ht="12.75" x14ac:dyDescent="0.2">
      <c r="D915" s="54"/>
      <c r="E915" s="54"/>
      <c r="F915" s="54"/>
      <c r="G915" s="54"/>
      <c r="I915" s="54"/>
      <c r="J915" s="54"/>
      <c r="K915" s="54"/>
      <c r="L915" s="54"/>
    </row>
    <row r="916" spans="4:12" ht="12.75" x14ac:dyDescent="0.2">
      <c r="D916" s="54"/>
      <c r="E916" s="54"/>
      <c r="F916" s="54"/>
      <c r="G916" s="54"/>
      <c r="I916" s="54"/>
      <c r="J916" s="54"/>
      <c r="K916" s="54"/>
      <c r="L916" s="54"/>
    </row>
    <row r="917" spans="4:12" ht="12.75" x14ac:dyDescent="0.2">
      <c r="D917" s="54"/>
      <c r="E917" s="54"/>
      <c r="F917" s="54"/>
      <c r="G917" s="54"/>
      <c r="I917" s="54"/>
      <c r="J917" s="54"/>
      <c r="K917" s="54"/>
      <c r="L917" s="54"/>
    </row>
    <row r="918" spans="4:12" ht="12.75" x14ac:dyDescent="0.2">
      <c r="D918" s="54"/>
      <c r="E918" s="54"/>
      <c r="F918" s="54"/>
      <c r="G918" s="54"/>
      <c r="I918" s="54"/>
      <c r="J918" s="54"/>
      <c r="K918" s="54"/>
      <c r="L918" s="54"/>
    </row>
    <row r="919" spans="4:12" ht="12.75" x14ac:dyDescent="0.2">
      <c r="D919" s="54"/>
      <c r="E919" s="54"/>
      <c r="F919" s="54"/>
      <c r="G919" s="54"/>
      <c r="I919" s="54"/>
      <c r="J919" s="54"/>
      <c r="K919" s="54"/>
      <c r="L919" s="54"/>
    </row>
    <row r="920" spans="4:12" ht="12.75" x14ac:dyDescent="0.2">
      <c r="D920" s="54"/>
      <c r="E920" s="54"/>
      <c r="F920" s="54"/>
      <c r="G920" s="54"/>
      <c r="I920" s="54"/>
      <c r="J920" s="54"/>
      <c r="K920" s="54"/>
      <c r="L920" s="54"/>
    </row>
    <row r="921" spans="4:12" ht="12.75" x14ac:dyDescent="0.2">
      <c r="D921" s="54"/>
      <c r="E921" s="54"/>
      <c r="F921" s="54"/>
      <c r="G921" s="54"/>
      <c r="I921" s="54"/>
      <c r="J921" s="54"/>
      <c r="K921" s="54"/>
      <c r="L921" s="54"/>
    </row>
    <row r="922" spans="4:12" ht="12.75" x14ac:dyDescent="0.2">
      <c r="D922" s="54"/>
      <c r="E922" s="54"/>
      <c r="F922" s="54"/>
      <c r="G922" s="54"/>
      <c r="I922" s="54"/>
      <c r="J922" s="54"/>
      <c r="K922" s="54"/>
      <c r="L922" s="54"/>
    </row>
    <row r="923" spans="4:12" ht="12.75" x14ac:dyDescent="0.2">
      <c r="D923" s="54"/>
      <c r="E923" s="54"/>
      <c r="F923" s="54"/>
      <c r="G923" s="54"/>
      <c r="I923" s="54"/>
      <c r="J923" s="54"/>
      <c r="K923" s="54"/>
      <c r="L923" s="54"/>
    </row>
    <row r="924" spans="4:12" ht="12.75" x14ac:dyDescent="0.2">
      <c r="D924" s="54"/>
      <c r="E924" s="54"/>
      <c r="F924" s="54"/>
      <c r="G924" s="54"/>
      <c r="I924" s="54"/>
      <c r="J924" s="54"/>
      <c r="K924" s="54"/>
      <c r="L924" s="54"/>
    </row>
    <row r="925" spans="4:12" ht="12.75" x14ac:dyDescent="0.2">
      <c r="D925" s="54"/>
      <c r="E925" s="54"/>
      <c r="F925" s="54"/>
      <c r="G925" s="54"/>
      <c r="I925" s="54"/>
      <c r="J925" s="54"/>
      <c r="K925" s="54"/>
      <c r="L925" s="54"/>
    </row>
    <row r="926" spans="4:12" ht="12.75" x14ac:dyDescent="0.2">
      <c r="D926" s="54"/>
      <c r="E926" s="54"/>
      <c r="F926" s="54"/>
      <c r="G926" s="54"/>
      <c r="I926" s="54"/>
      <c r="J926" s="54"/>
      <c r="K926" s="54"/>
      <c r="L926" s="54"/>
    </row>
    <row r="927" spans="4:12" ht="12.75" x14ac:dyDescent="0.2">
      <c r="D927" s="54"/>
      <c r="E927" s="54"/>
      <c r="F927" s="54"/>
      <c r="G927" s="54"/>
      <c r="I927" s="54"/>
      <c r="J927" s="54"/>
      <c r="K927" s="54"/>
      <c r="L927" s="54"/>
    </row>
    <row r="928" spans="4:12" ht="12.75" x14ac:dyDescent="0.2">
      <c r="D928" s="54"/>
      <c r="E928" s="54"/>
      <c r="F928" s="54"/>
      <c r="G928" s="54"/>
      <c r="I928" s="54"/>
      <c r="J928" s="54"/>
      <c r="K928" s="54"/>
      <c r="L928" s="54"/>
    </row>
    <row r="929" spans="4:12" ht="12.75" x14ac:dyDescent="0.2">
      <c r="D929" s="54"/>
      <c r="E929" s="54"/>
      <c r="F929" s="54"/>
      <c r="G929" s="54"/>
      <c r="I929" s="54"/>
      <c r="J929" s="54"/>
      <c r="K929" s="54"/>
      <c r="L929" s="54"/>
    </row>
    <row r="930" spans="4:12" ht="12.75" x14ac:dyDescent="0.2">
      <c r="D930" s="54"/>
      <c r="E930" s="54"/>
      <c r="F930" s="54"/>
      <c r="G930" s="54"/>
      <c r="I930" s="54"/>
      <c r="J930" s="54"/>
      <c r="K930" s="54"/>
      <c r="L930" s="54"/>
    </row>
    <row r="931" spans="4:12" ht="12.75" x14ac:dyDescent="0.2">
      <c r="D931" s="54"/>
      <c r="E931" s="54"/>
      <c r="F931" s="54"/>
      <c r="G931" s="54"/>
      <c r="I931" s="54"/>
      <c r="J931" s="54"/>
      <c r="K931" s="54"/>
      <c r="L931" s="54"/>
    </row>
    <row r="932" spans="4:12" ht="12.75" x14ac:dyDescent="0.2">
      <c r="D932" s="54"/>
      <c r="E932" s="54"/>
      <c r="F932" s="54"/>
      <c r="G932" s="54"/>
      <c r="I932" s="54"/>
      <c r="J932" s="54"/>
      <c r="K932" s="54"/>
      <c r="L932" s="54"/>
    </row>
    <row r="933" spans="4:12" ht="12.75" x14ac:dyDescent="0.2">
      <c r="D933" s="54"/>
      <c r="E933" s="54"/>
      <c r="F933" s="54"/>
      <c r="G933" s="54"/>
      <c r="I933" s="54"/>
      <c r="J933" s="54"/>
      <c r="K933" s="54"/>
      <c r="L933" s="54"/>
    </row>
    <row r="934" spans="4:12" ht="12.75" x14ac:dyDescent="0.2">
      <c r="D934" s="54"/>
      <c r="E934" s="54"/>
      <c r="F934" s="54"/>
      <c r="G934" s="54"/>
      <c r="I934" s="54"/>
      <c r="J934" s="54"/>
      <c r="K934" s="54"/>
      <c r="L934" s="54"/>
    </row>
    <row r="935" spans="4:12" ht="12.75" x14ac:dyDescent="0.2">
      <c r="D935" s="54"/>
      <c r="E935" s="54"/>
      <c r="F935" s="54"/>
      <c r="G935" s="54"/>
      <c r="I935" s="54"/>
      <c r="J935" s="54"/>
      <c r="K935" s="54"/>
      <c r="L935" s="54"/>
    </row>
    <row r="936" spans="4:12" ht="12.75" x14ac:dyDescent="0.2">
      <c r="D936" s="54"/>
      <c r="E936" s="54"/>
      <c r="F936" s="54"/>
      <c r="G936" s="54"/>
      <c r="I936" s="54"/>
      <c r="J936" s="54"/>
      <c r="K936" s="54"/>
      <c r="L936" s="54"/>
    </row>
    <row r="937" spans="4:12" ht="12.75" x14ac:dyDescent="0.2">
      <c r="D937" s="54"/>
      <c r="E937" s="54"/>
      <c r="F937" s="54"/>
      <c r="G937" s="54"/>
      <c r="I937" s="54"/>
      <c r="J937" s="54"/>
      <c r="K937" s="54"/>
      <c r="L937" s="54"/>
    </row>
    <row r="938" spans="4:12" ht="12.75" x14ac:dyDescent="0.2">
      <c r="D938" s="54"/>
      <c r="E938" s="54"/>
      <c r="F938" s="54"/>
      <c r="G938" s="54"/>
      <c r="I938" s="54"/>
      <c r="J938" s="54"/>
      <c r="K938" s="54"/>
      <c r="L938" s="54"/>
    </row>
    <row r="939" spans="4:12" ht="12.75" x14ac:dyDescent="0.2">
      <c r="D939" s="54"/>
      <c r="E939" s="54"/>
      <c r="F939" s="54"/>
      <c r="G939" s="54"/>
      <c r="I939" s="54"/>
      <c r="J939" s="54"/>
      <c r="K939" s="54"/>
      <c r="L939" s="54"/>
    </row>
    <row r="940" spans="4:12" ht="12.75" x14ac:dyDescent="0.2">
      <c r="D940" s="54"/>
      <c r="E940" s="54"/>
      <c r="F940" s="54"/>
      <c r="G940" s="54"/>
      <c r="I940" s="54"/>
      <c r="J940" s="54"/>
      <c r="K940" s="54"/>
      <c r="L940" s="54"/>
    </row>
    <row r="941" spans="4:12" ht="12.75" x14ac:dyDescent="0.2">
      <c r="D941" s="54"/>
      <c r="E941" s="54"/>
      <c r="F941" s="54"/>
      <c r="G941" s="54"/>
      <c r="I941" s="54"/>
      <c r="J941" s="54"/>
      <c r="K941" s="54"/>
      <c r="L941" s="54"/>
    </row>
    <row r="942" spans="4:12" ht="12.75" x14ac:dyDescent="0.2">
      <c r="D942" s="54"/>
      <c r="E942" s="54"/>
      <c r="F942" s="54"/>
      <c r="G942" s="54"/>
      <c r="I942" s="54"/>
      <c r="J942" s="54"/>
      <c r="K942" s="54"/>
      <c r="L942" s="54"/>
    </row>
    <row r="943" spans="4:12" ht="12.75" x14ac:dyDescent="0.2">
      <c r="D943" s="54"/>
      <c r="E943" s="54"/>
      <c r="F943" s="54"/>
      <c r="G943" s="54"/>
      <c r="I943" s="54"/>
      <c r="J943" s="54"/>
      <c r="K943" s="54"/>
      <c r="L943" s="54"/>
    </row>
    <row r="944" spans="4:12" ht="12.75" x14ac:dyDescent="0.2">
      <c r="D944" s="54"/>
      <c r="E944" s="54"/>
      <c r="F944" s="54"/>
      <c r="G944" s="54"/>
      <c r="I944" s="54"/>
      <c r="J944" s="54"/>
      <c r="K944" s="54"/>
      <c r="L944" s="54"/>
    </row>
    <row r="945" spans="4:12" ht="12.75" x14ac:dyDescent="0.2">
      <c r="D945" s="54"/>
      <c r="E945" s="54"/>
      <c r="F945" s="54"/>
      <c r="G945" s="54"/>
      <c r="I945" s="54"/>
      <c r="J945" s="54"/>
      <c r="K945" s="54"/>
      <c r="L945" s="54"/>
    </row>
    <row r="946" spans="4:12" ht="12.75" x14ac:dyDescent="0.2">
      <c r="D946" s="54"/>
      <c r="E946" s="54"/>
      <c r="F946" s="54"/>
      <c r="G946" s="54"/>
      <c r="I946" s="54"/>
      <c r="J946" s="54"/>
      <c r="K946" s="54"/>
      <c r="L946" s="54"/>
    </row>
    <row r="947" spans="4:12" ht="12.75" x14ac:dyDescent="0.2">
      <c r="D947" s="54"/>
      <c r="E947" s="54"/>
      <c r="F947" s="54"/>
      <c r="G947" s="54"/>
      <c r="I947" s="54"/>
      <c r="J947" s="54"/>
      <c r="K947" s="54"/>
      <c r="L947" s="54"/>
    </row>
    <row r="948" spans="4:12" ht="12.75" x14ac:dyDescent="0.2">
      <c r="D948" s="54"/>
      <c r="E948" s="54"/>
      <c r="F948" s="54"/>
      <c r="G948" s="54"/>
      <c r="I948" s="54"/>
      <c r="J948" s="54"/>
      <c r="K948" s="54"/>
      <c r="L948" s="54"/>
    </row>
    <row r="949" spans="4:12" ht="12.75" x14ac:dyDescent="0.2">
      <c r="D949" s="54"/>
      <c r="E949" s="54"/>
      <c r="F949" s="54"/>
      <c r="G949" s="54"/>
      <c r="I949" s="54"/>
      <c r="J949" s="54"/>
      <c r="K949" s="54"/>
      <c r="L949" s="54"/>
    </row>
    <row r="950" spans="4:12" ht="12.75" x14ac:dyDescent="0.2">
      <c r="D950" s="54"/>
      <c r="E950" s="54"/>
      <c r="F950" s="54"/>
      <c r="G950" s="54"/>
      <c r="I950" s="54"/>
      <c r="J950" s="54"/>
      <c r="K950" s="54"/>
      <c r="L950" s="54"/>
    </row>
    <row r="951" spans="4:12" ht="12.75" x14ac:dyDescent="0.2">
      <c r="D951" s="54"/>
      <c r="E951" s="54"/>
      <c r="F951" s="54"/>
      <c r="G951" s="54"/>
      <c r="I951" s="54"/>
      <c r="J951" s="54"/>
      <c r="K951" s="54"/>
      <c r="L951" s="54"/>
    </row>
    <row r="952" spans="4:12" ht="12.75" x14ac:dyDescent="0.2">
      <c r="D952" s="54"/>
      <c r="E952" s="54"/>
      <c r="F952" s="54"/>
      <c r="G952" s="54"/>
      <c r="I952" s="54"/>
      <c r="J952" s="54"/>
      <c r="K952" s="54"/>
      <c r="L952" s="54"/>
    </row>
    <row r="953" spans="4:12" ht="12.75" x14ac:dyDescent="0.2">
      <c r="D953" s="54"/>
      <c r="E953" s="54"/>
      <c r="F953" s="54"/>
      <c r="G953" s="54"/>
      <c r="I953" s="54"/>
      <c r="J953" s="54"/>
      <c r="K953" s="54"/>
      <c r="L953" s="54"/>
    </row>
    <row r="954" spans="4:12" ht="12.75" x14ac:dyDescent="0.2">
      <c r="D954" s="54"/>
      <c r="E954" s="54"/>
      <c r="F954" s="54"/>
      <c r="G954" s="54"/>
      <c r="I954" s="54"/>
      <c r="J954" s="54"/>
      <c r="K954" s="54"/>
      <c r="L954" s="54"/>
    </row>
    <row r="955" spans="4:12" ht="12.75" x14ac:dyDescent="0.2">
      <c r="D955" s="54"/>
      <c r="E955" s="54"/>
      <c r="F955" s="54"/>
      <c r="G955" s="54"/>
      <c r="I955" s="54"/>
      <c r="J955" s="54"/>
      <c r="K955" s="54"/>
      <c r="L955" s="54"/>
    </row>
    <row r="956" spans="4:12" ht="12.75" x14ac:dyDescent="0.2">
      <c r="D956" s="54"/>
      <c r="E956" s="54"/>
      <c r="F956" s="54"/>
      <c r="G956" s="54"/>
      <c r="I956" s="54"/>
      <c r="J956" s="54"/>
      <c r="K956" s="54"/>
      <c r="L956" s="54"/>
    </row>
    <row r="957" spans="4:12" ht="12.75" x14ac:dyDescent="0.2">
      <c r="D957" s="54"/>
      <c r="E957" s="54"/>
      <c r="F957" s="54"/>
      <c r="G957" s="54"/>
      <c r="I957" s="54"/>
      <c r="J957" s="54"/>
      <c r="K957" s="54"/>
      <c r="L957" s="54"/>
    </row>
    <row r="958" spans="4:12" ht="12.75" x14ac:dyDescent="0.2">
      <c r="D958" s="54"/>
      <c r="E958" s="54"/>
      <c r="F958" s="54"/>
      <c r="G958" s="54"/>
      <c r="I958" s="54"/>
      <c r="J958" s="54"/>
      <c r="K958" s="54"/>
      <c r="L958" s="54"/>
    </row>
    <row r="959" spans="4:12" ht="12.75" x14ac:dyDescent="0.2">
      <c r="D959" s="54"/>
      <c r="E959" s="54"/>
      <c r="F959" s="54"/>
      <c r="G959" s="54"/>
      <c r="I959" s="54"/>
      <c r="J959" s="54"/>
      <c r="K959" s="54"/>
      <c r="L959" s="54"/>
    </row>
    <row r="960" spans="4:12" ht="12.75" x14ac:dyDescent="0.2">
      <c r="D960" s="54"/>
      <c r="E960" s="54"/>
      <c r="F960" s="54"/>
      <c r="G960" s="54"/>
      <c r="I960" s="54"/>
      <c r="J960" s="54"/>
      <c r="K960" s="54"/>
      <c r="L960" s="54"/>
    </row>
    <row r="961" spans="4:12" ht="12.75" x14ac:dyDescent="0.2">
      <c r="D961" s="54"/>
      <c r="E961" s="54"/>
      <c r="F961" s="54"/>
      <c r="G961" s="54"/>
      <c r="I961" s="54"/>
      <c r="J961" s="54"/>
      <c r="K961" s="54"/>
      <c r="L961" s="54"/>
    </row>
    <row r="962" spans="4:12" ht="12.75" x14ac:dyDescent="0.2">
      <c r="D962" s="54"/>
      <c r="E962" s="54"/>
      <c r="F962" s="54"/>
      <c r="G962" s="54"/>
      <c r="I962" s="54"/>
      <c r="J962" s="54"/>
      <c r="K962" s="54"/>
      <c r="L962" s="54"/>
    </row>
    <row r="963" spans="4:12" ht="12.75" x14ac:dyDescent="0.2">
      <c r="D963" s="54"/>
      <c r="E963" s="54"/>
      <c r="F963" s="54"/>
      <c r="G963" s="54"/>
      <c r="I963" s="54"/>
      <c r="J963" s="54"/>
      <c r="K963" s="54"/>
      <c r="L963" s="54"/>
    </row>
    <row r="964" spans="4:12" ht="12.75" x14ac:dyDescent="0.2">
      <c r="D964" s="54"/>
      <c r="E964" s="54"/>
      <c r="F964" s="54"/>
      <c r="G964" s="54"/>
      <c r="I964" s="54"/>
      <c r="J964" s="54"/>
      <c r="K964" s="54"/>
      <c r="L964" s="54"/>
    </row>
    <row r="965" spans="4:12" ht="12.75" x14ac:dyDescent="0.2">
      <c r="D965" s="54"/>
      <c r="E965" s="54"/>
      <c r="F965" s="54"/>
      <c r="G965" s="54"/>
      <c r="I965" s="54"/>
      <c r="J965" s="54"/>
      <c r="K965" s="54"/>
      <c r="L965" s="54"/>
    </row>
    <row r="966" spans="4:12" ht="12.75" x14ac:dyDescent="0.2">
      <c r="D966" s="54"/>
      <c r="E966" s="54"/>
      <c r="F966" s="54"/>
      <c r="G966" s="54"/>
      <c r="I966" s="54"/>
      <c r="J966" s="54"/>
      <c r="K966" s="54"/>
      <c r="L966" s="54"/>
    </row>
    <row r="967" spans="4:12" ht="12.75" x14ac:dyDescent="0.2">
      <c r="D967" s="54"/>
      <c r="E967" s="54"/>
      <c r="F967" s="54"/>
      <c r="G967" s="54"/>
      <c r="I967" s="54"/>
      <c r="J967" s="54"/>
      <c r="K967" s="54"/>
      <c r="L967" s="54"/>
    </row>
    <row r="968" spans="4:12" ht="12.75" x14ac:dyDescent="0.2">
      <c r="D968" s="54"/>
      <c r="E968" s="54"/>
      <c r="F968" s="54"/>
      <c r="G968" s="54"/>
      <c r="I968" s="54"/>
      <c r="J968" s="54"/>
      <c r="K968" s="54"/>
      <c r="L968" s="54"/>
    </row>
    <row r="969" spans="4:12" ht="12.75" x14ac:dyDescent="0.2">
      <c r="D969" s="54"/>
      <c r="E969" s="54"/>
      <c r="F969" s="54"/>
      <c r="G969" s="54"/>
      <c r="I969" s="54"/>
      <c r="J969" s="54"/>
      <c r="K969" s="54"/>
      <c r="L969" s="54"/>
    </row>
    <row r="970" spans="4:12" ht="12.75" x14ac:dyDescent="0.2">
      <c r="D970" s="54"/>
      <c r="E970" s="54"/>
      <c r="F970" s="54"/>
      <c r="G970" s="54"/>
      <c r="I970" s="54"/>
      <c r="J970" s="54"/>
      <c r="K970" s="54"/>
      <c r="L970" s="54"/>
    </row>
    <row r="971" spans="4:12" ht="12.75" x14ac:dyDescent="0.2">
      <c r="D971" s="54"/>
      <c r="E971" s="54"/>
      <c r="F971" s="54"/>
      <c r="G971" s="54"/>
      <c r="I971" s="54"/>
      <c r="J971" s="54"/>
      <c r="K971" s="54"/>
      <c r="L971" s="54"/>
    </row>
    <row r="972" spans="4:12" ht="12.75" x14ac:dyDescent="0.2">
      <c r="D972" s="54"/>
      <c r="E972" s="54"/>
      <c r="F972" s="54"/>
      <c r="G972" s="54"/>
      <c r="I972" s="54"/>
      <c r="J972" s="54"/>
      <c r="K972" s="54"/>
      <c r="L972" s="54"/>
    </row>
    <row r="973" spans="4:12" ht="12.75" x14ac:dyDescent="0.2">
      <c r="D973" s="54"/>
      <c r="E973" s="54"/>
      <c r="F973" s="54"/>
      <c r="G973" s="54"/>
      <c r="I973" s="54"/>
      <c r="J973" s="54"/>
      <c r="K973" s="54"/>
      <c r="L973" s="54"/>
    </row>
    <row r="974" spans="4:12" ht="12.75" x14ac:dyDescent="0.2">
      <c r="D974" s="54"/>
      <c r="E974" s="54"/>
      <c r="F974" s="54"/>
      <c r="G974" s="54"/>
      <c r="I974" s="54"/>
      <c r="J974" s="54"/>
      <c r="K974" s="54"/>
      <c r="L974" s="54"/>
    </row>
    <row r="975" spans="4:12" ht="12.75" x14ac:dyDescent="0.2">
      <c r="D975" s="54"/>
      <c r="E975" s="54"/>
      <c r="F975" s="54"/>
      <c r="G975" s="54"/>
      <c r="I975" s="54"/>
      <c r="J975" s="54"/>
      <c r="K975" s="54"/>
      <c r="L975" s="54"/>
    </row>
    <row r="976" spans="4:12" ht="12.75" x14ac:dyDescent="0.2">
      <c r="D976" s="54"/>
      <c r="E976" s="54"/>
      <c r="F976" s="54"/>
      <c r="G976" s="54"/>
      <c r="I976" s="54"/>
      <c r="J976" s="54"/>
      <c r="K976" s="54"/>
      <c r="L976" s="54"/>
    </row>
    <row r="977" spans="4:12" ht="12.75" x14ac:dyDescent="0.2">
      <c r="D977" s="54"/>
      <c r="E977" s="54"/>
      <c r="F977" s="54"/>
      <c r="G977" s="54"/>
      <c r="I977" s="54"/>
      <c r="J977" s="54"/>
      <c r="K977" s="54"/>
      <c r="L977" s="54"/>
    </row>
    <row r="978" spans="4:12" ht="12.75" x14ac:dyDescent="0.2">
      <c r="D978" s="54"/>
      <c r="E978" s="54"/>
      <c r="F978" s="54"/>
      <c r="G978" s="54"/>
      <c r="I978" s="54"/>
      <c r="J978" s="54"/>
      <c r="K978" s="54"/>
      <c r="L978" s="54"/>
    </row>
    <row r="979" spans="4:12" ht="12.75" x14ac:dyDescent="0.2">
      <c r="D979" s="54"/>
      <c r="E979" s="54"/>
      <c r="F979" s="54"/>
      <c r="G979" s="54"/>
      <c r="I979" s="54"/>
      <c r="J979" s="54"/>
      <c r="K979" s="54"/>
      <c r="L979" s="54"/>
    </row>
    <row r="980" spans="4:12" ht="12.75" x14ac:dyDescent="0.2">
      <c r="D980" s="54"/>
      <c r="E980" s="54"/>
      <c r="F980" s="54"/>
      <c r="G980" s="54"/>
      <c r="I980" s="54"/>
      <c r="J980" s="54"/>
      <c r="K980" s="54"/>
      <c r="L980" s="54"/>
    </row>
    <row r="981" spans="4:12" ht="12.75" x14ac:dyDescent="0.2">
      <c r="D981" s="54"/>
      <c r="E981" s="54"/>
      <c r="F981" s="54"/>
      <c r="G981" s="54"/>
      <c r="I981" s="54"/>
      <c r="J981" s="54"/>
      <c r="K981" s="54"/>
      <c r="L981" s="54"/>
    </row>
    <row r="982" spans="4:12" ht="12.75" x14ac:dyDescent="0.2">
      <c r="D982" s="54"/>
      <c r="E982" s="54"/>
      <c r="F982" s="54"/>
      <c r="G982" s="54"/>
      <c r="I982" s="54"/>
      <c r="J982" s="54"/>
      <c r="K982" s="54"/>
      <c r="L982" s="54"/>
    </row>
    <row r="983" spans="4:12" ht="12.75" x14ac:dyDescent="0.2">
      <c r="D983" s="54"/>
      <c r="E983" s="54"/>
      <c r="F983" s="54"/>
      <c r="G983" s="54"/>
      <c r="I983" s="54"/>
      <c r="J983" s="54"/>
      <c r="K983" s="54"/>
      <c r="L983" s="54"/>
    </row>
    <row r="984" spans="4:12" ht="12.75" x14ac:dyDescent="0.2">
      <c r="D984" s="54"/>
      <c r="E984" s="54"/>
      <c r="F984" s="54"/>
      <c r="G984" s="54"/>
      <c r="I984" s="54"/>
      <c r="J984" s="54"/>
      <c r="K984" s="54"/>
      <c r="L984" s="54"/>
    </row>
    <row r="985" spans="4:12" ht="12.75" x14ac:dyDescent="0.2">
      <c r="D985" s="54"/>
      <c r="E985" s="54"/>
      <c r="F985" s="54"/>
      <c r="G985" s="54"/>
      <c r="I985" s="54"/>
      <c r="J985" s="54"/>
      <c r="K985" s="54"/>
      <c r="L985" s="54"/>
    </row>
    <row r="986" spans="4:12" ht="12.75" x14ac:dyDescent="0.2">
      <c r="D986" s="54"/>
      <c r="E986" s="54"/>
      <c r="F986" s="54"/>
      <c r="G986" s="54"/>
      <c r="I986" s="54"/>
      <c r="J986" s="54"/>
      <c r="K986" s="54"/>
      <c r="L986" s="54"/>
    </row>
    <row r="987" spans="4:12" ht="12.75" x14ac:dyDescent="0.2">
      <c r="D987" s="54"/>
      <c r="E987" s="54"/>
      <c r="F987" s="54"/>
      <c r="G987" s="54"/>
      <c r="I987" s="54"/>
      <c r="J987" s="54"/>
      <c r="K987" s="54"/>
      <c r="L987" s="54"/>
    </row>
    <row r="988" spans="4:12" ht="12.75" x14ac:dyDescent="0.2">
      <c r="D988" s="54"/>
      <c r="E988" s="54"/>
      <c r="F988" s="54"/>
      <c r="G988" s="54"/>
      <c r="I988" s="54"/>
      <c r="J988" s="54"/>
      <c r="K988" s="54"/>
      <c r="L988" s="54"/>
    </row>
    <row r="989" spans="4:12" ht="12.75" x14ac:dyDescent="0.2">
      <c r="D989" s="54"/>
      <c r="E989" s="54"/>
      <c r="F989" s="54"/>
      <c r="G989" s="54"/>
      <c r="I989" s="54"/>
      <c r="J989" s="54"/>
      <c r="K989" s="54"/>
      <c r="L989" s="54"/>
    </row>
    <row r="990" spans="4:12" ht="12.75" x14ac:dyDescent="0.2">
      <c r="D990" s="54"/>
      <c r="E990" s="54"/>
      <c r="F990" s="54"/>
      <c r="G990" s="54"/>
      <c r="I990" s="54"/>
      <c r="J990" s="54"/>
      <c r="K990" s="54"/>
      <c r="L990" s="54"/>
    </row>
    <row r="991" spans="4:12" ht="12.75" x14ac:dyDescent="0.2">
      <c r="D991" s="54"/>
      <c r="E991" s="54"/>
      <c r="F991" s="54"/>
      <c r="G991" s="54"/>
      <c r="I991" s="54"/>
      <c r="J991" s="54"/>
      <c r="K991" s="54"/>
      <c r="L991" s="54"/>
    </row>
    <row r="992" spans="4:12" ht="12.75" x14ac:dyDescent="0.2">
      <c r="D992" s="54"/>
      <c r="E992" s="54"/>
      <c r="F992" s="54"/>
      <c r="G992" s="54"/>
      <c r="I992" s="54"/>
      <c r="J992" s="54"/>
      <c r="K992" s="54"/>
      <c r="L992" s="54"/>
    </row>
    <row r="993" spans="4:12" ht="12.75" x14ac:dyDescent="0.2">
      <c r="D993" s="54"/>
      <c r="E993" s="54"/>
      <c r="F993" s="54"/>
      <c r="G993" s="54"/>
      <c r="I993" s="54"/>
      <c r="J993" s="54"/>
      <c r="K993" s="54"/>
      <c r="L993" s="54"/>
    </row>
    <row r="994" spans="4:12" ht="12.75" x14ac:dyDescent="0.2">
      <c r="D994" s="54"/>
      <c r="E994" s="54"/>
      <c r="F994" s="54"/>
      <c r="G994" s="54"/>
      <c r="I994" s="54"/>
      <c r="J994" s="54"/>
      <c r="K994" s="54"/>
      <c r="L994" s="54"/>
    </row>
    <row r="995" spans="4:12" ht="12.75" x14ac:dyDescent="0.2">
      <c r="D995" s="54"/>
      <c r="E995" s="54"/>
      <c r="F995" s="54"/>
      <c r="G995" s="54"/>
      <c r="I995" s="54"/>
      <c r="J995" s="54"/>
      <c r="K995" s="54"/>
      <c r="L995" s="54"/>
    </row>
    <row r="996" spans="4:12" ht="12.75" x14ac:dyDescent="0.2">
      <c r="D996" s="54"/>
      <c r="E996" s="54"/>
      <c r="F996" s="54"/>
      <c r="G996" s="54"/>
      <c r="I996" s="54"/>
      <c r="J996" s="54"/>
      <c r="K996" s="54"/>
      <c r="L996" s="54"/>
    </row>
    <row r="997" spans="4:12" ht="12.75" x14ac:dyDescent="0.2">
      <c r="D997" s="54"/>
      <c r="E997" s="54"/>
      <c r="F997" s="54"/>
      <c r="G997" s="54"/>
      <c r="I997" s="54"/>
      <c r="J997" s="54"/>
      <c r="K997" s="54"/>
      <c r="L997" s="54"/>
    </row>
    <row r="998" spans="4:12" ht="12.75" x14ac:dyDescent="0.2">
      <c r="D998" s="54"/>
      <c r="E998" s="54"/>
      <c r="F998" s="54"/>
      <c r="G998" s="54"/>
      <c r="I998" s="54"/>
      <c r="J998" s="54"/>
      <c r="K998" s="54"/>
      <c r="L998" s="54"/>
    </row>
    <row r="999" spans="4:12" ht="12.75" x14ac:dyDescent="0.2">
      <c r="D999" s="54"/>
      <c r="E999" s="54"/>
      <c r="F999" s="54"/>
      <c r="G999" s="54"/>
      <c r="I999" s="54"/>
      <c r="J999" s="54"/>
      <c r="K999" s="54"/>
      <c r="L999" s="54"/>
    </row>
    <row r="1000" spans="4:12" ht="12.75" x14ac:dyDescent="0.2">
      <c r="D1000" s="54"/>
      <c r="E1000" s="54"/>
      <c r="F1000" s="54"/>
      <c r="G1000" s="54"/>
      <c r="I1000" s="54"/>
      <c r="J1000" s="54"/>
      <c r="K1000" s="54"/>
      <c r="L1000" s="54"/>
    </row>
    <row r="1001" spans="4:12" ht="12.75" x14ac:dyDescent="0.2">
      <c r="D1001" s="54"/>
      <c r="E1001" s="54"/>
      <c r="F1001" s="54"/>
      <c r="G1001" s="54"/>
      <c r="I1001" s="54"/>
      <c r="J1001" s="54"/>
      <c r="K1001" s="54"/>
      <c r="L1001" s="54"/>
    </row>
    <row r="1002" spans="4:12" ht="12.75" x14ac:dyDescent="0.2">
      <c r="D1002" s="54"/>
      <c r="E1002" s="54"/>
      <c r="F1002" s="54"/>
      <c r="G1002" s="54"/>
      <c r="I1002" s="54"/>
      <c r="J1002" s="54"/>
      <c r="K1002" s="54"/>
      <c r="L1002" s="54"/>
    </row>
    <row r="1003" spans="4:12" ht="12.75" x14ac:dyDescent="0.2">
      <c r="D1003" s="54"/>
      <c r="E1003" s="54"/>
      <c r="F1003" s="54"/>
      <c r="G1003" s="54"/>
      <c r="I1003" s="54"/>
      <c r="J1003" s="54"/>
      <c r="K1003" s="54"/>
      <c r="L1003" s="54"/>
    </row>
    <row r="1004" spans="4:12" ht="12.75" x14ac:dyDescent="0.2">
      <c r="D1004" s="54"/>
      <c r="E1004" s="54"/>
      <c r="F1004" s="54"/>
      <c r="G1004" s="54"/>
      <c r="I1004" s="54"/>
      <c r="J1004" s="54"/>
      <c r="K1004" s="54"/>
      <c r="L1004" s="54"/>
    </row>
    <row r="1005" spans="4:12" ht="12.75" x14ac:dyDescent="0.2">
      <c r="D1005" s="54"/>
      <c r="E1005" s="54"/>
      <c r="F1005" s="54"/>
      <c r="G1005" s="54"/>
      <c r="I1005" s="54"/>
      <c r="J1005" s="54"/>
      <c r="K1005" s="54"/>
      <c r="L1005" s="54"/>
    </row>
    <row r="1006" spans="4:12" ht="12.75" x14ac:dyDescent="0.2">
      <c r="D1006" s="54"/>
      <c r="E1006" s="54"/>
      <c r="F1006" s="54"/>
      <c r="G1006" s="54"/>
      <c r="I1006" s="54"/>
      <c r="J1006" s="54"/>
      <c r="K1006" s="54"/>
      <c r="L1006" s="54"/>
    </row>
    <row r="1007" spans="4:12" ht="12.75" x14ac:dyDescent="0.2">
      <c r="D1007" s="54"/>
      <c r="E1007" s="54"/>
      <c r="F1007" s="54"/>
      <c r="G1007" s="54"/>
      <c r="I1007" s="54"/>
      <c r="J1007" s="54"/>
      <c r="K1007" s="54"/>
      <c r="L1007" s="54"/>
    </row>
    <row r="1008" spans="4:12" ht="12.75" x14ac:dyDescent="0.2">
      <c r="D1008" s="54"/>
      <c r="E1008" s="54"/>
      <c r="F1008" s="54"/>
      <c r="G1008" s="54"/>
      <c r="I1008" s="54"/>
      <c r="J1008" s="54"/>
      <c r="K1008" s="54"/>
      <c r="L1008" s="54"/>
    </row>
    <row r="1009" spans="4:12" ht="12.75" x14ac:dyDescent="0.2">
      <c r="D1009" s="54"/>
      <c r="E1009" s="54"/>
      <c r="F1009" s="54"/>
      <c r="G1009" s="54"/>
      <c r="I1009" s="54"/>
      <c r="J1009" s="54"/>
      <c r="K1009" s="54"/>
      <c r="L1009" s="54"/>
    </row>
    <row r="1010" spans="4:12" ht="12.75" x14ac:dyDescent="0.2">
      <c r="D1010" s="54"/>
      <c r="E1010" s="54"/>
      <c r="F1010" s="54"/>
      <c r="G1010" s="54"/>
      <c r="I1010" s="54"/>
      <c r="J1010" s="54"/>
      <c r="K1010" s="54"/>
      <c r="L1010" s="54"/>
    </row>
    <row r="1011" spans="4:12" ht="12.75" x14ac:dyDescent="0.2">
      <c r="D1011" s="54"/>
      <c r="E1011" s="54"/>
      <c r="F1011" s="54"/>
      <c r="G1011" s="54"/>
      <c r="I1011" s="54"/>
      <c r="J1011" s="54"/>
      <c r="K1011" s="54"/>
      <c r="L1011" s="54"/>
    </row>
    <row r="1012" spans="4:12" ht="12.75" x14ac:dyDescent="0.2">
      <c r="D1012" s="54"/>
      <c r="E1012" s="54"/>
      <c r="F1012" s="54"/>
      <c r="G1012" s="54"/>
      <c r="I1012" s="54"/>
      <c r="J1012" s="54"/>
      <c r="K1012" s="54"/>
      <c r="L1012" s="54"/>
    </row>
    <row r="1013" spans="4:12" ht="12.75" x14ac:dyDescent="0.2">
      <c r="D1013" s="54"/>
      <c r="E1013" s="54"/>
      <c r="F1013" s="54"/>
      <c r="G1013" s="54"/>
      <c r="I1013" s="54"/>
      <c r="J1013" s="54"/>
      <c r="K1013" s="54"/>
      <c r="L1013" s="54"/>
    </row>
    <row r="1014" spans="4:12" ht="12.75" x14ac:dyDescent="0.2">
      <c r="D1014" s="54"/>
      <c r="E1014" s="54"/>
      <c r="F1014" s="54"/>
      <c r="G1014" s="54"/>
      <c r="I1014" s="54"/>
      <c r="J1014" s="54"/>
      <c r="K1014" s="54"/>
      <c r="L1014" s="54"/>
    </row>
    <row r="1015" spans="4:12" ht="12.75" x14ac:dyDescent="0.2">
      <c r="D1015" s="54"/>
      <c r="E1015" s="54"/>
      <c r="F1015" s="54"/>
      <c r="G1015" s="54"/>
      <c r="I1015" s="54"/>
      <c r="J1015" s="54"/>
      <c r="K1015" s="54"/>
      <c r="L1015" s="54"/>
    </row>
    <row r="1016" spans="4:12" ht="12.75" x14ac:dyDescent="0.2">
      <c r="D1016" s="54"/>
      <c r="E1016" s="54"/>
      <c r="F1016" s="54"/>
      <c r="G1016" s="54"/>
      <c r="I1016" s="54"/>
      <c r="J1016" s="54"/>
      <c r="K1016" s="54"/>
      <c r="L1016" s="54"/>
    </row>
    <row r="1017" spans="4:12" ht="12.75" x14ac:dyDescent="0.2">
      <c r="D1017" s="54"/>
      <c r="E1017" s="54"/>
      <c r="F1017" s="54"/>
      <c r="G1017" s="54"/>
      <c r="I1017" s="54"/>
      <c r="J1017" s="54"/>
      <c r="K1017" s="54"/>
      <c r="L1017" s="54"/>
    </row>
    <row r="1018" spans="4:12" ht="12.75" x14ac:dyDescent="0.2">
      <c r="D1018" s="54"/>
      <c r="E1018" s="54"/>
      <c r="F1018" s="54"/>
      <c r="G1018" s="54"/>
      <c r="I1018" s="54"/>
      <c r="J1018" s="54"/>
      <c r="K1018" s="54"/>
      <c r="L1018" s="54"/>
    </row>
    <row r="1019" spans="4:12" ht="12.75" x14ac:dyDescent="0.2">
      <c r="D1019" s="54"/>
      <c r="E1019" s="54"/>
      <c r="F1019" s="54"/>
      <c r="G1019" s="54"/>
      <c r="I1019" s="54"/>
      <c r="J1019" s="54"/>
      <c r="K1019" s="54"/>
      <c r="L1019" s="54"/>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D3"/>
  <sheetViews>
    <sheetView workbookViewId="0"/>
  </sheetViews>
  <sheetFormatPr defaultColWidth="12.5703125" defaultRowHeight="15.75" customHeight="1" x14ac:dyDescent="0.2"/>
  <cols>
    <col min="1" max="1" width="14.7109375" customWidth="1"/>
  </cols>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D3"/>
  <sheetViews>
    <sheetView workbookViewId="0"/>
  </sheetViews>
  <sheetFormatPr defaultColWidth="12.5703125" defaultRowHeight="15.75" customHeight="1" x14ac:dyDescent="0.2"/>
  <cols>
    <col min="1" max="1" width="15.7109375" customWidth="1"/>
  </cols>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D3"/>
  <sheetViews>
    <sheetView workbookViewId="0"/>
  </sheetViews>
  <sheetFormatPr defaultColWidth="12.5703125" defaultRowHeight="15.75" customHeight="1" x14ac:dyDescent="0.2"/>
  <cols>
    <col min="1" max="1" width="15.140625" customWidth="1"/>
  </cols>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D3"/>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D4"/>
  <sheetViews>
    <sheetView workbookViewId="0"/>
  </sheetViews>
  <sheetFormatPr defaultColWidth="12.5703125" defaultRowHeight="15.75" customHeight="1" x14ac:dyDescent="0.2"/>
  <cols>
    <col min="1" max="1" width="53.140625" customWidth="1"/>
    <col min="4" max="4" width="36.85546875" customWidth="1"/>
  </cols>
  <sheetData>
    <row r="1" spans="1:4" ht="15.75" customHeight="1" x14ac:dyDescent="0.2">
      <c r="A1" s="15" t="s">
        <v>207</v>
      </c>
      <c r="B1" s="15" t="s">
        <v>208</v>
      </c>
      <c r="C1" s="15" t="s">
        <v>209</v>
      </c>
      <c r="D1" s="15" t="s">
        <v>73</v>
      </c>
    </row>
    <row r="3" spans="1:4" ht="15.75" customHeight="1" x14ac:dyDescent="0.2">
      <c r="A3" s="25" t="s">
        <v>1050</v>
      </c>
      <c r="B3" s="26"/>
      <c r="C3" s="26"/>
      <c r="D3" s="25" t="s">
        <v>380</v>
      </c>
    </row>
    <row r="4" spans="1:4" ht="15.75" customHeight="1" x14ac:dyDescent="0.2">
      <c r="A4" s="1" t="s">
        <v>1051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2"/>
  <sheetViews>
    <sheetView workbookViewId="0"/>
  </sheetViews>
  <sheetFormatPr defaultColWidth="12.5703125" defaultRowHeight="15.75" customHeight="1" x14ac:dyDescent="0.2"/>
  <cols>
    <col min="1" max="1" width="57.140625" customWidth="1"/>
    <col min="3" max="3" width="61.42578125" customWidth="1"/>
    <col min="4" max="4" width="40.42578125" customWidth="1"/>
  </cols>
  <sheetData>
    <row r="1" spans="1:4" ht="12.75" x14ac:dyDescent="0.2">
      <c r="A1" s="15" t="s">
        <v>207</v>
      </c>
      <c r="B1" s="11" t="s">
        <v>208</v>
      </c>
      <c r="C1" s="15" t="s">
        <v>209</v>
      </c>
      <c r="D1" s="15" t="s">
        <v>73</v>
      </c>
    </row>
    <row r="2" spans="1:4" ht="13.5" customHeight="1" x14ac:dyDescent="0.2">
      <c r="A2" s="27" t="s">
        <v>239</v>
      </c>
      <c r="B2" s="34" t="s">
        <v>41</v>
      </c>
      <c r="C2" s="33" t="s">
        <v>259</v>
      </c>
      <c r="D2" s="35" t="s">
        <v>260</v>
      </c>
    </row>
    <row r="3" spans="1:4" ht="13.5" customHeight="1" x14ac:dyDescent="0.2">
      <c r="A3" s="27" t="s">
        <v>242</v>
      </c>
      <c r="B3" s="34" t="s">
        <v>243</v>
      </c>
      <c r="C3" s="33" t="s">
        <v>261</v>
      </c>
      <c r="D3" s="35"/>
    </row>
    <row r="4" spans="1:4" ht="12.75" x14ac:dyDescent="0.2">
      <c r="A4" s="35" t="s">
        <v>262</v>
      </c>
      <c r="B4" s="34" t="s">
        <v>246</v>
      </c>
      <c r="C4" s="32" t="s">
        <v>263</v>
      </c>
      <c r="D4" s="35" t="s">
        <v>260</v>
      </c>
    </row>
    <row r="5" spans="1:4" ht="12.75" x14ac:dyDescent="0.2">
      <c r="A5" s="88" t="s">
        <v>264</v>
      </c>
      <c r="B5" s="34" t="s">
        <v>43</v>
      </c>
      <c r="C5" s="32" t="s">
        <v>265</v>
      </c>
      <c r="D5" s="35" t="s">
        <v>260</v>
      </c>
    </row>
    <row r="6" spans="1:4" ht="12.75" x14ac:dyDescent="0.2">
      <c r="A6" s="89"/>
      <c r="B6" s="34" t="s">
        <v>44</v>
      </c>
      <c r="C6" s="32" t="s">
        <v>266</v>
      </c>
      <c r="D6" s="35" t="s">
        <v>202</v>
      </c>
    </row>
    <row r="7" spans="1:4" ht="12.75" x14ac:dyDescent="0.2">
      <c r="A7" s="89"/>
      <c r="B7" s="34"/>
      <c r="C7" s="36" t="s">
        <v>267</v>
      </c>
      <c r="D7" s="35" t="s">
        <v>260</v>
      </c>
    </row>
    <row r="8" spans="1:4" ht="12.75" x14ac:dyDescent="0.2">
      <c r="A8" s="35" t="s">
        <v>68</v>
      </c>
      <c r="B8" s="34" t="s">
        <v>45</v>
      </c>
      <c r="C8" s="32" t="s">
        <v>268</v>
      </c>
      <c r="D8" s="35" t="s">
        <v>260</v>
      </c>
    </row>
    <row r="9" spans="1:4" ht="12.75" x14ac:dyDescent="0.2">
      <c r="A9" s="35" t="s">
        <v>269</v>
      </c>
      <c r="B9" s="34" t="s">
        <v>46</v>
      </c>
      <c r="C9" s="32" t="s">
        <v>270</v>
      </c>
      <c r="D9" s="35" t="s">
        <v>271</v>
      </c>
    </row>
    <row r="10" spans="1:4" ht="12.75" x14ac:dyDescent="0.2">
      <c r="A10" s="35" t="s">
        <v>269</v>
      </c>
      <c r="B10" s="34" t="s">
        <v>46</v>
      </c>
      <c r="C10" s="32" t="s">
        <v>272</v>
      </c>
      <c r="D10" s="35" t="s">
        <v>260</v>
      </c>
    </row>
    <row r="11" spans="1:4" ht="12.75" x14ac:dyDescent="0.2">
      <c r="A11" s="35" t="s">
        <v>68</v>
      </c>
      <c r="B11" s="34" t="s">
        <v>47</v>
      </c>
      <c r="C11" s="32" t="s">
        <v>273</v>
      </c>
      <c r="D11" s="35" t="s">
        <v>274</v>
      </c>
    </row>
    <row r="12" spans="1:4" ht="12.75" x14ac:dyDescent="0.2">
      <c r="A12" s="35" t="s">
        <v>68</v>
      </c>
      <c r="B12" s="34" t="s">
        <v>48</v>
      </c>
      <c r="C12" s="21" t="s">
        <v>275</v>
      </c>
      <c r="D12" s="35" t="s">
        <v>276</v>
      </c>
    </row>
  </sheetData>
  <mergeCells count="1">
    <mergeCell ref="A5:A7"/>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ummaryRight="0"/>
  </sheetPr>
  <dimension ref="A1:D4"/>
  <sheetViews>
    <sheetView workbookViewId="0"/>
  </sheetViews>
  <sheetFormatPr defaultColWidth="12.5703125" defaultRowHeight="15.75" customHeight="1" x14ac:dyDescent="0.2"/>
  <cols>
    <col min="1" max="1" width="49" customWidth="1"/>
    <col min="4" max="4" width="21.28515625" customWidth="1"/>
  </cols>
  <sheetData>
    <row r="1" spans="1:4" ht="15.75" customHeight="1" x14ac:dyDescent="0.2">
      <c r="A1" s="15" t="s">
        <v>207</v>
      </c>
      <c r="B1" s="15" t="s">
        <v>208</v>
      </c>
      <c r="C1" s="15" t="s">
        <v>209</v>
      </c>
      <c r="D1" s="15" t="s">
        <v>73</v>
      </c>
    </row>
    <row r="3" spans="1:4" ht="15.75" customHeight="1" x14ac:dyDescent="0.2">
      <c r="A3" s="25" t="s">
        <v>1052</v>
      </c>
      <c r="B3" s="26"/>
      <c r="C3" s="26"/>
      <c r="D3" s="25" t="s">
        <v>380</v>
      </c>
    </row>
    <row r="4" spans="1:4" ht="15.75" customHeight="1" x14ac:dyDescent="0.2">
      <c r="A4" s="1" t="s">
        <v>1051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outlinePr summaryBelow="0" summaryRight="0"/>
  </sheetPr>
  <dimension ref="A1:D2"/>
  <sheetViews>
    <sheetView workbookViewId="0"/>
  </sheetViews>
  <sheetFormatPr defaultColWidth="12.5703125" defaultRowHeight="15.75" customHeight="1" x14ac:dyDescent="0.2"/>
  <cols>
    <col min="1" max="1" width="19.5703125" customWidth="1"/>
  </cols>
  <sheetData>
    <row r="1" spans="1:4" ht="15.75" customHeight="1" x14ac:dyDescent="0.2">
      <c r="A1" s="15" t="s">
        <v>207</v>
      </c>
      <c r="B1" s="15" t="s">
        <v>208</v>
      </c>
      <c r="C1" s="15" t="s">
        <v>209</v>
      </c>
      <c r="D1" s="15" t="s">
        <v>73</v>
      </c>
    </row>
    <row r="2" spans="1:4" ht="15.75" customHeight="1" x14ac:dyDescent="0.2">
      <c r="A2" s="1" t="s">
        <v>1053</v>
      </c>
      <c r="B2" s="79" t="s">
        <v>47</v>
      </c>
      <c r="D2" s="1" t="s">
        <v>171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
  <sheetViews>
    <sheetView workbookViewId="0"/>
  </sheetViews>
  <sheetFormatPr defaultColWidth="12.5703125" defaultRowHeight="15.75" customHeight="1" x14ac:dyDescent="0.2"/>
  <cols>
    <col min="1" max="1" width="17.7109375" customWidth="1"/>
    <col min="3" max="3" width="43.140625" customWidth="1"/>
    <col min="4" max="4" width="76.42578125" customWidth="1"/>
  </cols>
  <sheetData>
    <row r="1" spans="1:4" ht="15.75" customHeight="1" x14ac:dyDescent="0.2">
      <c r="A1" s="15" t="s">
        <v>207</v>
      </c>
      <c r="B1" s="37" t="s">
        <v>208</v>
      </c>
      <c r="C1" s="15" t="s">
        <v>209</v>
      </c>
      <c r="D1" s="15" t="s">
        <v>73</v>
      </c>
    </row>
    <row r="2" spans="1:4" ht="15.75" customHeight="1" x14ac:dyDescent="0.2">
      <c r="A2" s="27" t="s">
        <v>239</v>
      </c>
      <c r="B2" s="35" t="s">
        <v>41</v>
      </c>
      <c r="C2" s="33" t="s">
        <v>259</v>
      </c>
      <c r="D2" s="27" t="s">
        <v>260</v>
      </c>
    </row>
    <row r="3" spans="1:4" ht="15.75" customHeight="1" x14ac:dyDescent="0.2">
      <c r="A3" s="25" t="s">
        <v>277</v>
      </c>
      <c r="B3" s="35" t="s">
        <v>42</v>
      </c>
      <c r="C3" s="38" t="s">
        <v>278</v>
      </c>
      <c r="D3" s="27" t="s">
        <v>260</v>
      </c>
    </row>
    <row r="4" spans="1:4" ht="15.75" customHeight="1" x14ac:dyDescent="0.2">
      <c r="A4" s="1" t="s">
        <v>279</v>
      </c>
      <c r="B4" s="39" t="s">
        <v>43</v>
      </c>
      <c r="C4" s="6" t="s">
        <v>280</v>
      </c>
      <c r="D4" s="5" t="s">
        <v>281</v>
      </c>
    </row>
    <row r="5" spans="1:4" ht="15.75" customHeight="1" x14ac:dyDescent="0.2">
      <c r="A5" s="1" t="s">
        <v>282</v>
      </c>
      <c r="B5" s="39" t="s">
        <v>44</v>
      </c>
      <c r="C5" s="6" t="s">
        <v>283</v>
      </c>
      <c r="D5" s="5" t="s">
        <v>284</v>
      </c>
    </row>
    <row r="6" spans="1:4" ht="15.75" customHeight="1" x14ac:dyDescent="0.2">
      <c r="A6" s="1" t="s">
        <v>279</v>
      </c>
      <c r="B6" s="39" t="s">
        <v>45</v>
      </c>
      <c r="C6" s="6" t="s">
        <v>285</v>
      </c>
      <c r="D6" s="5" t="s">
        <v>281</v>
      </c>
    </row>
    <row r="7" spans="1:4" ht="15.75" customHeight="1" x14ac:dyDescent="0.2">
      <c r="A7" s="1" t="s">
        <v>282</v>
      </c>
      <c r="B7" s="39" t="s">
        <v>46</v>
      </c>
      <c r="C7" s="6" t="s">
        <v>286</v>
      </c>
      <c r="D7" s="5" t="s">
        <v>284</v>
      </c>
    </row>
    <row r="8" spans="1:4" ht="15.75" customHeight="1" x14ac:dyDescent="0.2">
      <c r="A8" s="1" t="s">
        <v>287</v>
      </c>
      <c r="B8" s="39" t="s">
        <v>47</v>
      </c>
      <c r="C8" s="6" t="s">
        <v>288</v>
      </c>
      <c r="D8" s="5" t="s">
        <v>260</v>
      </c>
    </row>
    <row r="9" spans="1:4" ht="15.75" customHeight="1" x14ac:dyDescent="0.2">
      <c r="A9" s="1"/>
      <c r="B9" s="39" t="s">
        <v>48</v>
      </c>
      <c r="C9" s="6" t="s">
        <v>289</v>
      </c>
      <c r="D9" s="5" t="s">
        <v>260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6"/>
  <sheetViews>
    <sheetView workbookViewId="0">
      <selection activeCell="A5" sqref="A5"/>
    </sheetView>
  </sheetViews>
  <sheetFormatPr defaultColWidth="12.5703125" defaultRowHeight="15.75" customHeight="1" x14ac:dyDescent="0.2"/>
  <cols>
    <col min="1" max="1" width="46.85546875" customWidth="1"/>
    <col min="2" max="2" width="44.5703125" customWidth="1"/>
    <col min="3" max="3" width="69" customWidth="1"/>
    <col min="4" max="4" width="61" customWidth="1"/>
  </cols>
  <sheetData>
    <row r="1" spans="1:4" ht="15.75" customHeight="1" x14ac:dyDescent="0.2">
      <c r="A1" s="15" t="s">
        <v>207</v>
      </c>
      <c r="B1" s="15" t="s">
        <v>208</v>
      </c>
      <c r="C1" s="15" t="s">
        <v>209</v>
      </c>
      <c r="D1" s="15" t="s">
        <v>73</v>
      </c>
    </row>
    <row r="2" spans="1:4" ht="15.75" customHeight="1" x14ac:dyDescent="0.2">
      <c r="A2" s="1" t="s">
        <v>290</v>
      </c>
      <c r="B2" s="39" t="s">
        <v>231</v>
      </c>
      <c r="C2" s="1" t="s">
        <v>291</v>
      </c>
      <c r="D2" s="5" t="s">
        <v>112</v>
      </c>
    </row>
    <row r="3" spans="1:4" ht="15.75" customHeight="1" x14ac:dyDescent="0.2">
      <c r="A3" s="1" t="s">
        <v>292</v>
      </c>
      <c r="B3" s="39" t="s">
        <v>231</v>
      </c>
      <c r="C3" s="1" t="s">
        <v>293</v>
      </c>
      <c r="D3" s="5" t="s">
        <v>294</v>
      </c>
    </row>
    <row r="4" spans="1:4" ht="15.75" customHeight="1" x14ac:dyDescent="0.2">
      <c r="A4" s="1" t="s">
        <v>295</v>
      </c>
      <c r="B4" s="39" t="s">
        <v>48</v>
      </c>
      <c r="C4" s="1" t="s">
        <v>296</v>
      </c>
      <c r="D4" s="5" t="s">
        <v>297</v>
      </c>
    </row>
    <row r="5" spans="1:4" ht="15.75" customHeight="1" x14ac:dyDescent="0.2">
      <c r="A5" s="1" t="s">
        <v>295</v>
      </c>
      <c r="B5" s="39" t="s">
        <v>48</v>
      </c>
      <c r="C5" s="1"/>
      <c r="D5" s="5" t="s">
        <v>298</v>
      </c>
    </row>
    <row r="6" spans="1:4" ht="15.75" customHeight="1" x14ac:dyDescent="0.2">
      <c r="A6" s="25"/>
      <c r="B6" s="35"/>
      <c r="C6" s="25"/>
      <c r="D6" s="27"/>
    </row>
    <row r="7" spans="1:4" ht="15.75" customHeight="1" x14ac:dyDescent="0.2">
      <c r="A7" s="25" t="s">
        <v>299</v>
      </c>
      <c r="B7" s="35"/>
      <c r="C7" s="25"/>
      <c r="D7" s="27"/>
    </row>
    <row r="8" spans="1:4" ht="15.75" customHeight="1" x14ac:dyDescent="0.2">
      <c r="A8" s="25" t="s">
        <v>300</v>
      </c>
      <c r="B8" s="35" t="s">
        <v>41</v>
      </c>
      <c r="C8" s="25" t="s">
        <v>301</v>
      </c>
      <c r="D8" s="27" t="s">
        <v>302</v>
      </c>
    </row>
    <row r="9" spans="1:4" ht="15.75" customHeight="1" x14ac:dyDescent="0.2">
      <c r="A9" s="25" t="s">
        <v>68</v>
      </c>
      <c r="B9" s="35" t="s">
        <v>42</v>
      </c>
      <c r="C9" s="25" t="s">
        <v>289</v>
      </c>
      <c r="D9" s="27" t="s">
        <v>302</v>
      </c>
    </row>
    <row r="10" spans="1:4" ht="15.75" customHeight="1" x14ac:dyDescent="0.2">
      <c r="A10" s="25" t="s">
        <v>68</v>
      </c>
      <c r="B10" s="35" t="s">
        <v>43</v>
      </c>
      <c r="C10" s="25" t="s">
        <v>289</v>
      </c>
      <c r="D10" s="27" t="s">
        <v>302</v>
      </c>
    </row>
    <row r="11" spans="1:4" ht="15.75" customHeight="1" x14ac:dyDescent="0.2">
      <c r="A11" s="25" t="s">
        <v>68</v>
      </c>
      <c r="B11" s="35" t="s">
        <v>44</v>
      </c>
      <c r="C11" s="25" t="s">
        <v>289</v>
      </c>
      <c r="D11" s="27" t="s">
        <v>302</v>
      </c>
    </row>
    <row r="12" spans="1:4" ht="15.75" customHeight="1" x14ac:dyDescent="0.2">
      <c r="A12" s="25" t="s">
        <v>68</v>
      </c>
      <c r="B12" s="35" t="s">
        <v>45</v>
      </c>
      <c r="C12" s="25" t="s">
        <v>289</v>
      </c>
      <c r="D12" s="27" t="s">
        <v>302</v>
      </c>
    </row>
    <row r="13" spans="1:4" ht="15.75" customHeight="1" x14ac:dyDescent="0.2">
      <c r="A13" s="25" t="s">
        <v>68</v>
      </c>
      <c r="B13" s="35" t="s">
        <v>46</v>
      </c>
      <c r="C13" s="25" t="s">
        <v>289</v>
      </c>
      <c r="D13" s="27" t="s">
        <v>302</v>
      </c>
    </row>
    <row r="14" spans="1:4" ht="15.75" customHeight="1" x14ac:dyDescent="0.2">
      <c r="A14" s="25" t="s">
        <v>68</v>
      </c>
      <c r="B14" s="35" t="s">
        <v>47</v>
      </c>
      <c r="C14" s="25" t="s">
        <v>303</v>
      </c>
      <c r="D14" s="27" t="s">
        <v>302</v>
      </c>
    </row>
    <row r="15" spans="1:4" ht="15.75" customHeight="1" x14ac:dyDescent="0.2">
      <c r="A15" s="25" t="s">
        <v>239</v>
      </c>
      <c r="B15" s="35" t="s">
        <v>48</v>
      </c>
      <c r="C15" s="33" t="s">
        <v>304</v>
      </c>
      <c r="D15" s="27" t="s">
        <v>302</v>
      </c>
    </row>
    <row r="16" spans="1:4" ht="15.75" customHeight="1" x14ac:dyDescent="0.2">
      <c r="A16" s="25" t="s">
        <v>305</v>
      </c>
      <c r="B16" s="35"/>
      <c r="C16" s="25"/>
      <c r="D16" s="27" t="s">
        <v>302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9"/>
  <sheetViews>
    <sheetView workbookViewId="0"/>
  </sheetViews>
  <sheetFormatPr defaultColWidth="12.5703125" defaultRowHeight="15.75" customHeight="1" x14ac:dyDescent="0.2"/>
  <cols>
    <col min="1" max="1" width="37.7109375" customWidth="1"/>
    <col min="3" max="3" width="43.140625" customWidth="1"/>
    <col min="4" max="4" width="29.42578125" customWidth="1"/>
  </cols>
  <sheetData>
    <row r="1" spans="1:4" ht="15.75" customHeight="1" x14ac:dyDescent="0.2">
      <c r="A1" s="40" t="s">
        <v>207</v>
      </c>
      <c r="B1" s="40" t="s">
        <v>208</v>
      </c>
      <c r="C1" s="40" t="s">
        <v>209</v>
      </c>
      <c r="D1" s="40" t="s">
        <v>73</v>
      </c>
    </row>
    <row r="2" spans="1:4" ht="15.75" customHeight="1" x14ac:dyDescent="0.2">
      <c r="A2" s="25" t="s">
        <v>68</v>
      </c>
      <c r="B2" s="25" t="s">
        <v>41</v>
      </c>
      <c r="C2" s="25" t="s">
        <v>306</v>
      </c>
      <c r="D2" s="25" t="s">
        <v>307</v>
      </c>
    </row>
    <row r="3" spans="1:4" ht="15.75" customHeight="1" x14ac:dyDescent="0.2">
      <c r="A3" s="25" t="s">
        <v>308</v>
      </c>
      <c r="B3" s="25" t="s">
        <v>42</v>
      </c>
      <c r="C3" s="25" t="s">
        <v>309</v>
      </c>
      <c r="D3" s="25" t="s">
        <v>307</v>
      </c>
    </row>
    <row r="4" spans="1:4" ht="15.75" customHeight="1" x14ac:dyDescent="0.2">
      <c r="A4" s="25" t="s">
        <v>68</v>
      </c>
      <c r="B4" s="25" t="s">
        <v>43</v>
      </c>
      <c r="C4" s="25" t="s">
        <v>310</v>
      </c>
      <c r="D4" s="25" t="s">
        <v>307</v>
      </c>
    </row>
    <row r="5" spans="1:4" ht="15.75" customHeight="1" x14ac:dyDescent="0.2">
      <c r="A5" s="25" t="s">
        <v>68</v>
      </c>
      <c r="B5" s="25" t="s">
        <v>44</v>
      </c>
      <c r="C5" s="25" t="s">
        <v>310</v>
      </c>
      <c r="D5" s="25" t="s">
        <v>307</v>
      </c>
    </row>
    <row r="6" spans="1:4" ht="15.75" customHeight="1" x14ac:dyDescent="0.2">
      <c r="A6" s="25" t="s">
        <v>68</v>
      </c>
      <c r="B6" s="25" t="s">
        <v>45</v>
      </c>
      <c r="C6" s="25" t="s">
        <v>306</v>
      </c>
      <c r="D6" s="25" t="s">
        <v>307</v>
      </c>
    </row>
    <row r="7" spans="1:4" ht="15.75" customHeight="1" x14ac:dyDescent="0.2">
      <c r="A7" s="25" t="s">
        <v>311</v>
      </c>
      <c r="B7" s="25" t="s">
        <v>46</v>
      </c>
      <c r="C7" s="25" t="s">
        <v>312</v>
      </c>
      <c r="D7" s="25" t="s">
        <v>307</v>
      </c>
    </row>
    <row r="8" spans="1:4" ht="15.75" customHeight="1" x14ac:dyDescent="0.2">
      <c r="A8" s="25" t="s">
        <v>68</v>
      </c>
      <c r="B8" s="25" t="s">
        <v>47</v>
      </c>
      <c r="C8" s="25" t="s">
        <v>313</v>
      </c>
      <c r="D8" s="25" t="s">
        <v>307</v>
      </c>
    </row>
    <row r="9" spans="1:4" ht="15.75" customHeight="1" x14ac:dyDescent="0.2">
      <c r="A9" s="25" t="s">
        <v>239</v>
      </c>
      <c r="B9" s="25" t="s">
        <v>48</v>
      </c>
      <c r="C9" s="33" t="s">
        <v>304</v>
      </c>
      <c r="D9" s="25"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63</vt:i4>
      </vt:variant>
    </vt:vector>
  </HeadingPairs>
  <TitlesOfParts>
    <vt:vector size="63" baseType="lpstr">
      <vt:lpstr>Start</vt:lpstr>
      <vt:lpstr>Key</vt:lpstr>
      <vt:lpstr>10C</vt:lpstr>
      <vt:lpstr>Message ID Overview</vt:lpstr>
      <vt:lpstr>10E</vt:lpstr>
      <vt:lpstr>110</vt:lpstr>
      <vt:lpstr>120</vt:lpstr>
      <vt:lpstr>130</vt:lpstr>
      <vt:lpstr>174</vt:lpstr>
      <vt:lpstr>178</vt:lpstr>
      <vt:lpstr>17C</vt:lpstr>
      <vt:lpstr>290</vt:lpstr>
      <vt:lpstr>293</vt:lpstr>
      <vt:lpstr>294</vt:lpstr>
      <vt:lpstr>298</vt:lpstr>
      <vt:lpstr>29A</vt:lpstr>
      <vt:lpstr>29C</vt:lpstr>
      <vt:lpstr>2A0</vt:lpstr>
      <vt:lpstr>2A2</vt:lpstr>
      <vt:lpstr>2A4</vt:lpstr>
      <vt:lpstr>2A8</vt:lpstr>
      <vt:lpstr>2AC</vt:lpstr>
      <vt:lpstr>2B0</vt:lpstr>
      <vt:lpstr>2B2</vt:lpstr>
      <vt:lpstr>2B4</vt:lpstr>
      <vt:lpstr>2BC</vt:lpstr>
      <vt:lpstr>2BE</vt:lpstr>
      <vt:lpstr>2D0</vt:lpstr>
      <vt:lpstr>2D2</vt:lpstr>
      <vt:lpstr>2D4</vt:lpstr>
      <vt:lpstr>2D8</vt:lpstr>
      <vt:lpstr>2DC</vt:lpstr>
      <vt:lpstr>2DE</vt:lpstr>
      <vt:lpstr>2E0</vt:lpstr>
      <vt:lpstr>2E4</vt:lpstr>
      <vt:lpstr>2E6</vt:lpstr>
      <vt:lpstr>301</vt:lpstr>
      <vt:lpstr>32F</vt:lpstr>
      <vt:lpstr>330</vt:lpstr>
      <vt:lpstr>33F</vt:lpstr>
      <vt:lpstr>340</vt:lpstr>
      <vt:lpstr>3A0</vt:lpstr>
      <vt:lpstr>3F8</vt:lpstr>
      <vt:lpstr>3FA</vt:lpstr>
      <vt:lpstr>3FF</vt:lpstr>
      <vt:lpstr>3FFdetail</vt:lpstr>
      <vt:lpstr>406</vt:lpstr>
      <vt:lpstr>408</vt:lpstr>
      <vt:lpstr>40A</vt:lpstr>
      <vt:lpstr>40C</vt:lpstr>
      <vt:lpstr>40E</vt:lpstr>
      <vt:lpstr>490</vt:lpstr>
      <vt:lpstr>492</vt:lpstr>
      <vt:lpstr>495</vt:lpstr>
      <vt:lpstr>496</vt:lpstr>
      <vt:lpstr>497</vt:lpstr>
      <vt:lpstr>49A</vt:lpstr>
      <vt:lpstr>49B</vt:lpstr>
      <vt:lpstr>592</vt:lpstr>
      <vt:lpstr>5C0</vt:lpstr>
      <vt:lpstr>660</vt:lpstr>
      <vt:lpstr>6F1</vt:lpstr>
      <vt:lpstr>7BE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Илья</cp:lastModifiedBy>
  <dcterms:created xsi:type="dcterms:W3CDTF">2025-04-13T09:01:44Z</dcterms:created>
  <dcterms:modified xsi:type="dcterms:W3CDTF">2025-04-13T09:01:44Z</dcterms:modified>
</cp:coreProperties>
</file>