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hamb'!$A$8:$AC$45</definedName>
    <definedName name="_xlnm._FilterDatabase" localSheetId="0" hidden="1">Pedido!$A$8:$AC$46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H332" i="5"/>
  <c r="C332" i="5"/>
  <c r="F332" i="5" s="1"/>
  <c r="E331" i="5"/>
  <c r="C331" i="5"/>
  <c r="F331" i="5" s="1"/>
  <c r="F330" i="5"/>
  <c r="E330" i="5"/>
  <c r="C330" i="5"/>
  <c r="D330" i="5" s="1"/>
  <c r="E329" i="5"/>
  <c r="C329" i="5"/>
  <c r="F329" i="5" s="1"/>
  <c r="F328" i="5"/>
  <c r="E328" i="5"/>
  <c r="C327" i="5"/>
  <c r="F327" i="5" s="1"/>
  <c r="C326" i="5"/>
  <c r="F326" i="5" s="1"/>
  <c r="I325" i="5"/>
  <c r="F325" i="5"/>
  <c r="C325" i="5"/>
  <c r="E324" i="5"/>
  <c r="C324" i="5"/>
  <c r="F324" i="5" s="1"/>
  <c r="E323" i="5"/>
  <c r="F323" i="5" s="1"/>
  <c r="D323" i="5"/>
  <c r="C323" i="5"/>
  <c r="E322" i="5"/>
  <c r="C322" i="5"/>
  <c r="F322" i="5" s="1"/>
  <c r="E321" i="5"/>
  <c r="F321" i="5" s="1"/>
  <c r="D321" i="5"/>
  <c r="C321" i="5"/>
  <c r="E320" i="5"/>
  <c r="C320" i="5"/>
  <c r="F320" i="5" s="1"/>
  <c r="E319" i="5"/>
  <c r="F319" i="5" s="1"/>
  <c r="D319" i="5"/>
  <c r="C319" i="5"/>
  <c r="E318" i="5"/>
  <c r="C318" i="5"/>
  <c r="F318" i="5" s="1"/>
  <c r="E317" i="5"/>
  <c r="F317" i="5" s="1"/>
  <c r="D317" i="5"/>
  <c r="C317" i="5"/>
  <c r="E316" i="5"/>
  <c r="C316" i="5"/>
  <c r="F316" i="5" s="1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C313" i="5"/>
  <c r="F313" i="5" s="1"/>
  <c r="I312" i="5"/>
  <c r="C312" i="5"/>
  <c r="F312" i="5" s="1"/>
  <c r="I311" i="5"/>
  <c r="D311" i="5"/>
  <c r="C311" i="5"/>
  <c r="F311" i="5" s="1"/>
  <c r="I310" i="5"/>
  <c r="H310" i="5"/>
  <c r="F310" i="5"/>
  <c r="E310" i="5"/>
  <c r="D310" i="5"/>
  <c r="C310" i="5"/>
  <c r="I309" i="5"/>
  <c r="E309" i="5"/>
  <c r="D309" i="5"/>
  <c r="C309" i="5"/>
  <c r="F309" i="5" s="1"/>
  <c r="I308" i="5"/>
  <c r="H308" i="5"/>
  <c r="F308" i="5"/>
  <c r="E308" i="5"/>
  <c r="D308" i="5"/>
  <c r="C308" i="5"/>
  <c r="I307" i="5"/>
  <c r="F307" i="5"/>
  <c r="E307" i="5"/>
  <c r="I306" i="5"/>
  <c r="C306" i="5"/>
  <c r="F306" i="5" s="1"/>
  <c r="I305" i="5"/>
  <c r="F305" i="5"/>
  <c r="C305" i="5"/>
  <c r="I304" i="5"/>
  <c r="F304" i="5"/>
  <c r="C304" i="5"/>
  <c r="I303" i="5"/>
  <c r="E303" i="5"/>
  <c r="F303" i="5" s="1"/>
  <c r="D303" i="5"/>
  <c r="C303" i="5"/>
  <c r="I302" i="5"/>
  <c r="F302" i="5"/>
  <c r="E302" i="5"/>
  <c r="D302" i="5"/>
  <c r="C302" i="5"/>
  <c r="I301" i="5"/>
  <c r="E301" i="5"/>
  <c r="F301" i="5" s="1"/>
  <c r="D301" i="5"/>
  <c r="C301" i="5"/>
  <c r="I300" i="5"/>
  <c r="F300" i="5"/>
  <c r="E300" i="5"/>
  <c r="D300" i="5"/>
  <c r="C300" i="5"/>
  <c r="I299" i="5"/>
  <c r="E299" i="5"/>
  <c r="F299" i="5" s="1"/>
  <c r="D299" i="5"/>
  <c r="C299" i="5"/>
  <c r="I298" i="5"/>
  <c r="F298" i="5"/>
  <c r="E298" i="5"/>
  <c r="D298" i="5"/>
  <c r="C298" i="5"/>
  <c r="I297" i="5"/>
  <c r="E297" i="5"/>
  <c r="F297" i="5" s="1"/>
  <c r="D297" i="5"/>
  <c r="C297" i="5"/>
  <c r="I296" i="5"/>
  <c r="F296" i="5"/>
  <c r="E296" i="5"/>
  <c r="D296" i="5"/>
  <c r="C296" i="5"/>
  <c r="I295" i="5"/>
  <c r="E295" i="5"/>
  <c r="F295" i="5" s="1"/>
  <c r="D295" i="5"/>
  <c r="C295" i="5"/>
  <c r="I294" i="5"/>
  <c r="F294" i="5"/>
  <c r="E294" i="5"/>
  <c r="D294" i="5"/>
  <c r="C294" i="5"/>
  <c r="I293" i="5"/>
  <c r="H293" i="5"/>
  <c r="H312" i="5" s="1"/>
  <c r="E293" i="5"/>
  <c r="F293" i="5" s="1"/>
  <c r="D293" i="5"/>
  <c r="C293" i="5"/>
  <c r="I292" i="5"/>
  <c r="H292" i="5"/>
  <c r="F292" i="5"/>
  <c r="C292" i="5"/>
  <c r="D292" i="5" s="1"/>
  <c r="I291" i="5"/>
  <c r="H291" i="5"/>
  <c r="C291" i="5"/>
  <c r="F291" i="5" s="1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F281" i="5"/>
  <c r="E281" i="5"/>
  <c r="C281" i="5"/>
  <c r="D281" i="5" s="1"/>
  <c r="I280" i="5"/>
  <c r="H280" i="5"/>
  <c r="E280" i="5"/>
  <c r="C280" i="5"/>
  <c r="F280" i="5" s="1"/>
  <c r="I279" i="5"/>
  <c r="H279" i="5"/>
  <c r="F279" i="5"/>
  <c r="E279" i="5"/>
  <c r="C279" i="5"/>
  <c r="D279" i="5" s="1"/>
  <c r="I278" i="5"/>
  <c r="H278" i="5"/>
  <c r="E278" i="5"/>
  <c r="C278" i="5"/>
  <c r="F278" i="5" s="1"/>
  <c r="I277" i="5"/>
  <c r="H277" i="5"/>
  <c r="F277" i="5"/>
  <c r="E277" i="5"/>
  <c r="C277" i="5"/>
  <c r="D277" i="5" s="1"/>
  <c r="I276" i="5"/>
  <c r="H276" i="5"/>
  <c r="E276" i="5"/>
  <c r="C276" i="5"/>
  <c r="F276" i="5" s="1"/>
  <c r="I275" i="5"/>
  <c r="H275" i="5"/>
  <c r="F275" i="5"/>
  <c r="E275" i="5"/>
  <c r="C275" i="5"/>
  <c r="D275" i="5" s="1"/>
  <c r="I274" i="5"/>
  <c r="H274" i="5"/>
  <c r="E274" i="5"/>
  <c r="C274" i="5"/>
  <c r="F274" i="5" s="1"/>
  <c r="I273" i="5"/>
  <c r="H273" i="5"/>
  <c r="F273" i="5"/>
  <c r="E273" i="5"/>
  <c r="C273" i="5"/>
  <c r="D273" i="5" s="1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F270" i="5"/>
  <c r="C270" i="5"/>
  <c r="D270" i="5" s="1"/>
  <c r="I269" i="5"/>
  <c r="H269" i="5"/>
  <c r="C269" i="5"/>
  <c r="F269" i="5" s="1"/>
  <c r="I268" i="5"/>
  <c r="H268" i="5"/>
  <c r="F268" i="5"/>
  <c r="E268" i="5"/>
  <c r="D268" i="5"/>
  <c r="C268" i="5"/>
  <c r="I267" i="5"/>
  <c r="H267" i="5"/>
  <c r="E267" i="5"/>
  <c r="C267" i="5"/>
  <c r="F267" i="5" s="1"/>
  <c r="I266" i="5"/>
  <c r="H266" i="5"/>
  <c r="F266" i="5"/>
  <c r="E266" i="5"/>
  <c r="D266" i="5"/>
  <c r="C266" i="5"/>
  <c r="I265" i="5"/>
  <c r="H265" i="5"/>
  <c r="F265" i="5"/>
  <c r="E265" i="5"/>
  <c r="I264" i="5"/>
  <c r="H264" i="5"/>
  <c r="F264" i="5"/>
  <c r="C264" i="5"/>
  <c r="I263" i="5"/>
  <c r="H263" i="5"/>
  <c r="F263" i="5"/>
  <c r="C263" i="5"/>
  <c r="I262" i="5"/>
  <c r="H262" i="5"/>
  <c r="F262" i="5"/>
  <c r="C262" i="5"/>
  <c r="I261" i="5"/>
  <c r="H261" i="5"/>
  <c r="F261" i="5"/>
  <c r="E261" i="5"/>
  <c r="D261" i="5"/>
  <c r="C261" i="5"/>
  <c r="I260" i="5"/>
  <c r="H260" i="5"/>
  <c r="F260" i="5"/>
  <c r="E260" i="5"/>
  <c r="D260" i="5"/>
  <c r="C260" i="5"/>
  <c r="I259" i="5"/>
  <c r="H259" i="5"/>
  <c r="F259" i="5"/>
  <c r="E259" i="5"/>
  <c r="D259" i="5"/>
  <c r="C259" i="5"/>
  <c r="I258" i="5"/>
  <c r="H258" i="5"/>
  <c r="F258" i="5"/>
  <c r="E258" i="5"/>
  <c r="D258" i="5"/>
  <c r="C258" i="5"/>
  <c r="I257" i="5"/>
  <c r="H257" i="5"/>
  <c r="F257" i="5"/>
  <c r="E257" i="5"/>
  <c r="D257" i="5"/>
  <c r="C257" i="5"/>
  <c r="I256" i="5"/>
  <c r="H256" i="5"/>
  <c r="F256" i="5"/>
  <c r="E256" i="5"/>
  <c r="D256" i="5"/>
  <c r="C256" i="5"/>
  <c r="I255" i="5"/>
  <c r="H255" i="5"/>
  <c r="F255" i="5"/>
  <c r="E255" i="5"/>
  <c r="D255" i="5"/>
  <c r="C255" i="5"/>
  <c r="I254" i="5"/>
  <c r="H254" i="5"/>
  <c r="F254" i="5"/>
  <c r="E254" i="5"/>
  <c r="D254" i="5"/>
  <c r="C254" i="5"/>
  <c r="I253" i="5"/>
  <c r="H253" i="5"/>
  <c r="F253" i="5"/>
  <c r="E253" i="5"/>
  <c r="D253" i="5"/>
  <c r="C253" i="5"/>
  <c r="I252" i="5"/>
  <c r="H252" i="5"/>
  <c r="F252" i="5"/>
  <c r="E252" i="5"/>
  <c r="D252" i="5"/>
  <c r="C252" i="5"/>
  <c r="I251" i="5"/>
  <c r="H251" i="5"/>
  <c r="F251" i="5"/>
  <c r="E251" i="5"/>
  <c r="D251" i="5"/>
  <c r="C251" i="5"/>
  <c r="I250" i="5"/>
  <c r="H250" i="5"/>
  <c r="C250" i="5"/>
  <c r="F250" i="5" s="1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D247" i="5"/>
  <c r="C247" i="5"/>
  <c r="F247" i="5" s="1"/>
  <c r="I246" i="5"/>
  <c r="H246" i="5"/>
  <c r="E246" i="5"/>
  <c r="C246" i="5"/>
  <c r="F246" i="5" s="1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D229" i="5"/>
  <c r="C229" i="5"/>
  <c r="F229" i="5" s="1"/>
  <c r="I228" i="5"/>
  <c r="H228" i="5"/>
  <c r="C228" i="5"/>
  <c r="F228" i="5" s="1"/>
  <c r="I227" i="5"/>
  <c r="H227" i="5"/>
  <c r="F227" i="5"/>
  <c r="D227" i="5"/>
  <c r="C227" i="5"/>
  <c r="I226" i="5"/>
  <c r="H226" i="5"/>
  <c r="F226" i="5"/>
  <c r="E226" i="5"/>
  <c r="D226" i="5"/>
  <c r="C226" i="5"/>
  <c r="I225" i="5"/>
  <c r="H225" i="5"/>
  <c r="E225" i="5"/>
  <c r="F225" i="5" s="1"/>
  <c r="D225" i="5"/>
  <c r="C225" i="5"/>
  <c r="I224" i="5"/>
  <c r="H224" i="5"/>
  <c r="F224" i="5"/>
  <c r="E224" i="5"/>
  <c r="D224" i="5"/>
  <c r="C224" i="5"/>
  <c r="I223" i="5"/>
  <c r="H223" i="5"/>
  <c r="E223" i="5"/>
  <c r="F223" i="5" s="1"/>
  <c r="I222" i="5"/>
  <c r="H222" i="5"/>
  <c r="F222" i="5"/>
  <c r="C222" i="5"/>
  <c r="I221" i="5"/>
  <c r="H221" i="5"/>
  <c r="F221" i="5"/>
  <c r="C221" i="5"/>
  <c r="I220" i="5"/>
  <c r="H220" i="5"/>
  <c r="C220" i="5"/>
  <c r="F220" i="5" s="1"/>
  <c r="I219" i="5"/>
  <c r="H219" i="5"/>
  <c r="F219" i="5"/>
  <c r="E219" i="5"/>
  <c r="D219" i="5"/>
  <c r="C219" i="5"/>
  <c r="I218" i="5"/>
  <c r="H218" i="5"/>
  <c r="E218" i="5"/>
  <c r="C218" i="5"/>
  <c r="F218" i="5" s="1"/>
  <c r="I217" i="5"/>
  <c r="H217" i="5"/>
  <c r="F217" i="5"/>
  <c r="E217" i="5"/>
  <c r="D217" i="5"/>
  <c r="C217" i="5"/>
  <c r="I216" i="5"/>
  <c r="H216" i="5"/>
  <c r="E216" i="5"/>
  <c r="C216" i="5"/>
  <c r="F216" i="5" s="1"/>
  <c r="I215" i="5"/>
  <c r="H215" i="5"/>
  <c r="F215" i="5"/>
  <c r="E215" i="5"/>
  <c r="D215" i="5"/>
  <c r="C215" i="5"/>
  <c r="I214" i="5"/>
  <c r="H214" i="5"/>
  <c r="E214" i="5"/>
  <c r="C214" i="5"/>
  <c r="F214" i="5" s="1"/>
  <c r="I213" i="5"/>
  <c r="H213" i="5"/>
  <c r="F213" i="5"/>
  <c r="E213" i="5"/>
  <c r="D213" i="5"/>
  <c r="C213" i="5"/>
  <c r="I212" i="5"/>
  <c r="H212" i="5"/>
  <c r="E212" i="5"/>
  <c r="C212" i="5"/>
  <c r="F212" i="5" s="1"/>
  <c r="I211" i="5"/>
  <c r="H211" i="5"/>
  <c r="F211" i="5"/>
  <c r="E211" i="5"/>
  <c r="D211" i="5"/>
  <c r="C211" i="5"/>
  <c r="I210" i="5"/>
  <c r="H210" i="5"/>
  <c r="E210" i="5"/>
  <c r="C210" i="5"/>
  <c r="F210" i="5" s="1"/>
  <c r="I209" i="5"/>
  <c r="H209" i="5"/>
  <c r="F209" i="5"/>
  <c r="E209" i="5"/>
  <c r="D209" i="5"/>
  <c r="C209" i="5"/>
  <c r="I208" i="5"/>
  <c r="F208" i="5"/>
  <c r="C208" i="5"/>
  <c r="D208" i="5" s="1"/>
  <c r="I207" i="5"/>
  <c r="D207" i="5"/>
  <c r="C207" i="5"/>
  <c r="F207" i="5" s="1"/>
  <c r="I206" i="5"/>
  <c r="C206" i="5"/>
  <c r="F206" i="5" s="1"/>
  <c r="I205" i="5"/>
  <c r="F205" i="5"/>
  <c r="E205" i="5"/>
  <c r="C205" i="5"/>
  <c r="D205" i="5" s="1"/>
  <c r="I204" i="5"/>
  <c r="H204" i="5"/>
  <c r="E204" i="5"/>
  <c r="C204" i="5"/>
  <c r="F204" i="5" s="1"/>
  <c r="I203" i="5"/>
  <c r="F203" i="5"/>
  <c r="E203" i="5"/>
  <c r="C203" i="5"/>
  <c r="D203" i="5" s="1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C200" i="5"/>
  <c r="F200" i="5" s="1"/>
  <c r="I199" i="5"/>
  <c r="H199" i="5"/>
  <c r="C199" i="5"/>
  <c r="F199" i="5" s="1"/>
  <c r="I198" i="5"/>
  <c r="E198" i="5"/>
  <c r="D198" i="5"/>
  <c r="C198" i="5"/>
  <c r="F198" i="5" s="1"/>
  <c r="I197" i="5"/>
  <c r="H197" i="5"/>
  <c r="E197" i="5"/>
  <c r="C197" i="5"/>
  <c r="F197" i="5" s="1"/>
  <c r="I196" i="5"/>
  <c r="E196" i="5"/>
  <c r="D196" i="5"/>
  <c r="C196" i="5"/>
  <c r="F196" i="5" s="1"/>
  <c r="I195" i="5"/>
  <c r="H195" i="5"/>
  <c r="E195" i="5"/>
  <c r="C195" i="5"/>
  <c r="F195" i="5" s="1"/>
  <c r="I194" i="5"/>
  <c r="E194" i="5"/>
  <c r="D194" i="5"/>
  <c r="C194" i="5"/>
  <c r="F194" i="5" s="1"/>
  <c r="I193" i="5"/>
  <c r="H193" i="5"/>
  <c r="E193" i="5"/>
  <c r="C193" i="5"/>
  <c r="F193" i="5" s="1"/>
  <c r="I192" i="5"/>
  <c r="E192" i="5"/>
  <c r="D192" i="5"/>
  <c r="C192" i="5"/>
  <c r="F192" i="5" s="1"/>
  <c r="I191" i="5"/>
  <c r="H191" i="5"/>
  <c r="E191" i="5"/>
  <c r="C191" i="5"/>
  <c r="F191" i="5" s="1"/>
  <c r="I190" i="5"/>
  <c r="E190" i="5"/>
  <c r="D190" i="5"/>
  <c r="C190" i="5"/>
  <c r="F190" i="5" s="1"/>
  <c r="I189" i="5"/>
  <c r="H189" i="5"/>
  <c r="E189" i="5"/>
  <c r="C189" i="5"/>
  <c r="F189" i="5" s="1"/>
  <c r="I188" i="5"/>
  <c r="H188" i="5"/>
  <c r="H200" i="5" s="1"/>
  <c r="E188" i="5"/>
  <c r="D188" i="5"/>
  <c r="C188" i="5"/>
  <c r="F188" i="5" s="1"/>
  <c r="I187" i="5"/>
  <c r="H187" i="5"/>
  <c r="D187" i="5"/>
  <c r="C187" i="5"/>
  <c r="F187" i="5" s="1"/>
  <c r="I186" i="5"/>
  <c r="H186" i="5"/>
  <c r="F186" i="5"/>
  <c r="C186" i="5"/>
  <c r="D186" i="5" s="1"/>
  <c r="I185" i="5"/>
  <c r="H185" i="5"/>
  <c r="D185" i="5"/>
  <c r="C185" i="5"/>
  <c r="F185" i="5" s="1"/>
  <c r="I184" i="5"/>
  <c r="H184" i="5"/>
  <c r="F184" i="5"/>
  <c r="E184" i="5"/>
  <c r="D184" i="5"/>
  <c r="C184" i="5"/>
  <c r="I183" i="5"/>
  <c r="H183" i="5"/>
  <c r="F183" i="5"/>
  <c r="E183" i="5"/>
  <c r="D183" i="5"/>
  <c r="C183" i="5"/>
  <c r="I182" i="5"/>
  <c r="H182" i="5"/>
  <c r="F182" i="5"/>
  <c r="E182" i="5"/>
  <c r="D182" i="5"/>
  <c r="C182" i="5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F177" i="5" s="1"/>
  <c r="I176" i="5"/>
  <c r="H176" i="5"/>
  <c r="E176" i="5"/>
  <c r="D176" i="5"/>
  <c r="C176" i="5"/>
  <c r="F176" i="5" s="1"/>
  <c r="I175" i="5"/>
  <c r="H175" i="5"/>
  <c r="E175" i="5"/>
  <c r="C175" i="5"/>
  <c r="F175" i="5" s="1"/>
  <c r="I174" i="5"/>
  <c r="H174" i="5"/>
  <c r="E174" i="5"/>
  <c r="D174" i="5"/>
  <c r="C174" i="5"/>
  <c r="F174" i="5" s="1"/>
  <c r="I173" i="5"/>
  <c r="H173" i="5"/>
  <c r="E173" i="5"/>
  <c r="C173" i="5"/>
  <c r="F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E170" i="5"/>
  <c r="D170" i="5"/>
  <c r="C170" i="5"/>
  <c r="F170" i="5" s="1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E167" i="5"/>
  <c r="C167" i="5"/>
  <c r="F167" i="5" s="1"/>
  <c r="H166" i="5"/>
  <c r="C166" i="5"/>
  <c r="F166" i="5" s="1"/>
  <c r="D165" i="5"/>
  <c r="C165" i="5"/>
  <c r="F165" i="5" s="1"/>
  <c r="F164" i="5"/>
  <c r="C164" i="5"/>
  <c r="D164" i="5" s="1"/>
  <c r="F163" i="5"/>
  <c r="D163" i="5"/>
  <c r="C163" i="5"/>
  <c r="I162" i="5"/>
  <c r="F162" i="5"/>
  <c r="E162" i="5"/>
  <c r="D162" i="5"/>
  <c r="C162" i="5"/>
  <c r="E161" i="5"/>
  <c r="F161" i="5" s="1"/>
  <c r="D161" i="5"/>
  <c r="C161" i="5"/>
  <c r="I160" i="5"/>
  <c r="F160" i="5"/>
  <c r="E160" i="5"/>
  <c r="D160" i="5"/>
  <c r="C160" i="5"/>
  <c r="E159" i="5"/>
  <c r="F159" i="5" s="1"/>
  <c r="F158" i="5"/>
  <c r="C158" i="5"/>
  <c r="I157" i="5"/>
  <c r="I164" i="5" s="1"/>
  <c r="F157" i="5"/>
  <c r="C157" i="5"/>
  <c r="E156" i="5"/>
  <c r="F156" i="5" s="1"/>
  <c r="D156" i="5"/>
  <c r="C156" i="5"/>
  <c r="I155" i="5"/>
  <c r="F155" i="5"/>
  <c r="E155" i="5"/>
  <c r="D155" i="5"/>
  <c r="C155" i="5"/>
  <c r="E154" i="5"/>
  <c r="F154" i="5" s="1"/>
  <c r="D154" i="5"/>
  <c r="C154" i="5"/>
  <c r="I153" i="5"/>
  <c r="F153" i="5"/>
  <c r="E153" i="5"/>
  <c r="D153" i="5"/>
  <c r="C153" i="5"/>
  <c r="E152" i="5"/>
  <c r="F152" i="5" s="1"/>
  <c r="D152" i="5"/>
  <c r="C152" i="5"/>
  <c r="I151" i="5"/>
  <c r="F151" i="5"/>
  <c r="E151" i="5"/>
  <c r="D151" i="5"/>
  <c r="C151" i="5"/>
  <c r="E150" i="5"/>
  <c r="F150" i="5" s="1"/>
  <c r="D150" i="5"/>
  <c r="C150" i="5"/>
  <c r="I149" i="5"/>
  <c r="F149" i="5"/>
  <c r="E149" i="5"/>
  <c r="D149" i="5"/>
  <c r="C149" i="5"/>
  <c r="E148" i="5"/>
  <c r="F148" i="5" s="1"/>
  <c r="D148" i="5"/>
  <c r="C148" i="5"/>
  <c r="I147" i="5"/>
  <c r="F147" i="5"/>
  <c r="E147" i="5"/>
  <c r="D147" i="5"/>
  <c r="C147" i="5"/>
  <c r="I146" i="5"/>
  <c r="I158" i="5" s="1"/>
  <c r="H146" i="5"/>
  <c r="H158" i="5" s="1"/>
  <c r="E146" i="5"/>
  <c r="F146" i="5" s="1"/>
  <c r="D146" i="5"/>
  <c r="C146" i="5"/>
  <c r="I145" i="5"/>
  <c r="H145" i="5"/>
  <c r="F145" i="5"/>
  <c r="E145" i="5"/>
  <c r="D145" i="5"/>
  <c r="C145" i="5"/>
  <c r="I144" i="5"/>
  <c r="H144" i="5"/>
  <c r="E144" i="5"/>
  <c r="D144" i="5"/>
  <c r="C144" i="5"/>
  <c r="F144" i="5" s="1"/>
  <c r="I143" i="5"/>
  <c r="H143" i="5"/>
  <c r="F143" i="5"/>
  <c r="E143" i="5"/>
  <c r="D143" i="5"/>
  <c r="C143" i="5"/>
  <c r="I142" i="5"/>
  <c r="E142" i="5"/>
  <c r="F142" i="5" s="1"/>
  <c r="I141" i="5"/>
  <c r="C141" i="5"/>
  <c r="F141" i="5" s="1"/>
  <c r="I140" i="5"/>
  <c r="H140" i="5"/>
  <c r="D140" i="5"/>
  <c r="C140" i="5"/>
  <c r="F140" i="5" s="1"/>
  <c r="I139" i="5"/>
  <c r="H139" i="5"/>
  <c r="C139" i="5"/>
  <c r="F139" i="5" s="1"/>
  <c r="I138" i="5"/>
  <c r="H138" i="5"/>
  <c r="C138" i="5"/>
  <c r="F138" i="5" s="1"/>
  <c r="I137" i="5"/>
  <c r="H137" i="5"/>
  <c r="C137" i="5"/>
  <c r="F137" i="5" s="1"/>
  <c r="I136" i="5"/>
  <c r="H136" i="5"/>
  <c r="C136" i="5"/>
  <c r="F136" i="5" s="1"/>
  <c r="I135" i="5"/>
  <c r="H135" i="5"/>
  <c r="E135" i="5"/>
  <c r="C135" i="5"/>
  <c r="F135" i="5" s="1"/>
  <c r="I134" i="5"/>
  <c r="F134" i="5"/>
  <c r="E134" i="5"/>
  <c r="C134" i="5"/>
  <c r="D134" i="5" s="1"/>
  <c r="I133" i="5"/>
  <c r="H133" i="5"/>
  <c r="E133" i="5"/>
  <c r="C133" i="5"/>
  <c r="F133" i="5" s="1"/>
  <c r="F132" i="5"/>
  <c r="E132" i="5"/>
  <c r="C132" i="5"/>
  <c r="D132" i="5" s="1"/>
  <c r="H131" i="5"/>
  <c r="E131" i="5"/>
  <c r="C131" i="5"/>
  <c r="F131" i="5" s="1"/>
  <c r="I130" i="5"/>
  <c r="H130" i="5"/>
  <c r="H141" i="5" s="1"/>
  <c r="F130" i="5"/>
  <c r="E130" i="5"/>
  <c r="C130" i="5"/>
  <c r="D130" i="5" s="1"/>
  <c r="I129" i="5"/>
  <c r="H129" i="5"/>
  <c r="E129" i="5"/>
  <c r="C129" i="5"/>
  <c r="F129" i="5" s="1"/>
  <c r="I128" i="5"/>
  <c r="H128" i="5"/>
  <c r="F128" i="5"/>
  <c r="E128" i="5"/>
  <c r="C128" i="5"/>
  <c r="D128" i="5" s="1"/>
  <c r="I127" i="5"/>
  <c r="H127" i="5"/>
  <c r="E127" i="5"/>
  <c r="C127" i="5"/>
  <c r="F127" i="5" s="1"/>
  <c r="I126" i="5"/>
  <c r="H126" i="5"/>
  <c r="F126" i="5"/>
  <c r="E126" i="5"/>
  <c r="C126" i="5"/>
  <c r="D126" i="5" s="1"/>
  <c r="I125" i="5"/>
  <c r="H125" i="5"/>
  <c r="E125" i="5"/>
  <c r="C125" i="5"/>
  <c r="F125" i="5" s="1"/>
  <c r="F124" i="5"/>
  <c r="D124" i="5"/>
  <c r="C124" i="5"/>
  <c r="I123" i="5"/>
  <c r="F123" i="5"/>
  <c r="C123" i="5"/>
  <c r="D123" i="5" s="1"/>
  <c r="I122" i="5"/>
  <c r="C122" i="5"/>
  <c r="F122" i="5" s="1"/>
  <c r="I121" i="5"/>
  <c r="H121" i="5"/>
  <c r="F121" i="5"/>
  <c r="E121" i="5"/>
  <c r="D121" i="5"/>
  <c r="C121" i="5"/>
  <c r="I120" i="5"/>
  <c r="H120" i="5"/>
  <c r="E120" i="5"/>
  <c r="C120" i="5"/>
  <c r="F120" i="5" s="1"/>
  <c r="I119" i="5"/>
  <c r="H119" i="5"/>
  <c r="F119" i="5"/>
  <c r="E119" i="5"/>
  <c r="D119" i="5"/>
  <c r="C119" i="5"/>
  <c r="I118" i="5"/>
  <c r="F118" i="5"/>
  <c r="E118" i="5"/>
  <c r="F117" i="5"/>
  <c r="C117" i="5"/>
  <c r="I116" i="5"/>
  <c r="F116" i="5"/>
  <c r="C116" i="5"/>
  <c r="I115" i="5"/>
  <c r="F115" i="5"/>
  <c r="C115" i="5"/>
  <c r="F114" i="5"/>
  <c r="E114" i="5"/>
  <c r="D114" i="5"/>
  <c r="C114" i="5"/>
  <c r="I113" i="5"/>
  <c r="F113" i="5"/>
  <c r="E113" i="5"/>
  <c r="D113" i="5"/>
  <c r="C113" i="5"/>
  <c r="F112" i="5"/>
  <c r="E112" i="5"/>
  <c r="D112" i="5"/>
  <c r="C112" i="5"/>
  <c r="I111" i="5"/>
  <c r="F111" i="5"/>
  <c r="E111" i="5"/>
  <c r="D111" i="5"/>
  <c r="C111" i="5"/>
  <c r="F110" i="5"/>
  <c r="E110" i="5"/>
  <c r="D110" i="5"/>
  <c r="C110" i="5"/>
  <c r="I109" i="5"/>
  <c r="F109" i="5"/>
  <c r="E109" i="5"/>
  <c r="D109" i="5"/>
  <c r="C109" i="5"/>
  <c r="F108" i="5"/>
  <c r="E108" i="5"/>
  <c r="D108" i="5"/>
  <c r="C108" i="5"/>
  <c r="I107" i="5"/>
  <c r="F107" i="5"/>
  <c r="E107" i="5"/>
  <c r="D107" i="5"/>
  <c r="C107" i="5"/>
  <c r="H106" i="5"/>
  <c r="F106" i="5"/>
  <c r="E106" i="5"/>
  <c r="D106" i="5"/>
  <c r="C106" i="5"/>
  <c r="I105" i="5"/>
  <c r="F105" i="5"/>
  <c r="E105" i="5"/>
  <c r="D105" i="5"/>
  <c r="C105" i="5"/>
  <c r="I104" i="5"/>
  <c r="I131" i="5" s="1"/>
  <c r="H104" i="5"/>
  <c r="H117" i="5" s="1"/>
  <c r="F104" i="5"/>
  <c r="E104" i="5"/>
  <c r="D104" i="5"/>
  <c r="C104" i="5"/>
  <c r="F103" i="5"/>
  <c r="C103" i="5"/>
  <c r="D103" i="5" s="1"/>
  <c r="F102" i="5"/>
  <c r="D102" i="5"/>
  <c r="C102" i="5"/>
  <c r="I101" i="5"/>
  <c r="I102" i="5" s="1"/>
  <c r="F101" i="5"/>
  <c r="C101" i="5"/>
  <c r="D101" i="5" s="1"/>
  <c r="I100" i="5"/>
  <c r="H100" i="5"/>
  <c r="E100" i="5"/>
  <c r="D100" i="5"/>
  <c r="C100" i="5"/>
  <c r="F100" i="5" s="1"/>
  <c r="I99" i="5"/>
  <c r="H99" i="5"/>
  <c r="E99" i="5"/>
  <c r="C99" i="5"/>
  <c r="F99" i="5" s="1"/>
  <c r="I98" i="5"/>
  <c r="H98" i="5"/>
  <c r="E98" i="5"/>
  <c r="D98" i="5"/>
  <c r="C98" i="5"/>
  <c r="F98" i="5" s="1"/>
  <c r="I97" i="5"/>
  <c r="H97" i="5"/>
  <c r="H101" i="5" s="1"/>
  <c r="H102" i="5" s="1"/>
  <c r="H103" i="5" s="1"/>
  <c r="E97" i="5"/>
  <c r="F97" i="5" s="1"/>
  <c r="C96" i="5"/>
  <c r="F96" i="5" s="1"/>
  <c r="I95" i="5"/>
  <c r="F95" i="5"/>
  <c r="C95" i="5"/>
  <c r="I94" i="5"/>
  <c r="H94" i="5"/>
  <c r="C94" i="5"/>
  <c r="F94" i="5" s="1"/>
  <c r="E93" i="5"/>
  <c r="F93" i="5" s="1"/>
  <c r="D93" i="5"/>
  <c r="C93" i="5"/>
  <c r="I92" i="5"/>
  <c r="I103" i="5" s="1"/>
  <c r="H92" i="5"/>
  <c r="E92" i="5"/>
  <c r="C92" i="5"/>
  <c r="F92" i="5" s="1"/>
  <c r="E91" i="5"/>
  <c r="F91" i="5" s="1"/>
  <c r="D91" i="5"/>
  <c r="C91" i="5"/>
  <c r="I90" i="5"/>
  <c r="H90" i="5"/>
  <c r="E90" i="5"/>
  <c r="C90" i="5"/>
  <c r="F90" i="5" s="1"/>
  <c r="E89" i="5"/>
  <c r="F89" i="5" s="1"/>
  <c r="D89" i="5"/>
  <c r="C89" i="5"/>
  <c r="I88" i="5"/>
  <c r="H88" i="5"/>
  <c r="E88" i="5"/>
  <c r="C88" i="5"/>
  <c r="F88" i="5" s="1"/>
  <c r="E87" i="5"/>
  <c r="F87" i="5" s="1"/>
  <c r="D87" i="5"/>
  <c r="C87" i="5"/>
  <c r="I86" i="5"/>
  <c r="H86" i="5"/>
  <c r="E86" i="5"/>
  <c r="C86" i="5"/>
  <c r="F86" i="5" s="1"/>
  <c r="E85" i="5"/>
  <c r="F85" i="5" s="1"/>
  <c r="D85" i="5"/>
  <c r="C85" i="5"/>
  <c r="I84" i="5"/>
  <c r="H84" i="5"/>
  <c r="E84" i="5"/>
  <c r="C84" i="5"/>
  <c r="F84" i="5" s="1"/>
  <c r="I83" i="5"/>
  <c r="I96" i="5" s="1"/>
  <c r="H83" i="5"/>
  <c r="H96" i="5" s="1"/>
  <c r="I82" i="5"/>
  <c r="H82" i="5"/>
  <c r="E82" i="5"/>
  <c r="C82" i="5"/>
  <c r="F82" i="5" s="1"/>
  <c r="I81" i="5"/>
  <c r="H81" i="5"/>
  <c r="E81" i="5"/>
  <c r="F81" i="5" s="1"/>
  <c r="D81" i="5"/>
  <c r="C81" i="5"/>
  <c r="I80" i="5"/>
  <c r="H80" i="5"/>
  <c r="E80" i="5"/>
  <c r="C80" i="5"/>
  <c r="F80" i="5" s="1"/>
  <c r="H79" i="5"/>
  <c r="E79" i="5"/>
  <c r="F79" i="5" s="1"/>
  <c r="F78" i="5"/>
  <c r="D78" i="5"/>
  <c r="C78" i="5"/>
  <c r="F77" i="5"/>
  <c r="C77" i="5"/>
  <c r="D77" i="5" s="1"/>
  <c r="C76" i="5"/>
  <c r="F76" i="5" s="1"/>
  <c r="F75" i="5"/>
  <c r="C75" i="5"/>
  <c r="F74" i="5"/>
  <c r="C74" i="5"/>
  <c r="H73" i="5"/>
  <c r="C73" i="5"/>
  <c r="F73" i="5" s="1"/>
  <c r="F72" i="5"/>
  <c r="E72" i="5"/>
  <c r="D72" i="5"/>
  <c r="C72" i="5"/>
  <c r="E71" i="5"/>
  <c r="C71" i="5"/>
  <c r="F71" i="5" s="1"/>
  <c r="F70" i="5"/>
  <c r="E70" i="5"/>
  <c r="D70" i="5"/>
  <c r="C70" i="5"/>
  <c r="E69" i="5"/>
  <c r="C69" i="5"/>
  <c r="F69" i="5" s="1"/>
  <c r="F68" i="5"/>
  <c r="E68" i="5"/>
  <c r="D68" i="5"/>
  <c r="C68" i="5"/>
  <c r="E67" i="5"/>
  <c r="C67" i="5"/>
  <c r="F67" i="5" s="1"/>
  <c r="F66" i="5"/>
  <c r="E66" i="5"/>
  <c r="D66" i="5"/>
  <c r="C66" i="5"/>
  <c r="E65" i="5"/>
  <c r="C65" i="5"/>
  <c r="F65" i="5" s="1"/>
  <c r="F64" i="5"/>
  <c r="E64" i="5"/>
  <c r="D64" i="5"/>
  <c r="C64" i="5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F62" i="5"/>
  <c r="E62" i="5"/>
  <c r="D62" i="5"/>
  <c r="C62" i="5"/>
  <c r="I61" i="5"/>
  <c r="C61" i="5"/>
  <c r="F61" i="5" s="1"/>
  <c r="F60" i="5"/>
  <c r="C60" i="5"/>
  <c r="D60" i="5" s="1"/>
  <c r="D59" i="5"/>
  <c r="C59" i="5"/>
  <c r="F59" i="5" s="1"/>
  <c r="I58" i="5"/>
  <c r="D58" i="5"/>
  <c r="C58" i="5"/>
  <c r="F58" i="5" s="1"/>
  <c r="I57" i="5"/>
  <c r="H57" i="5"/>
  <c r="E57" i="5"/>
  <c r="C57" i="5"/>
  <c r="F57" i="5" s="1"/>
  <c r="I56" i="5"/>
  <c r="H56" i="5"/>
  <c r="E56" i="5"/>
  <c r="D56" i="5"/>
  <c r="C56" i="5"/>
  <c r="F56" i="5" s="1"/>
  <c r="I55" i="5"/>
  <c r="H55" i="5"/>
  <c r="E55" i="5"/>
  <c r="C55" i="5"/>
  <c r="F55" i="5" s="1"/>
  <c r="I54" i="5"/>
  <c r="F54" i="5"/>
  <c r="E54" i="5"/>
  <c r="I53" i="5"/>
  <c r="H53" i="5"/>
  <c r="C53" i="5"/>
  <c r="F53" i="5" s="1"/>
  <c r="I52" i="5"/>
  <c r="I59" i="5" s="1"/>
  <c r="H52" i="5"/>
  <c r="C52" i="5"/>
  <c r="F52" i="5" s="1"/>
  <c r="I51" i="5"/>
  <c r="F51" i="5"/>
  <c r="E51" i="5"/>
  <c r="D51" i="5"/>
  <c r="C51" i="5"/>
  <c r="I50" i="5"/>
  <c r="H50" i="5"/>
  <c r="E50" i="5"/>
  <c r="C50" i="5"/>
  <c r="F50" i="5" s="1"/>
  <c r="I49" i="5"/>
  <c r="I60" i="5" s="1"/>
  <c r="F49" i="5"/>
  <c r="E49" i="5"/>
  <c r="D49" i="5"/>
  <c r="C49" i="5"/>
  <c r="I48" i="5"/>
  <c r="H48" i="5"/>
  <c r="E48" i="5"/>
  <c r="C48" i="5"/>
  <c r="F48" i="5" s="1"/>
  <c r="I47" i="5"/>
  <c r="F47" i="5"/>
  <c r="E47" i="5"/>
  <c r="D47" i="5"/>
  <c r="C47" i="5"/>
  <c r="I46" i="5"/>
  <c r="H46" i="5"/>
  <c r="E46" i="5"/>
  <c r="C46" i="5"/>
  <c r="F46" i="5" s="1"/>
  <c r="I45" i="5"/>
  <c r="F45" i="5"/>
  <c r="E45" i="5"/>
  <c r="D45" i="5"/>
  <c r="C45" i="5"/>
  <c r="I44" i="5"/>
  <c r="H44" i="5"/>
  <c r="E44" i="5"/>
  <c r="C44" i="5"/>
  <c r="F44" i="5" s="1"/>
  <c r="I43" i="5"/>
  <c r="F43" i="5"/>
  <c r="E43" i="5"/>
  <c r="D43" i="5"/>
  <c r="C43" i="5"/>
  <c r="I42" i="5"/>
  <c r="H42" i="5"/>
  <c r="E42" i="5"/>
  <c r="C42" i="5"/>
  <c r="F42" i="5" s="1"/>
  <c r="I41" i="5"/>
  <c r="H41" i="5"/>
  <c r="H61" i="5" s="1"/>
  <c r="F41" i="5"/>
  <c r="E41" i="5"/>
  <c r="D41" i="5"/>
  <c r="C41" i="5"/>
  <c r="H40" i="5"/>
  <c r="D40" i="5"/>
  <c r="C40" i="5"/>
  <c r="F40" i="5" s="1"/>
  <c r="H39" i="5"/>
  <c r="F39" i="5"/>
  <c r="D39" i="5"/>
  <c r="C39" i="5"/>
  <c r="I38" i="5"/>
  <c r="H38" i="5"/>
  <c r="F38" i="5"/>
  <c r="D38" i="5"/>
  <c r="C38" i="5"/>
  <c r="I37" i="5"/>
  <c r="H37" i="5"/>
  <c r="E37" i="5"/>
  <c r="C37" i="5"/>
  <c r="F37" i="5" s="1"/>
  <c r="I36" i="5"/>
  <c r="H36" i="5"/>
  <c r="F36" i="5"/>
  <c r="E36" i="5"/>
  <c r="D36" i="5"/>
  <c r="C36" i="5"/>
  <c r="I35" i="5"/>
  <c r="H35" i="5"/>
  <c r="E35" i="5"/>
  <c r="C35" i="5"/>
  <c r="F35" i="5" s="1"/>
  <c r="I34" i="5"/>
  <c r="H34" i="5"/>
  <c r="F34" i="5"/>
  <c r="E34" i="5"/>
  <c r="I33" i="5"/>
  <c r="H33" i="5"/>
  <c r="F33" i="5"/>
  <c r="C33" i="5"/>
  <c r="I32" i="5"/>
  <c r="I39" i="5" s="1"/>
  <c r="H32" i="5"/>
  <c r="C32" i="5"/>
  <c r="F32" i="5" s="1"/>
  <c r="I31" i="5"/>
  <c r="H31" i="5"/>
  <c r="F31" i="5"/>
  <c r="C31" i="5"/>
  <c r="I30" i="5"/>
  <c r="H30" i="5"/>
  <c r="F30" i="5"/>
  <c r="E30" i="5"/>
  <c r="D30" i="5"/>
  <c r="C30" i="5"/>
  <c r="I29" i="5"/>
  <c r="I40" i="5" s="1"/>
  <c r="H29" i="5"/>
  <c r="E29" i="5"/>
  <c r="D29" i="5"/>
  <c r="C29" i="5"/>
  <c r="F29" i="5" s="1"/>
  <c r="I28" i="5"/>
  <c r="H28" i="5"/>
  <c r="F28" i="5"/>
  <c r="E28" i="5"/>
  <c r="D28" i="5"/>
  <c r="C28" i="5"/>
  <c r="I27" i="5"/>
  <c r="H27" i="5"/>
  <c r="E27" i="5"/>
  <c r="D27" i="5"/>
  <c r="C27" i="5"/>
  <c r="F27" i="5" s="1"/>
  <c r="I26" i="5"/>
  <c r="H26" i="5"/>
  <c r="F26" i="5"/>
  <c r="E26" i="5"/>
  <c r="D26" i="5"/>
  <c r="C26" i="5"/>
  <c r="I25" i="5"/>
  <c r="H25" i="5"/>
  <c r="E25" i="5"/>
  <c r="D25" i="5"/>
  <c r="C25" i="5"/>
  <c r="F25" i="5" s="1"/>
  <c r="I24" i="5"/>
  <c r="H24" i="5"/>
  <c r="F24" i="5"/>
  <c r="E24" i="5"/>
  <c r="D24" i="5"/>
  <c r="C24" i="5"/>
  <c r="I23" i="5"/>
  <c r="H23" i="5"/>
  <c r="E23" i="5"/>
  <c r="D23" i="5"/>
  <c r="C23" i="5"/>
  <c r="F23" i="5" s="1"/>
  <c r="I22" i="5"/>
  <c r="H22" i="5"/>
  <c r="F22" i="5"/>
  <c r="E22" i="5"/>
  <c r="D22" i="5"/>
  <c r="C22" i="5"/>
  <c r="I21" i="5"/>
  <c r="H21" i="5"/>
  <c r="E21" i="5"/>
  <c r="D21" i="5"/>
  <c r="C21" i="5"/>
  <c r="F21" i="5" s="1"/>
  <c r="I20" i="5"/>
  <c r="H20" i="5"/>
  <c r="F20" i="5"/>
  <c r="E20" i="5"/>
  <c r="D20" i="5"/>
  <c r="C20" i="5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F54" i="2"/>
  <c r="E83" i="5" s="1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C46" i="2" s="1"/>
  <c r="AC27" i="4" l="1"/>
  <c r="AC45" i="3"/>
  <c r="H112" i="5"/>
  <c r="D63" i="5"/>
  <c r="D65" i="5"/>
  <c r="D67" i="5"/>
  <c r="D69" i="5"/>
  <c r="D71" i="5"/>
  <c r="D76" i="5"/>
  <c r="C83" i="5"/>
  <c r="H95" i="5"/>
  <c r="I106" i="5"/>
  <c r="I108" i="5"/>
  <c r="I110" i="5"/>
  <c r="I112" i="5"/>
  <c r="I114" i="5"/>
  <c r="I117" i="5"/>
  <c r="D120" i="5"/>
  <c r="D122" i="5"/>
  <c r="H132" i="5"/>
  <c r="H134" i="5"/>
  <c r="H203" i="5"/>
  <c r="H205" i="5"/>
  <c r="D210" i="5"/>
  <c r="D212" i="5"/>
  <c r="D214" i="5"/>
  <c r="D216" i="5"/>
  <c r="D218" i="5"/>
  <c r="D267" i="5"/>
  <c r="D269" i="5"/>
  <c r="D291" i="5"/>
  <c r="D313" i="5"/>
  <c r="H325" i="5"/>
  <c r="H328" i="5"/>
  <c r="H330" i="5"/>
  <c r="H108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D35" i="5"/>
  <c r="D37" i="5"/>
  <c r="H43" i="5"/>
  <c r="H45" i="5"/>
  <c r="H47" i="5"/>
  <c r="H49" i="5"/>
  <c r="H51" i="5"/>
  <c r="H54" i="5"/>
  <c r="H58" i="5" s="1"/>
  <c r="H59" i="5" s="1"/>
  <c r="H60" i="5" s="1"/>
  <c r="I73" i="5"/>
  <c r="I77" i="5" s="1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H313" i="5"/>
  <c r="H315" i="5"/>
  <c r="H317" i="5"/>
  <c r="H319" i="5"/>
  <c r="H321" i="5"/>
  <c r="H323" i="5"/>
  <c r="D333" i="5"/>
  <c r="H63" i="5"/>
  <c r="H65" i="5"/>
  <c r="H67" i="5"/>
  <c r="H69" i="5"/>
  <c r="H71" i="5"/>
  <c r="H115" i="5"/>
  <c r="H118" i="5"/>
  <c r="H122" i="5" s="1"/>
  <c r="H123" i="5" s="1"/>
  <c r="H124" i="5" s="1"/>
  <c r="D125" i="5"/>
  <c r="D127" i="5"/>
  <c r="D129" i="5"/>
  <c r="D131" i="5"/>
  <c r="D133" i="5"/>
  <c r="D135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114" i="5"/>
  <c r="I63" i="5"/>
  <c r="I65" i="5"/>
  <c r="I67" i="5"/>
  <c r="I69" i="5"/>
  <c r="I71" i="5"/>
  <c r="H85" i="5"/>
  <c r="H87" i="5"/>
  <c r="H89" i="5"/>
  <c r="H91" i="5"/>
  <c r="H93" i="5"/>
  <c r="H311" i="5"/>
  <c r="H326" i="5"/>
  <c r="H333" i="5"/>
  <c r="D42" i="5"/>
  <c r="D44" i="5"/>
  <c r="D46" i="5"/>
  <c r="D48" i="5"/>
  <c r="D50" i="5"/>
  <c r="D55" i="5"/>
  <c r="D57" i="5"/>
  <c r="H74" i="5"/>
  <c r="I85" i="5"/>
  <c r="I87" i="5"/>
  <c r="I89" i="5"/>
  <c r="I91" i="5"/>
  <c r="I93" i="5"/>
  <c r="D99" i="5"/>
  <c r="H105" i="5"/>
  <c r="H107" i="5"/>
  <c r="H109" i="5"/>
  <c r="H111" i="5"/>
  <c r="H11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H304" i="5"/>
  <c r="H307" i="5"/>
  <c r="H309" i="5"/>
  <c r="D314" i="5"/>
  <c r="D316" i="5"/>
  <c r="D318" i="5"/>
  <c r="D320" i="5"/>
  <c r="D322" i="5"/>
  <c r="D324" i="5"/>
  <c r="I326" i="5"/>
  <c r="I74" i="5"/>
  <c r="H329" i="5"/>
  <c r="H331" i="5"/>
  <c r="H110" i="5"/>
  <c r="D80" i="5"/>
  <c r="D82" i="5"/>
  <c r="D84" i="5"/>
  <c r="D86" i="5"/>
  <c r="D88" i="5"/>
  <c r="D90" i="5"/>
  <c r="D92" i="5"/>
  <c r="H116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316" i="5"/>
  <c r="H318" i="5"/>
  <c r="H320" i="5"/>
  <c r="H322" i="5"/>
  <c r="H324" i="5"/>
  <c r="H327" i="5"/>
  <c r="H64" i="5"/>
  <c r="H66" i="5"/>
  <c r="H68" i="5"/>
  <c r="H70" i="5"/>
  <c r="H72" i="5"/>
  <c r="D139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I334" i="5" l="1"/>
  <c r="I333" i="5"/>
  <c r="F83" i="5"/>
  <c r="D83" i="5"/>
</calcChain>
</file>

<file path=xl/sharedStrings.xml><?xml version="1.0" encoding="utf-8"?>
<sst xmlns="http://schemas.openxmlformats.org/spreadsheetml/2006/main" count="718" uniqueCount="223">
  <si>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</si>
  <si>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</si>
  <si>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</si>
  <si>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</si>
  <si>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</si>
  <si>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</si>
  <si>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</si>
  <si>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</si>
  <si>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</si>
  <si>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</si>
  <si>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</si>
  <si>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</si>
  <si>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</si>
  <si>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</si>
  <si>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</si>
  <si>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</si>
  <si>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</si>
  <si>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</si>
  <si>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</si>
  <si>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</si>
  <si>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</si>
  <si>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</si>
  <si>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</si>
  <si>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</si>
  <si>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</si>
  <si>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</si>
  <si>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</si>
  <si>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</si>
  <si>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</si>
  <si>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</si>
  <si>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</si>
  <si>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</si>
  <si>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</si>
  <si>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</si>
  <si>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</si>
  <si>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</si>
  <si>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</si>
  <si>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</si>
  <si>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</si>
  <si>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</si>
  <si>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</si>
  <si>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</si>
  <si>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</si>
  <si>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</si>
  <si>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</si>
  <si>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</si>
  <si>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</si>
  <si>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</si>
  <si>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</si>
  <si>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</si>
  <si>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</si>
  <si>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</si>
  <si>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</si>
  <si>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</si>
  <si>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</si>
  <si>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</si>
  <si>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</si>
  <si>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</si>
  <si>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</si>
  <si>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</si>
  <si>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</si>
  <si>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</si>
  <si>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</si>
  <si>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Erica Herrera</t>
  </si>
  <si>
    <t>Yudit Venier</t>
  </si>
  <si>
    <t>María Victoria Villar</t>
  </si>
  <si>
    <t>ver diet</t>
  </si>
  <si>
    <t>1 mix taco</t>
  </si>
  <si>
    <t>1 mix zucchini</t>
  </si>
  <si>
    <t>Amalia Pelayo</t>
  </si>
  <si>
    <t xml:space="preserve">     1 mix zucchi</t>
  </si>
  <si>
    <t>Carolina Bazterrica</t>
  </si>
  <si>
    <t>1 pulpa</t>
  </si>
  <si>
    <t>clara perez</t>
  </si>
  <si>
    <t>Mariana Berardino</t>
  </si>
  <si>
    <t>Noelia Dilascio</t>
  </si>
  <si>
    <t>1 zanahoria</t>
  </si>
  <si>
    <t>Melina Marullo</t>
  </si>
  <si>
    <t>Julieta Cipriotti</t>
  </si>
  <si>
    <t>piers morón</t>
  </si>
  <si>
    <t>mooi dot</t>
  </si>
  <si>
    <t>Green Billin</t>
  </si>
  <si>
    <t>10KG ESPARRAGO</t>
  </si>
  <si>
    <t>trozos</t>
  </si>
  <si>
    <t>Gout</t>
  </si>
  <si>
    <t>piers ituzaingo</t>
  </si>
  <si>
    <t>dulces</t>
  </si>
  <si>
    <t>SAGARDI</t>
  </si>
  <si>
    <t>ver mail</t>
  </si>
  <si>
    <t>HERMEPLAST</t>
  </si>
  <si>
    <t>RETIRAR SELLADORA</t>
  </si>
  <si>
    <t>comprar teflón 4 rollos</t>
  </si>
  <si>
    <t>retirar $9680</t>
  </si>
  <si>
    <t>HECHO</t>
  </si>
  <si>
    <t>jose maria gestoso</t>
  </si>
  <si>
    <t>TTE : CRUZ DEL VALLE</t>
  </si>
  <si>
    <t>25 pulp</t>
  </si>
  <si>
    <t>5 mix taco</t>
  </si>
  <si>
    <t>Tea Formosa</t>
  </si>
  <si>
    <t/>
  </si>
  <si>
    <t xml:space="preserve">Carluchi Mario </t>
  </si>
  <si>
    <t>Green Florida</t>
  </si>
  <si>
    <t>fusión de sabores</t>
  </si>
  <si>
    <t>Tea Sinclair</t>
  </si>
  <si>
    <t>Green Rivadavia</t>
  </si>
  <si>
    <t>5KG ESPARRAGO</t>
  </si>
  <si>
    <t>Bersati</t>
  </si>
  <si>
    <t>ver mail precio</t>
  </si>
  <si>
    <t>carda plaza oeste</t>
  </si>
  <si>
    <t>Hernan Mendoza</t>
  </si>
  <si>
    <t>Tostado Ramos</t>
  </si>
  <si>
    <t>Tostado Ituzaingo</t>
  </si>
  <si>
    <t>LOS 4 PIBES</t>
  </si>
  <si>
    <t>jugos</t>
  </si>
  <si>
    <t>10 pulpa acai</t>
  </si>
  <si>
    <t>10 mix bro</t>
  </si>
  <si>
    <t>27,2 troz</t>
  </si>
  <si>
    <t>MAXIMILIANO 10091</t>
  </si>
  <si>
    <t>3 troz</t>
  </si>
  <si>
    <t>LA INTENDENCIA</t>
  </si>
  <si>
    <t xml:space="preserve">juliana herrera </t>
  </si>
  <si>
    <t>Rocio</t>
  </si>
  <si>
    <t>1,0</t>
  </si>
  <si>
    <t>GRATIS</t>
  </si>
  <si>
    <t>Alsina 139, 1C. Ramos Mejía</t>
  </si>
  <si>
    <t>Bonafide /Rivadavia 8602</t>
  </si>
  <si>
    <t>10,0</t>
  </si>
  <si>
    <t>bolsas x 2,5</t>
  </si>
  <si>
    <t>francolini e hijos</t>
  </si>
  <si>
    <t>Alejandra Mamone</t>
  </si>
  <si>
    <t>sin cargo</t>
  </si>
  <si>
    <t>JUGOS  GERGAL (cajas)</t>
  </si>
  <si>
    <t>JUGOS DETOX</t>
  </si>
  <si>
    <t>LIGHT</t>
  </si>
  <si>
    <t>NUEVOS</t>
  </si>
  <si>
    <t>JUGOS</t>
  </si>
  <si>
    <t>STARBUCKS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</si>
  <si>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</si>
  <si>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</si>
  <si>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</si>
  <si>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</si>
  <si>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</si>
  <si>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</si>
  <si>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</si>
  <si>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</si>
  <si>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</si>
  <si>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</si>
  <si>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</si>
  <si>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piers Ituzaingo</t>
  </si>
  <si>
    <t>1*5kg</t>
  </si>
  <si>
    <t>2*5kg</t>
  </si>
  <si>
    <t>ver mail por los sab NMQ</t>
  </si>
  <si>
    <t>FECHA DESPACHO:</t>
  </si>
  <si>
    <t>HAMBURGUESAS</t>
  </si>
  <si>
    <t>1 mix con maní</t>
  </si>
  <si>
    <t>1 hamb de garbanzo</t>
  </si>
  <si>
    <t>1 hamb de poroto negro</t>
  </si>
  <si>
    <t xml:space="preserve">   1 manteca de maní x 400gr</t>
  </si>
  <si>
    <t>CUERDAS</t>
  </si>
  <si>
    <t>SORRENTINOS</t>
  </si>
  <si>
    <t>EASY</t>
  </si>
  <si>
    <t>RETIRO DE DEPOSITO</t>
  </si>
  <si>
    <t>Dietética de Pedro Tellagorri</t>
  </si>
  <si>
    <t>regojo</t>
  </si>
  <si>
    <t>MARIELA M</t>
  </si>
  <si>
    <t>El baron de la menta</t>
  </si>
  <si>
    <t>bolsas x 1 kg</t>
  </si>
  <si>
    <t>Flor G</t>
  </si>
  <si>
    <t>Marina T</t>
  </si>
  <si>
    <t>1 sal marina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</si>
  <si>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</si>
  <si>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</si>
  <si>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</si>
  <si>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</si>
  <si>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</si>
  <si>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</si>
  <si>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</si>
  <si>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</si>
  <si>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</si>
  <si>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</si>
  <si>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</si>
  <si>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</si>
  <si>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</si>
  <si>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</si>
  <si>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</si>
  <si>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</si>
  <si>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</si>
  <si>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</si>
  <si>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</si>
  <si>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</si>
  <si>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</si>
  <si>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</si>
  <si>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</si>
  <si>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</si>
  <si>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</si>
  <si>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</si>
  <si>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</si>
  <si>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</si>
  <si>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</si>
  <si>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</si>
  <si>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</si>
  <si>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</si>
  <si>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</si>
  <si>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</si>
  <si>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</si>
  <si>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</si>
  <si>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</si>
  <si>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</si>
  <si>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</si>
  <si>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</si>
  <si>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</si>
  <si>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</si>
  <si>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</si>
  <si>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</si>
  <si>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</si>
  <si>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</si>
  <si>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</si>
  <si>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</si>
  <si>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</si>
  <si>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Andres grande</t>
  </si>
  <si>
    <t>cuerdas</t>
  </si>
  <si>
    <t>sorrentinos</t>
  </si>
  <si>
    <t>1 dulce fsa x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</si>
</sst>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3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&quot;Times New Roman&quot;"/>
    </font>
    <font>
      <b/>
      <sz val="10"/>
      <color rgb="FF000000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165" fontId="13" fillId="3" borderId="17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14" fillId="0" borderId="17" xfId="0" applyFont="1" applyBorder="1" applyAlignment="1">
      <alignment vertical="center"/>
    </xf>
    <xf numFmtId="2" fontId="15" fillId="0" borderId="0" xfId="0" applyNumberFormat="1" applyFont="1" applyAlignment="1"/>
    <xf numFmtId="165" fontId="4" fillId="4" borderId="17" xfId="0" applyNumberFormat="1" applyFont="1" applyFill="1" applyBorder="1" applyAlignment="1">
      <alignment horizontal="center"/>
    </xf>
    <xf numFmtId="166" fontId="4" fillId="0" borderId="17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165" fontId="13" fillId="0" borderId="17" xfId="0" applyNumberFormat="1" applyFont="1" applyBorder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1" fillId="3" borderId="0" xfId="0" applyFont="1" applyFill="1" applyAlignment="1"/>
    <xf numFmtId="165" fontId="1" fillId="3" borderId="0" xfId="0" applyNumberFormat="1" applyFont="1" applyFill="1" applyAlignment="1"/>
    <xf numFmtId="0" fontId="12" fillId="3" borderId="17" xfId="0" applyFont="1" applyFill="1" applyBorder="1" applyAlignment="1">
      <alignment vertical="center"/>
    </xf>
    <xf numFmtId="165" fontId="1" fillId="3" borderId="17" xfId="0" applyNumberFormat="1" applyFont="1" applyFill="1" applyBorder="1" applyAlignment="1"/>
    <xf numFmtId="165" fontId="16" fillId="3" borderId="17" xfId="0" applyNumberFormat="1" applyFont="1" applyFill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17" fillId="0" borderId="0" xfId="0" applyFont="1" applyAlignment="1"/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8" fillId="0" borderId="0" xfId="0" applyFont="1" applyAlignment="1"/>
    <xf numFmtId="165" fontId="4" fillId="4" borderId="17" xfId="0" applyNumberFormat="1" applyFont="1" applyFill="1" applyBorder="1" applyAlignment="1">
      <alignment horizontal="center"/>
    </xf>
    <xf numFmtId="0" fontId="12" fillId="0" borderId="0" xfId="0" applyFont="1" applyAlignment="1"/>
    <xf numFmtId="165" fontId="4" fillId="3" borderId="17" xfId="0" applyNumberFormat="1" applyFont="1" applyFill="1" applyBorder="1" applyAlignment="1"/>
    <xf numFmtId="165" fontId="5" fillId="4" borderId="17" xfId="0" applyNumberFormat="1" applyFont="1" applyFill="1" applyBorder="1" applyAlignment="1">
      <alignment horizontal="left"/>
    </xf>
    <xf numFmtId="165" fontId="4" fillId="5" borderId="17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19" fillId="0" borderId="17" xfId="0" applyFont="1" applyBorder="1" applyAlignment="1">
      <alignment horizontal="center"/>
    </xf>
    <xf numFmtId="0" fontId="17" fillId="0" borderId="0" xfId="0" applyFont="1" applyAlignment="1"/>
    <xf numFmtId="165" fontId="20" fillId="6" borderId="17" xfId="0" applyNumberFormat="1" applyFont="1" applyFill="1" applyBorder="1" applyAlignment="1">
      <alignment horizontal="center"/>
    </xf>
    <xf numFmtId="165" fontId="20" fillId="6" borderId="20" xfId="0" applyNumberFormat="1" applyFont="1" applyFill="1" applyBorder="1" applyAlignment="1">
      <alignment horizontal="center"/>
    </xf>
    <xf numFmtId="165" fontId="21" fillId="4" borderId="20" xfId="0" applyNumberFormat="1" applyFont="1" applyFill="1" applyBorder="1" applyAlignment="1">
      <alignment horizontal="center"/>
    </xf>
    <xf numFmtId="165" fontId="20" fillId="6" borderId="20" xfId="0" applyNumberFormat="1" applyFont="1" applyFill="1" applyBorder="1" applyAlignment="1">
      <alignment horizontal="center"/>
    </xf>
    <xf numFmtId="165" fontId="22" fillId="0" borderId="0" xfId="0" applyNumberFormat="1" applyFont="1" applyAlignment="1"/>
    <xf numFmtId="165" fontId="19" fillId="0" borderId="0" xfId="0" applyNumberFormat="1" applyFont="1" applyAlignment="1"/>
    <xf numFmtId="166" fontId="23" fillId="0" borderId="0" xfId="0" applyNumberFormat="1" applyFont="1" applyAlignment="1"/>
    <xf numFmtId="165" fontId="20" fillId="6" borderId="17" xfId="0" applyNumberFormat="1" applyFont="1" applyFill="1" applyBorder="1" applyAlignment="1"/>
    <xf numFmtId="165" fontId="20" fillId="6" borderId="20" xfId="0" applyNumberFormat="1" applyFont="1" applyFill="1" applyBorder="1" applyAlignment="1"/>
    <xf numFmtId="166" fontId="23" fillId="7" borderId="0" xfId="0" applyNumberFormat="1" applyFont="1" applyFill="1" applyAlignment="1"/>
    <xf numFmtId="165" fontId="4" fillId="7" borderId="17" xfId="0" applyNumberFormat="1" applyFont="1" applyFill="1" applyBorder="1" applyAlignment="1">
      <alignment horizontal="center"/>
    </xf>
    <xf numFmtId="165" fontId="20" fillId="6" borderId="17" xfId="0" applyNumberFormat="1" applyFont="1" applyFill="1" applyBorder="1" applyAlignment="1">
      <alignment horizontal="center"/>
    </xf>
    <xf numFmtId="165" fontId="21" fillId="0" borderId="20" xfId="0" applyNumberFormat="1" applyFont="1" applyBorder="1" applyAlignment="1">
      <alignment horizontal="center"/>
    </xf>
    <xf numFmtId="165" fontId="22" fillId="0" borderId="0" xfId="0" applyNumberFormat="1" applyFont="1" applyAlignment="1"/>
    <xf numFmtId="165" fontId="4" fillId="3" borderId="20" xfId="0" applyNumberFormat="1" applyFont="1" applyFill="1" applyBorder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5" fontId="4" fillId="3" borderId="20" xfId="0" applyNumberFormat="1" applyFont="1" applyFill="1" applyBorder="1" applyAlignment="1"/>
    <xf numFmtId="0" fontId="1" fillId="0" borderId="17" xfId="0" applyFont="1" applyBorder="1" applyAlignment="1">
      <alignment horizontal="center"/>
    </xf>
    <xf numFmtId="0" fontId="17" fillId="0" borderId="0" xfId="0" applyFont="1" applyAlignment="1"/>
    <xf numFmtId="0" fontId="2" fillId="0" borderId="8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5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4" fillId="0" borderId="18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0" fontId="17" fillId="0" borderId="17" xfId="0" applyFont="1" applyBorder="1" applyAlignment="1"/>
    <xf numFmtId="1" fontId="25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6" fillId="0" borderId="17" xfId="0" applyFont="1" applyBorder="1" applyAlignment="1"/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0" xfId="0" applyFont="1" applyAlignment="1"/>
    <xf numFmtId="165" fontId="28" fillId="0" borderId="17" xfId="0" applyNumberFormat="1" applyFont="1" applyBorder="1" applyAlignment="1">
      <alignment horizontal="center"/>
    </xf>
    <xf numFmtId="166" fontId="28" fillId="3" borderId="17" xfId="0" applyNumberFormat="1" applyFont="1" applyFill="1" applyBorder="1" applyAlignment="1">
      <alignment horizontal="center"/>
    </xf>
    <xf numFmtId="165" fontId="28" fillId="3" borderId="17" xfId="0" applyNumberFormat="1" applyFont="1" applyFill="1" applyBorder="1" applyAlignment="1">
      <alignment horizontal="center"/>
    </xf>
    <xf numFmtId="165" fontId="28" fillId="0" borderId="17" xfId="0" applyNumberFormat="1" applyFont="1" applyBorder="1" applyAlignment="1"/>
    <xf numFmtId="0" fontId="28" fillId="0" borderId="79" xfId="0" applyFont="1" applyBorder="1" applyAlignment="1">
      <alignment horizontal="center"/>
    </xf>
    <xf numFmtId="0" fontId="28" fillId="0" borderId="17" xfId="0" applyFont="1" applyBorder="1" applyAlignment="1">
      <alignment vertical="center"/>
    </xf>
    <xf numFmtId="0" fontId="28" fillId="3" borderId="80" xfId="0" applyFont="1" applyFill="1" applyBorder="1" applyAlignment="1">
      <alignment horizontal="center"/>
    </xf>
    <xf numFmtId="0" fontId="28" fillId="0" borderId="17" xfId="0" applyFont="1" applyBorder="1" applyAlignment="1"/>
    <xf numFmtId="0" fontId="29" fillId="0" borderId="17" xfId="0" applyFont="1" applyBorder="1" applyAlignment="1">
      <alignment vertical="center"/>
    </xf>
    <xf numFmtId="2" fontId="28" fillId="3" borderId="17" xfId="0" applyNumberFormat="1" applyFont="1" applyFill="1" applyBorder="1" applyAlignment="1">
      <alignment horizontal="center"/>
    </xf>
    <xf numFmtId="165" fontId="28" fillId="3" borderId="17" xfId="0" applyNumberFormat="1" applyFont="1" applyFill="1" applyBorder="1" applyAlignment="1"/>
    <xf numFmtId="0" fontId="4" fillId="0" borderId="79" xfId="0" applyFont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17" fillId="3" borderId="0" xfId="0" applyFont="1" applyFill="1" applyAlignment="1"/>
    <xf numFmtId="165" fontId="20" fillId="3" borderId="17" xfId="0" applyNumberFormat="1" applyFont="1" applyFill="1" applyBorder="1" applyAlignment="1">
      <alignment horizontal="center"/>
    </xf>
    <xf numFmtId="165" fontId="24" fillId="0" borderId="17" xfId="0" applyNumberFormat="1" applyFont="1" applyBorder="1" applyAlignment="1">
      <alignment horizontal="center"/>
    </xf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/>
    <xf numFmtId="0" fontId="11" fillId="0" borderId="17" xfId="0" applyFont="1" applyBorder="1" applyAlignment="1"/>
    <xf numFmtId="165" fontId="4" fillId="0" borderId="18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4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6" xfId="0" applyFont="1" applyFill="1" applyBorder="1" applyAlignment="1"/>
    <xf numFmtId="0" fontId="6" fillId="3" borderId="17" xfId="0" applyFont="1" applyFill="1" applyBorder="1" applyAlignment="1"/>
    <xf numFmtId="0" fontId="30" fillId="0" borderId="0" xfId="0" applyFont="1"/>
    <xf numFmtId="0" fontId="31" fillId="0" borderId="29" xfId="0" applyFont="1" applyBorder="1" applyAlignment="1"/>
    <xf numFmtId="0" fontId="31" fillId="0" borderId="11" xfId="0" applyFont="1" applyBorder="1" applyAlignment="1"/>
    <xf numFmtId="0" fontId="31" fillId="0" borderId="11" xfId="0" applyFont="1" applyBorder="1" applyAlignment="1">
      <alignment wrapText="1"/>
    </xf>
    <xf numFmtId="0" fontId="31" fillId="0" borderId="11" xfId="0" applyFont="1" applyBorder="1" applyAlignment="1">
      <alignment horizontal="center" wrapText="1"/>
    </xf>
    <xf numFmtId="0" fontId="31" fillId="0" borderId="89" xfId="0" applyFont="1" applyBorder="1" applyAlignment="1"/>
    <xf numFmtId="0" fontId="31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31" fillId="0" borderId="90" xfId="0" applyFont="1" applyBorder="1" applyAlignment="1"/>
    <xf numFmtId="0" fontId="31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2" xfId="0" applyFont="1" applyFill="1" applyBorder="1" applyAlignment="1">
      <alignment horizontal="center"/>
    </xf>
    <xf numFmtId="0" fontId="3" fillId="0" borderId="83" xfId="0" applyFont="1" applyBorder="1"/>
    <xf numFmtId="0" fontId="3" fillId="0" borderId="84" xfId="0" applyFont="1" applyBorder="1"/>
    <xf numFmtId="0" fontId="3" fillId="0" borderId="67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8" xfId="0" applyFont="1" applyBorder="1"/>
    <xf numFmtId="49" fontId="6" fillId="3" borderId="18" xfId="0" applyNumberFormat="1" applyFont="1" applyFill="1" applyBorder="1" applyAlignment="1">
      <alignment horizontal="center"/>
    </xf>
    <xf numFmtId="20" fontId="32" fillId="0" borderId="91" xfId="0" applyNumberFormat="1" applyFont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4" xfId="0" applyFont="1" applyBorder="1"/>
    <xf numFmtId="0" fontId="30" fillId="0" borderId="91" xfId="0" applyFont="1" applyBorder="1"/>
    <xf numFmtId="20" fontId="32" fillId="0" borderId="93" xfId="0" applyNumberFormat="1" applyFont="1" applyBorder="1" applyAlignment="1">
      <alignment horizontal="center"/>
    </xf>
    <xf numFmtId="0" fontId="30" fillId="0" borderId="93" xfId="0" applyFont="1" applyBorder="1"/>
    <xf numFmtId="0" fontId="32" fillId="0" borderId="93" xfId="0" applyFont="1" applyBorder="1" applyAlignment="1">
      <alignment horizontal="center"/>
    </xf>
    <xf numFmtId="0" fontId="3" fillId="0" borderId="81" xfId="0" applyFont="1" applyBorder="1"/>
    <xf numFmtId="0" fontId="32" fillId="0" borderId="57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32" fillId="0" borderId="91" xfId="0" applyFont="1" applyBorder="1" applyAlignment="1">
      <alignment horizontal="center"/>
    </xf>
    <xf numFmtId="0" fontId="3" fillId="0" borderId="95" xfId="0" applyFont="1" applyBorder="1"/>
    <xf numFmtId="0" fontId="3" fillId="0" borderId="96" xfId="0" applyFont="1" applyBorder="1"/>
    <xf numFmtId="0" fontId="4" fillId="0" borderId="79" xfId="0" applyFont="1" applyFill="1" applyBorder="1" applyAlignment="1">
      <alignment horizontal="center"/>
    </xf>
    <xf numFmtId="0" fontId="4" fillId="0" borderId="8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3"/>
  <sheetViews>
    <sheetView tabSelected="1" workbookViewId="0">
      <pane ySplit="8" topLeftCell="A45" activePane="bottomLeft" state="frozen"/>
      <selection pane="bottomLeft" activeCell="O45" sqref="O45"/>
    </sheetView>
  </sheetViews>
  <sheetFormatPr baseColWidth="10" defaultColWidth="12.5703125" defaultRowHeight="15" customHeight="1"/>
  <cols>
    <col min="1" max="1" width="5.140625" customWidth="1"/>
    <col min="2" max="2" width="15.42578125" customWidth="1"/>
    <col min="3" max="3" width="4.7109375" customWidth="1"/>
    <col min="4" max="4" width="5" customWidth="1"/>
    <col min="5" max="5" width="5.7109375" customWidth="1"/>
    <col min="6" max="6" width="4.85546875" customWidth="1"/>
    <col min="7" max="7" width="5.42578125" customWidth="1"/>
    <col min="8" max="8" width="6.42578125" customWidth="1"/>
    <col min="9" max="9" width="5.140625" customWidth="1"/>
    <col min="10" max="10" width="7" customWidth="1"/>
    <col min="11" max="11" width="6.140625" customWidth="1"/>
    <col min="12" max="12" width="5.7109375" customWidth="1"/>
    <col min="13" max="13" width="7.28515625" customWidth="1"/>
    <col min="14" max="14" width="7.42578125" customWidth="1"/>
    <col min="15" max="15" width="5.5703125" customWidth="1"/>
    <col min="16" max="16" width="5.28515625" customWidth="1"/>
    <col min="17" max="17" width="7.28515625" customWidth="1"/>
    <col min="18" max="18" width="6.85546875" customWidth="1"/>
    <col min="19" max="19" width="6" customWidth="1"/>
    <col min="20" max="20" width="6.85546875" customWidth="1"/>
    <col min="21" max="21" width="6.5703125" customWidth="1"/>
    <col min="22" max="22" width="8.140625" customWidth="1"/>
    <col min="23" max="23" width="4.7109375" customWidth="1"/>
    <col min="24" max="24" width="5.5703125" customWidth="1"/>
    <col min="25" max="25" width="5.42578125" customWidth="1"/>
    <col min="26" max="26" width="5" customWidth="1"/>
    <col min="27" max="27" width="5.85546875" customWidth="1"/>
    <col min="28" max="28" width="5.7109375" customWidth="1"/>
    <col min="29" max="30" width="11.42578125" customWidth="1"/>
    <col min="31" max="32" width="11.42578125" hidden="1" customWidth="1"/>
  </cols>
  <sheetData>
    <row r="1" spans="1:32" ht="12.75" customHeight="1">
      <c r="A1" s="262"/>
      <c r="B1" s="263"/>
      <c r="C1" s="264"/>
      <c r="D1" s="268" t="s">
        <v>41</v>
      </c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70"/>
      <c r="W1" s="259" t="s">
        <v>42</v>
      </c>
      <c r="X1" s="249"/>
      <c r="Y1" s="250"/>
      <c r="Z1" s="273" t="s">
        <v>43</v>
      </c>
      <c r="AA1" s="249"/>
      <c r="AB1" s="249"/>
      <c r="AC1" s="250"/>
      <c r="AD1" s="76"/>
      <c r="AE1" s="76"/>
      <c r="AF1" s="76"/>
    </row>
    <row r="2" spans="1:32" ht="21.75" customHeight="1">
      <c r="A2" s="265"/>
      <c r="B2" s="266"/>
      <c r="C2" s="267"/>
      <c r="D2" s="271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72"/>
      <c r="W2" s="259" t="s">
        <v>0</v>
      </c>
      <c r="X2" s="249"/>
      <c r="Y2" s="250"/>
      <c r="Z2" s="274">
        <v>44455</v>
      </c>
      <c r="AA2" s="249"/>
      <c r="AB2" s="249"/>
      <c r="AC2" s="250"/>
      <c r="AD2" s="77"/>
      <c r="AE2" s="77"/>
      <c r="AF2" s="77"/>
    </row>
    <row r="3" spans="1:32" ht="12.75" customHeight="1">
      <c r="A3" s="268" t="s">
        <v>44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70"/>
      <c r="W3" s="259" t="s">
        <v>45</v>
      </c>
      <c r="X3" s="249"/>
      <c r="Y3" s="250"/>
      <c r="Z3" s="260" t="s">
        <v>46</v>
      </c>
      <c r="AA3" s="249"/>
      <c r="AB3" s="249"/>
      <c r="AC3" s="250"/>
      <c r="AD3" s="78"/>
      <c r="AE3" s="78"/>
      <c r="AF3" s="78"/>
    </row>
    <row r="4" spans="1:32" ht="13.5" customHeight="1">
      <c r="A4" s="275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7"/>
      <c r="W4" s="259" t="s">
        <v>47</v>
      </c>
      <c r="X4" s="249"/>
      <c r="Y4" s="250"/>
      <c r="Z4" s="261" t="s">
        <v>48</v>
      </c>
      <c r="AA4" s="249"/>
      <c r="AB4" s="249"/>
      <c r="AC4" s="250"/>
      <c r="AD4" s="79"/>
      <c r="AE4" s="79"/>
      <c r="AF4" s="79"/>
    </row>
    <row r="5" spans="1:32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</row>
    <row r="6" spans="1:32" ht="13.5" customHeight="1">
      <c r="A6" s="80"/>
      <c r="B6" s="81" t="s">
        <v>49</v>
      </c>
      <c r="C6" s="252">
        <v>45181</v>
      </c>
      <c r="D6" s="249"/>
      <c r="E6" s="249"/>
      <c r="F6" s="249"/>
      <c r="G6" s="249"/>
      <c r="H6" s="249"/>
      <c r="I6" s="82"/>
      <c r="J6" s="82"/>
      <c r="K6" s="82"/>
      <c r="L6" s="82"/>
      <c r="M6" s="83"/>
      <c r="N6" s="253"/>
      <c r="O6" s="249"/>
      <c r="P6" s="249"/>
      <c r="Q6" s="249"/>
      <c r="R6" s="249"/>
      <c r="S6" s="249"/>
      <c r="T6" s="249"/>
      <c r="U6" s="250"/>
      <c r="V6" s="2"/>
      <c r="W6" s="2"/>
      <c r="X6" s="2"/>
      <c r="Y6" s="2"/>
      <c r="Z6" s="2"/>
      <c r="AA6" s="2"/>
      <c r="AB6" s="2"/>
      <c r="AC6" s="3"/>
      <c r="AD6" s="3"/>
      <c r="AE6" s="3"/>
      <c r="AF6" s="3"/>
    </row>
    <row r="7" spans="1:32" ht="13.5" customHeight="1">
      <c r="A7" s="84" t="s">
        <v>1</v>
      </c>
      <c r="B7" s="5" t="s">
        <v>2</v>
      </c>
      <c r="C7" s="248" t="s">
        <v>3</v>
      </c>
      <c r="D7" s="249"/>
      <c r="E7" s="249"/>
      <c r="F7" s="249"/>
      <c r="G7" s="249"/>
      <c r="H7" s="249"/>
      <c r="I7" s="249"/>
      <c r="J7" s="249"/>
      <c r="K7" s="249"/>
      <c r="L7" s="281"/>
      <c r="M7" s="85"/>
      <c r="N7" s="86"/>
      <c r="O7" s="87"/>
      <c r="P7" s="87"/>
      <c r="Q7" s="248" t="s">
        <v>5</v>
      </c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88" t="s">
        <v>6</v>
      </c>
      <c r="AD7" s="89"/>
      <c r="AE7" s="89"/>
      <c r="AF7" s="89"/>
    </row>
    <row r="8" spans="1:32" ht="13.5" customHeight="1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</row>
    <row r="9" spans="1:32" ht="15.75" customHeight="1">
      <c r="A9" s="100">
        <v>3</v>
      </c>
      <c r="B9" s="101" t="s">
        <v>63</v>
      </c>
      <c r="C9" s="14"/>
      <c r="D9" s="14"/>
      <c r="E9" s="14"/>
      <c r="F9" s="102">
        <v>1</v>
      </c>
      <c r="G9" s="14"/>
      <c r="H9" s="14"/>
      <c r="I9" s="14"/>
      <c r="J9" s="103"/>
      <c r="K9" s="14"/>
      <c r="L9" s="104"/>
      <c r="M9" s="14"/>
      <c r="N9" s="105"/>
      <c r="O9" s="102"/>
      <c r="P9" s="14"/>
      <c r="Q9" s="102"/>
      <c r="R9" s="106"/>
      <c r="S9" s="107"/>
      <c r="T9" s="14">
        <v>1</v>
      </c>
      <c r="U9" s="107">
        <v>1</v>
      </c>
      <c r="V9" s="14">
        <v>2</v>
      </c>
      <c r="W9" s="14"/>
      <c r="X9" s="14"/>
      <c r="Y9" s="14"/>
      <c r="Z9" s="14"/>
      <c r="AA9" s="14"/>
      <c r="AB9" s="14"/>
      <c r="AC9" s="309">
        <v>24779</v>
      </c>
      <c r="AD9" s="108"/>
      <c r="AE9" s="108"/>
      <c r="AF9" s="108"/>
    </row>
    <row r="10" spans="1:32" ht="15.75" customHeight="1">
      <c r="A10" s="100">
        <v>3</v>
      </c>
      <c r="B10" s="101" t="s">
        <v>64</v>
      </c>
      <c r="C10" s="14">
        <v>1</v>
      </c>
      <c r="D10" s="14"/>
      <c r="E10" s="14"/>
      <c r="F10" s="102"/>
      <c r="G10" s="14"/>
      <c r="H10" s="109"/>
      <c r="I10" s="14"/>
      <c r="J10" s="14"/>
      <c r="K10" s="109"/>
      <c r="L10" s="14">
        <v>2</v>
      </c>
      <c r="M10" s="14"/>
      <c r="N10" s="105"/>
      <c r="O10" s="110"/>
      <c r="P10" s="14"/>
      <c r="Q10" s="102"/>
      <c r="R10" s="106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9">
        <v>24780</v>
      </c>
      <c r="AD10" s="108"/>
      <c r="AE10" s="108"/>
      <c r="AF10" s="108"/>
    </row>
    <row r="11" spans="1:32" ht="15.75" customHeight="1">
      <c r="A11" s="111">
        <v>2</v>
      </c>
      <c r="B11" s="101" t="s">
        <v>65</v>
      </c>
      <c r="C11" s="14"/>
      <c r="D11" s="14"/>
      <c r="E11" s="14" t="s">
        <v>66</v>
      </c>
      <c r="F11" s="102"/>
      <c r="G11" s="14"/>
      <c r="H11" s="14"/>
      <c r="I11" s="14"/>
      <c r="J11" s="2"/>
      <c r="K11" s="14"/>
      <c r="L11" s="112"/>
      <c r="M11" s="14"/>
      <c r="N11" s="105"/>
      <c r="O11" s="102"/>
      <c r="P11" s="14"/>
      <c r="Q11" s="102" t="s">
        <v>67</v>
      </c>
      <c r="R11" s="106"/>
      <c r="S11" s="107" t="s">
        <v>68</v>
      </c>
      <c r="T11" s="14"/>
      <c r="U11" s="113"/>
      <c r="V11" s="14">
        <v>1</v>
      </c>
      <c r="W11" s="14">
        <v>1</v>
      </c>
      <c r="X11" s="14"/>
      <c r="Y11" s="14"/>
      <c r="Z11" s="14"/>
      <c r="AA11" s="14"/>
      <c r="AB11" s="14"/>
      <c r="AC11" s="310">
        <v>24776</v>
      </c>
      <c r="AD11" s="114"/>
      <c r="AE11" s="114"/>
      <c r="AF11" s="114"/>
    </row>
    <row r="12" spans="1:32" ht="15.75" customHeight="1">
      <c r="A12" s="111">
        <v>1</v>
      </c>
      <c r="B12" s="101" t="s">
        <v>69</v>
      </c>
      <c r="C12" s="14"/>
      <c r="D12" s="14" t="s">
        <v>66</v>
      </c>
      <c r="E12" s="14"/>
      <c r="F12" s="102">
        <v>1</v>
      </c>
      <c r="G12" s="14"/>
      <c r="H12" s="14"/>
      <c r="I12" s="14"/>
      <c r="J12" s="115"/>
      <c r="K12" s="14"/>
      <c r="L12" s="112"/>
      <c r="M12" s="14"/>
      <c r="N12" s="105"/>
      <c r="O12" s="102"/>
      <c r="P12" s="14"/>
      <c r="Q12" s="102"/>
      <c r="R12" s="106"/>
      <c r="S12" s="107">
        <v>1</v>
      </c>
      <c r="T12" s="14" t="s">
        <v>70</v>
      </c>
      <c r="U12" s="113"/>
      <c r="V12" s="14">
        <v>1</v>
      </c>
      <c r="W12" s="14"/>
      <c r="X12" s="14"/>
      <c r="Y12" s="14"/>
      <c r="Z12" s="14"/>
      <c r="AA12" s="14">
        <v>1</v>
      </c>
      <c r="AB12" s="14"/>
      <c r="AC12" s="309">
        <v>24771</v>
      </c>
      <c r="AD12" s="116"/>
      <c r="AE12" s="116"/>
      <c r="AF12" s="116"/>
    </row>
    <row r="13" spans="1:32" ht="15.75" customHeight="1">
      <c r="A13" s="111">
        <v>2</v>
      </c>
      <c r="B13" s="101" t="s">
        <v>71</v>
      </c>
      <c r="C13" s="102"/>
      <c r="D13" s="102"/>
      <c r="E13" s="102">
        <v>1</v>
      </c>
      <c r="F13" s="14">
        <v>1</v>
      </c>
      <c r="G13" s="105"/>
      <c r="H13" s="110"/>
      <c r="I13" s="102"/>
      <c r="J13" s="110"/>
      <c r="K13" s="102"/>
      <c r="L13" s="14">
        <v>1</v>
      </c>
      <c r="M13" s="102"/>
      <c r="N13" s="102"/>
      <c r="O13" s="102"/>
      <c r="P13" s="14" t="s">
        <v>72</v>
      </c>
      <c r="Q13" s="102"/>
      <c r="R13" s="10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9">
        <v>24777</v>
      </c>
      <c r="AD13" s="108"/>
      <c r="AE13" s="108"/>
      <c r="AF13" s="108"/>
    </row>
    <row r="14" spans="1:32" ht="15.75" customHeight="1">
      <c r="A14" s="100">
        <v>2</v>
      </c>
      <c r="B14" s="101" t="s">
        <v>73</v>
      </c>
      <c r="C14" s="14"/>
      <c r="D14" s="14"/>
      <c r="E14" s="14"/>
      <c r="F14" s="102"/>
      <c r="G14" s="14"/>
      <c r="H14" s="14"/>
      <c r="I14" s="14">
        <v>4</v>
      </c>
      <c r="J14" s="115"/>
      <c r="K14" s="14">
        <v>3</v>
      </c>
      <c r="L14" s="104"/>
      <c r="M14" s="14"/>
      <c r="N14" s="105"/>
      <c r="O14" s="102"/>
      <c r="P14" s="14"/>
      <c r="Q14" s="102"/>
      <c r="R14" s="106"/>
      <c r="S14" s="107" t="s">
        <v>67</v>
      </c>
      <c r="T14" s="14"/>
      <c r="U14" s="113"/>
      <c r="V14" s="14">
        <v>2</v>
      </c>
      <c r="W14" s="14">
        <v>2</v>
      </c>
      <c r="X14" s="18"/>
      <c r="Y14" s="18"/>
      <c r="Z14" s="18"/>
      <c r="AA14" s="18"/>
      <c r="AB14" s="14"/>
      <c r="AC14" s="309">
        <v>24778</v>
      </c>
      <c r="AD14" s="108"/>
      <c r="AE14" s="108"/>
      <c r="AF14" s="108"/>
    </row>
    <row r="15" spans="1:32" ht="15.75" customHeight="1">
      <c r="A15" s="111">
        <v>1</v>
      </c>
      <c r="B15" s="101" t="s">
        <v>74</v>
      </c>
      <c r="C15" s="102"/>
      <c r="D15" s="102"/>
      <c r="E15" s="102"/>
      <c r="F15" s="102"/>
      <c r="G15" s="102"/>
      <c r="H15" s="102"/>
      <c r="I15" s="102"/>
      <c r="J15" s="102"/>
      <c r="K15" s="102">
        <v>1</v>
      </c>
      <c r="L15" s="14"/>
      <c r="M15" s="102"/>
      <c r="N15" s="102"/>
      <c r="O15" s="102"/>
      <c r="P15" s="14"/>
      <c r="Q15" s="102"/>
      <c r="R15" s="106">
        <v>1</v>
      </c>
      <c r="S15" s="14">
        <v>1</v>
      </c>
      <c r="T15" s="14"/>
      <c r="U15" s="14"/>
      <c r="V15" s="18">
        <v>1</v>
      </c>
      <c r="W15" s="18">
        <v>1</v>
      </c>
      <c r="X15" s="18"/>
      <c r="Y15" s="18"/>
      <c r="Z15" s="14"/>
      <c r="AA15" s="14"/>
      <c r="AB15" s="14"/>
      <c r="AC15" s="309">
        <v>24772</v>
      </c>
      <c r="AD15" s="116"/>
      <c r="AE15" s="116"/>
      <c r="AF15" s="116"/>
    </row>
    <row r="16" spans="1:32" ht="15.75" customHeight="1">
      <c r="A16" s="111">
        <v>1</v>
      </c>
      <c r="B16" s="101" t="s">
        <v>75</v>
      </c>
      <c r="C16" s="14"/>
      <c r="D16" s="14"/>
      <c r="E16" s="14"/>
      <c r="F16" s="102"/>
      <c r="G16" s="14"/>
      <c r="H16" s="14"/>
      <c r="I16" s="14"/>
      <c r="J16" s="115"/>
      <c r="K16" s="14"/>
      <c r="L16" s="117"/>
      <c r="M16" s="14"/>
      <c r="N16" s="105"/>
      <c r="O16" s="102"/>
      <c r="P16" s="14"/>
      <c r="Q16" s="102">
        <v>1</v>
      </c>
      <c r="R16" s="106">
        <v>2</v>
      </c>
      <c r="S16" s="107"/>
      <c r="T16" s="14">
        <v>1</v>
      </c>
      <c r="U16" s="107">
        <v>1</v>
      </c>
      <c r="V16" s="14">
        <v>2</v>
      </c>
      <c r="W16" s="14">
        <v>1</v>
      </c>
      <c r="X16" s="14">
        <v>1</v>
      </c>
      <c r="Y16" s="14"/>
      <c r="Z16" s="14" t="s">
        <v>76</v>
      </c>
      <c r="AA16" s="14"/>
      <c r="AB16" s="14"/>
      <c r="AC16" s="309">
        <v>24773</v>
      </c>
      <c r="AD16" s="116"/>
      <c r="AE16" s="116"/>
      <c r="AF16" s="116"/>
    </row>
    <row r="17" spans="1:32" ht="15.75" customHeight="1">
      <c r="A17" s="100">
        <v>1</v>
      </c>
      <c r="B17" s="101" t="s">
        <v>77</v>
      </c>
      <c r="C17" s="14"/>
      <c r="D17" s="14"/>
      <c r="E17" s="14"/>
      <c r="F17" s="102"/>
      <c r="G17" s="14"/>
      <c r="H17" s="14"/>
      <c r="I17" s="14"/>
      <c r="J17" s="115"/>
      <c r="K17" s="14"/>
      <c r="L17" s="104">
        <v>10</v>
      </c>
      <c r="M17" s="14"/>
      <c r="N17" s="105"/>
      <c r="O17" s="102"/>
      <c r="P17" s="14"/>
      <c r="Q17" s="102"/>
      <c r="R17" s="106"/>
      <c r="S17" s="107"/>
      <c r="T17" s="14"/>
      <c r="U17" s="113"/>
      <c r="V17" s="14"/>
      <c r="W17" s="14"/>
      <c r="X17" s="14"/>
      <c r="Y17" s="14"/>
      <c r="Z17" s="14"/>
      <c r="AA17" s="14"/>
      <c r="AB17" s="14"/>
      <c r="AC17" s="309">
        <v>24774</v>
      </c>
      <c r="AD17" s="116"/>
      <c r="AE17" s="116"/>
      <c r="AF17" s="116"/>
    </row>
    <row r="18" spans="1:32" ht="15.75" customHeight="1">
      <c r="A18" s="100">
        <v>1</v>
      </c>
      <c r="B18" s="101" t="s">
        <v>78</v>
      </c>
      <c r="C18" s="14"/>
      <c r="D18" s="14"/>
      <c r="E18" s="14"/>
      <c r="F18" s="102">
        <v>1</v>
      </c>
      <c r="G18" s="14"/>
      <c r="H18" s="14"/>
      <c r="I18" s="14"/>
      <c r="J18" s="118">
        <v>1</v>
      </c>
      <c r="K18" s="14"/>
      <c r="L18" s="112">
        <v>1</v>
      </c>
      <c r="M18" s="14"/>
      <c r="N18" s="105"/>
      <c r="O18" s="102"/>
      <c r="P18" s="14"/>
      <c r="Q18" s="102"/>
      <c r="R18" s="106"/>
      <c r="S18" s="107"/>
      <c r="T18" s="14"/>
      <c r="U18" s="113"/>
      <c r="V18" s="14"/>
      <c r="W18" s="14"/>
      <c r="X18" s="14"/>
      <c r="Y18" s="14"/>
      <c r="Z18" s="14"/>
      <c r="AA18" s="14"/>
      <c r="AB18" s="14"/>
      <c r="AC18" s="309">
        <v>24775</v>
      </c>
      <c r="AD18" s="116"/>
      <c r="AE18" s="116"/>
      <c r="AF18" s="116"/>
    </row>
    <row r="19" spans="1:32" ht="15.75" customHeight="1">
      <c r="A19" s="100">
        <v>2</v>
      </c>
      <c r="B19" s="101" t="s">
        <v>79</v>
      </c>
      <c r="C19" s="14"/>
      <c r="D19" s="14"/>
      <c r="E19" s="14"/>
      <c r="F19" s="14">
        <v>2.5</v>
      </c>
      <c r="G19" s="14"/>
      <c r="H19" s="119">
        <v>7.5</v>
      </c>
      <c r="I19" s="14"/>
      <c r="J19" s="115"/>
      <c r="K19" s="14"/>
      <c r="L19" s="104"/>
      <c r="M19" s="14"/>
      <c r="N19" s="105"/>
      <c r="O19" s="14"/>
      <c r="P19" s="14"/>
      <c r="Q19" s="14"/>
      <c r="R19" s="120"/>
      <c r="S19" s="121"/>
      <c r="T19" s="14"/>
      <c r="U19" s="122"/>
      <c r="V19" s="14"/>
      <c r="W19" s="14"/>
      <c r="X19" s="14"/>
      <c r="Y19" s="14"/>
      <c r="Z19" s="14"/>
      <c r="AA19" s="14"/>
      <c r="AB19" s="14"/>
      <c r="AC19" s="309">
        <v>49394</v>
      </c>
      <c r="AD19" s="108"/>
      <c r="AE19" s="108"/>
      <c r="AF19" s="108"/>
    </row>
    <row r="20" spans="1:32" ht="15.75" customHeight="1">
      <c r="A20" s="111">
        <v>1</v>
      </c>
      <c r="B20" s="101" t="s">
        <v>80</v>
      </c>
      <c r="C20" s="102"/>
      <c r="D20" s="102"/>
      <c r="E20" s="102"/>
      <c r="F20" s="123">
        <v>5</v>
      </c>
      <c r="G20" s="102">
        <v>5</v>
      </c>
      <c r="H20" s="102"/>
      <c r="I20" s="102"/>
      <c r="J20" s="102"/>
      <c r="K20" s="102"/>
      <c r="L20" s="14"/>
      <c r="M20" s="2"/>
      <c r="N20" s="102"/>
      <c r="O20" s="102"/>
      <c r="P20" s="102"/>
      <c r="Q20" s="102"/>
      <c r="R20" s="102"/>
      <c r="S20" s="102"/>
      <c r="T20" s="102"/>
      <c r="U20" s="102"/>
      <c r="V20" s="18"/>
      <c r="W20" s="18"/>
      <c r="X20" s="18"/>
      <c r="Y20" s="18"/>
      <c r="Z20" s="18"/>
      <c r="AA20" s="18"/>
      <c r="AB20" s="102"/>
      <c r="AC20" s="309">
        <v>49381</v>
      </c>
      <c r="AD20" s="116"/>
      <c r="AE20" s="116"/>
      <c r="AF20" s="116"/>
    </row>
    <row r="21" spans="1:32" ht="15.75" customHeight="1">
      <c r="A21" s="111">
        <v>1</v>
      </c>
      <c r="B21" s="101" t="s">
        <v>81</v>
      </c>
      <c r="C21" s="14"/>
      <c r="D21" s="14"/>
      <c r="E21" s="14">
        <v>5</v>
      </c>
      <c r="F21" s="102">
        <v>2.5</v>
      </c>
      <c r="G21" s="14"/>
      <c r="H21" s="14"/>
      <c r="I21" s="14"/>
      <c r="J21" s="115"/>
      <c r="K21" s="14" t="s">
        <v>82</v>
      </c>
      <c r="L21" s="104"/>
      <c r="M21" s="14"/>
      <c r="N21" s="105"/>
      <c r="O21" s="102"/>
      <c r="P21" s="102">
        <v>2.5</v>
      </c>
      <c r="Q21" s="102" t="s">
        <v>83</v>
      </c>
      <c r="R21" s="106"/>
      <c r="S21" s="107"/>
      <c r="T21" s="14"/>
      <c r="U21" s="113"/>
      <c r="V21" s="14">
        <v>15</v>
      </c>
      <c r="W21" s="14">
        <v>22.5</v>
      </c>
      <c r="X21" s="14"/>
      <c r="Y21" s="14"/>
      <c r="Z21" s="14"/>
      <c r="AA21" s="14"/>
      <c r="AB21" s="14"/>
      <c r="AC21" s="309">
        <v>26459</v>
      </c>
      <c r="AD21" s="108"/>
      <c r="AE21" s="108"/>
      <c r="AF21" s="108"/>
    </row>
    <row r="22" spans="1:32" ht="15.75" customHeight="1">
      <c r="A22" s="111">
        <v>1</v>
      </c>
      <c r="B22" s="101" t="s">
        <v>84</v>
      </c>
      <c r="C22" s="102">
        <v>10</v>
      </c>
      <c r="D22" s="102"/>
      <c r="E22" s="102"/>
      <c r="F22" s="119">
        <v>7.5</v>
      </c>
      <c r="G22" s="102">
        <v>10</v>
      </c>
      <c r="H22" s="102"/>
      <c r="I22" s="102"/>
      <c r="J22" s="110"/>
      <c r="K22" s="102"/>
      <c r="L22" s="102"/>
      <c r="M22" s="102"/>
      <c r="N22" s="102"/>
      <c r="O22" s="102"/>
      <c r="P22" s="102"/>
      <c r="Q22" s="102"/>
      <c r="R22" s="102"/>
      <c r="S22" s="14"/>
      <c r="T22" s="14"/>
      <c r="U22" s="14"/>
      <c r="V22" s="18"/>
      <c r="W22" s="18"/>
      <c r="X22" s="18"/>
      <c r="Y22" s="18"/>
      <c r="Z22" s="14"/>
      <c r="AA22" s="14"/>
      <c r="AB22" s="14"/>
      <c r="AC22" s="124">
        <v>49393</v>
      </c>
      <c r="AD22" s="311"/>
      <c r="AE22" s="116"/>
      <c r="AF22" s="116"/>
    </row>
    <row r="23" spans="1:32" ht="15.75" customHeight="1">
      <c r="A23" s="111">
        <v>2</v>
      </c>
      <c r="B23" s="101" t="s">
        <v>85</v>
      </c>
      <c r="C23" s="102"/>
      <c r="D23" s="102" t="s">
        <v>86</v>
      </c>
      <c r="E23" s="102"/>
      <c r="F23" s="14">
        <v>2.5</v>
      </c>
      <c r="G23" s="102"/>
      <c r="H23" s="102">
        <v>5</v>
      </c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4"/>
      <c r="T23" s="14"/>
      <c r="U23" s="14"/>
      <c r="V23" s="18"/>
      <c r="W23" s="18"/>
      <c r="X23" s="18"/>
      <c r="Y23" s="18"/>
      <c r="Z23" s="14"/>
      <c r="AA23" s="14"/>
      <c r="AB23" s="14"/>
      <c r="AC23" s="309">
        <v>49390</v>
      </c>
      <c r="AD23" s="108"/>
      <c r="AE23" s="108"/>
      <c r="AF23" s="108"/>
    </row>
    <row r="24" spans="1:32" ht="15.75" customHeight="1">
      <c r="A24" s="111">
        <v>1</v>
      </c>
      <c r="B24" s="125" t="s">
        <v>87</v>
      </c>
      <c r="C24" s="102" t="s">
        <v>88</v>
      </c>
      <c r="D24" s="102" t="s">
        <v>86</v>
      </c>
      <c r="E24" s="110"/>
      <c r="F24" s="102"/>
      <c r="G24" s="102">
        <v>5</v>
      </c>
      <c r="H24" s="102"/>
      <c r="I24" s="102"/>
      <c r="J24" s="126"/>
      <c r="K24" s="102"/>
      <c r="L24" s="127"/>
      <c r="M24" s="102"/>
      <c r="N24" s="128"/>
      <c r="O24" s="102"/>
      <c r="P24" s="102"/>
      <c r="Q24" s="102"/>
      <c r="R24" s="106"/>
      <c r="S24" s="107"/>
      <c r="T24" s="102"/>
      <c r="U24" s="113"/>
      <c r="V24" s="102"/>
      <c r="W24" s="102"/>
      <c r="X24" s="102"/>
      <c r="Y24" s="102"/>
      <c r="Z24" s="102"/>
      <c r="AA24" s="102"/>
      <c r="AB24" s="102"/>
      <c r="AC24" s="309">
        <v>49389</v>
      </c>
      <c r="AD24" s="114"/>
      <c r="AE24" s="114"/>
      <c r="AF24" s="114"/>
    </row>
    <row r="25" spans="1:32" ht="15.75" customHeight="1">
      <c r="A25" s="100">
        <v>2</v>
      </c>
      <c r="B25" s="101" t="s">
        <v>89</v>
      </c>
      <c r="C25" s="14"/>
      <c r="D25" s="14"/>
      <c r="E25" s="14"/>
      <c r="F25" s="129" t="s">
        <v>90</v>
      </c>
      <c r="G25" s="14"/>
      <c r="H25" s="14"/>
      <c r="I25" s="130" t="s">
        <v>91</v>
      </c>
      <c r="J25" s="101"/>
      <c r="K25" s="14"/>
      <c r="L25" s="104" t="s">
        <v>92</v>
      </c>
      <c r="M25" s="14"/>
      <c r="N25" s="105"/>
      <c r="O25" s="14"/>
      <c r="P25" s="14"/>
      <c r="Q25" s="102"/>
      <c r="R25" s="106"/>
      <c r="S25" s="107"/>
      <c r="T25" s="14"/>
      <c r="U25" s="113"/>
      <c r="V25" s="14"/>
      <c r="W25" s="14"/>
      <c r="X25" s="14"/>
      <c r="Y25" s="14"/>
      <c r="Z25" s="14"/>
      <c r="AA25" s="14"/>
      <c r="AB25" s="14"/>
      <c r="AC25" s="309" t="s">
        <v>93</v>
      </c>
      <c r="AD25" s="108"/>
      <c r="AE25" s="108"/>
      <c r="AF25" s="108"/>
    </row>
    <row r="26" spans="1:32" ht="15.75" customHeight="1">
      <c r="A26" s="100">
        <v>3</v>
      </c>
      <c r="B26" s="131" t="s">
        <v>94</v>
      </c>
      <c r="C26" s="14"/>
      <c r="D26" s="14" t="s">
        <v>88</v>
      </c>
      <c r="E26" s="109"/>
      <c r="F26" s="14"/>
      <c r="G26" s="109" t="s">
        <v>95</v>
      </c>
      <c r="H26" s="14"/>
      <c r="I26" s="14"/>
      <c r="J26" s="14"/>
      <c r="K26" s="109"/>
      <c r="L26" s="14"/>
      <c r="M26" s="14"/>
      <c r="N26" s="109"/>
      <c r="O26" s="14"/>
      <c r="P26" s="14" t="s">
        <v>96</v>
      </c>
      <c r="Q26" s="102"/>
      <c r="R26" s="106"/>
      <c r="S26" s="14"/>
      <c r="T26" s="109"/>
      <c r="U26" s="14" t="s">
        <v>97</v>
      </c>
      <c r="V26" s="14"/>
      <c r="W26" s="109"/>
      <c r="X26" s="14"/>
      <c r="Y26" s="14"/>
      <c r="Z26" s="14"/>
      <c r="AA26" s="14"/>
      <c r="AB26" s="14">
        <v>10</v>
      </c>
      <c r="AC26" s="309">
        <v>29111</v>
      </c>
      <c r="AD26" s="124">
        <v>49392</v>
      </c>
      <c r="AE26" s="116"/>
      <c r="AF26" s="116"/>
    </row>
    <row r="27" spans="1:32" ht="15.75" customHeight="1">
      <c r="A27" s="100">
        <v>1</v>
      </c>
      <c r="B27" s="131" t="s">
        <v>98</v>
      </c>
      <c r="C27" s="14" t="s">
        <v>99</v>
      </c>
      <c r="D27" s="58" t="s">
        <v>66</v>
      </c>
      <c r="E27" s="14" t="s">
        <v>99</v>
      </c>
      <c r="F27" s="102" t="s">
        <v>99</v>
      </c>
      <c r="G27" s="58"/>
      <c r="H27" s="14">
        <v>2.5</v>
      </c>
      <c r="I27" s="14"/>
      <c r="J27" s="2" t="s">
        <v>99</v>
      </c>
      <c r="K27" s="14"/>
      <c r="L27" s="104"/>
      <c r="M27" s="14" t="s">
        <v>99</v>
      </c>
      <c r="N27" s="132">
        <v>1</v>
      </c>
      <c r="O27" s="133"/>
      <c r="P27" s="102">
        <v>2.5</v>
      </c>
      <c r="Q27" s="133" t="s">
        <v>83</v>
      </c>
      <c r="R27" s="134"/>
      <c r="S27" s="134"/>
      <c r="T27" s="134"/>
      <c r="U27" s="134"/>
      <c r="V27" s="14" t="s">
        <v>99</v>
      </c>
      <c r="W27" s="14">
        <v>2.5</v>
      </c>
      <c r="X27" s="14" t="s">
        <v>99</v>
      </c>
      <c r="Y27" s="14" t="s">
        <v>99</v>
      </c>
      <c r="Z27" s="14"/>
      <c r="AA27" s="14" t="s">
        <v>99</v>
      </c>
      <c r="AB27" s="14"/>
      <c r="AC27" s="309">
        <v>49383</v>
      </c>
      <c r="AD27" s="116"/>
      <c r="AE27" s="116"/>
      <c r="AF27" s="116"/>
    </row>
    <row r="28" spans="1:32" ht="15.75" customHeight="1">
      <c r="A28" s="100">
        <v>2</v>
      </c>
      <c r="B28" s="131" t="s">
        <v>100</v>
      </c>
      <c r="C28" s="14"/>
      <c r="D28" s="14"/>
      <c r="E28" s="14"/>
      <c r="F28" s="102"/>
      <c r="G28" s="14"/>
      <c r="H28" s="14"/>
      <c r="I28" s="14"/>
      <c r="J28" s="101"/>
      <c r="K28" s="14"/>
      <c r="L28" s="104"/>
      <c r="M28" s="14"/>
      <c r="N28" s="105"/>
      <c r="O28" s="14"/>
      <c r="P28" s="14"/>
      <c r="Q28" s="102"/>
      <c r="R28" s="106"/>
      <c r="S28" s="107"/>
      <c r="T28" s="14"/>
      <c r="U28" s="113">
        <v>2.5</v>
      </c>
      <c r="V28" s="14">
        <v>10</v>
      </c>
      <c r="W28" s="14"/>
      <c r="X28" s="14"/>
      <c r="Y28" s="14"/>
      <c r="Z28" s="14"/>
      <c r="AA28" s="14"/>
      <c r="AB28" s="14"/>
      <c r="AC28" s="309">
        <v>26460</v>
      </c>
      <c r="AD28" s="108"/>
      <c r="AE28" s="108"/>
      <c r="AF28" s="108"/>
    </row>
    <row r="29" spans="1:32" ht="15.75" customHeight="1">
      <c r="A29" s="100">
        <v>1</v>
      </c>
      <c r="B29" s="131" t="s">
        <v>101</v>
      </c>
      <c r="C29" s="14"/>
      <c r="D29" s="14" t="s">
        <v>66</v>
      </c>
      <c r="E29" s="14">
        <v>7.5</v>
      </c>
      <c r="F29" s="102">
        <v>5</v>
      </c>
      <c r="G29" s="14"/>
      <c r="H29" s="14"/>
      <c r="I29" s="14"/>
      <c r="J29" s="115"/>
      <c r="K29" s="14"/>
      <c r="L29" s="104"/>
      <c r="M29" s="14"/>
      <c r="N29" s="105"/>
      <c r="O29" s="102"/>
      <c r="P29" s="102">
        <v>2.5</v>
      </c>
      <c r="Q29" s="102" t="s">
        <v>83</v>
      </c>
      <c r="R29" s="106"/>
      <c r="S29" s="107"/>
      <c r="T29" s="14"/>
      <c r="U29" s="113"/>
      <c r="V29" s="14"/>
      <c r="W29" s="14">
        <v>12.5</v>
      </c>
      <c r="X29" s="14"/>
      <c r="Y29" s="14">
        <v>2.5</v>
      </c>
      <c r="Z29" s="14"/>
      <c r="AA29" s="14"/>
      <c r="AB29" s="14"/>
      <c r="AC29" s="309">
        <v>26457</v>
      </c>
      <c r="AD29" s="124">
        <v>49386</v>
      </c>
      <c r="AE29" s="116"/>
      <c r="AF29" s="116"/>
    </row>
    <row r="30" spans="1:32" ht="15.75" customHeight="1">
      <c r="A30" s="100">
        <v>1</v>
      </c>
      <c r="B30" s="135" t="s">
        <v>102</v>
      </c>
      <c r="C30" s="14"/>
      <c r="D30" s="14"/>
      <c r="E30" s="14"/>
      <c r="F30" s="110"/>
      <c r="G30" s="14">
        <v>15</v>
      </c>
      <c r="H30" s="14"/>
      <c r="I30" s="109"/>
      <c r="J30" s="14"/>
      <c r="K30" s="14"/>
      <c r="L30" s="104"/>
      <c r="M30" s="14"/>
      <c r="N30" s="105"/>
      <c r="O30" s="14"/>
      <c r="P30" s="14"/>
      <c r="Q30" s="102"/>
      <c r="R30" s="106"/>
      <c r="S30" s="14"/>
      <c r="T30" s="14"/>
      <c r="U30" s="14"/>
      <c r="V30" s="14">
        <v>40</v>
      </c>
      <c r="W30" s="14"/>
      <c r="X30" s="14"/>
      <c r="Y30" s="14">
        <v>60</v>
      </c>
      <c r="Z30" s="14"/>
      <c r="AA30" s="14"/>
      <c r="AB30" s="14"/>
      <c r="AC30" s="309">
        <v>41851</v>
      </c>
      <c r="AD30" s="108"/>
      <c r="AE30" s="108"/>
      <c r="AF30" s="108"/>
    </row>
    <row r="31" spans="1:32" ht="15.75" customHeight="1">
      <c r="A31" s="111">
        <v>1</v>
      </c>
      <c r="B31" s="131" t="s">
        <v>103</v>
      </c>
      <c r="C31" s="14"/>
      <c r="D31" s="14" t="s">
        <v>66</v>
      </c>
      <c r="E31" s="14"/>
      <c r="F31" s="102"/>
      <c r="G31" s="14"/>
      <c r="H31" s="14"/>
      <c r="I31" s="14"/>
      <c r="J31" s="115"/>
      <c r="K31" s="14"/>
      <c r="L31" s="104"/>
      <c r="M31" s="14"/>
      <c r="N31" s="105"/>
      <c r="O31" s="102"/>
      <c r="P31" s="102"/>
      <c r="Q31" s="102"/>
      <c r="R31" s="106"/>
      <c r="S31" s="107"/>
      <c r="T31" s="14"/>
      <c r="U31" s="113"/>
      <c r="V31" s="14"/>
      <c r="W31" s="14"/>
      <c r="X31" s="14">
        <v>2.5</v>
      </c>
      <c r="Y31" s="14"/>
      <c r="Z31" s="14"/>
      <c r="AA31" s="14"/>
      <c r="AB31" s="14"/>
      <c r="AC31" s="309">
        <v>49384</v>
      </c>
      <c r="AD31" s="116"/>
      <c r="AE31" s="116"/>
      <c r="AF31" s="116"/>
    </row>
    <row r="32" spans="1:32" ht="15.75" customHeight="1">
      <c r="A32" s="111">
        <v>1</v>
      </c>
      <c r="B32" s="131" t="s">
        <v>104</v>
      </c>
      <c r="C32" s="14"/>
      <c r="D32" s="14"/>
      <c r="E32" s="14">
        <v>7.5</v>
      </c>
      <c r="F32" s="102">
        <v>5</v>
      </c>
      <c r="G32" s="14"/>
      <c r="H32" s="14"/>
      <c r="I32" s="14"/>
      <c r="J32" s="115"/>
      <c r="K32" s="14" t="s">
        <v>105</v>
      </c>
      <c r="L32" s="104"/>
      <c r="M32" s="14"/>
      <c r="N32" s="105"/>
      <c r="O32" s="102"/>
      <c r="P32" s="102">
        <v>2.5</v>
      </c>
      <c r="Q32" s="102" t="s">
        <v>83</v>
      </c>
      <c r="R32" s="106"/>
      <c r="S32" s="107"/>
      <c r="T32" s="14"/>
      <c r="U32" s="113"/>
      <c r="V32" s="14">
        <v>10</v>
      </c>
      <c r="W32" s="14">
        <v>15</v>
      </c>
      <c r="X32" s="14"/>
      <c r="Y32" s="14">
        <v>2.5</v>
      </c>
      <c r="Z32" s="14"/>
      <c r="AA32" s="14"/>
      <c r="AB32" s="14"/>
      <c r="AC32" s="309">
        <v>26458</v>
      </c>
      <c r="AD32" s="108"/>
      <c r="AE32" s="108"/>
      <c r="AF32" s="108"/>
    </row>
    <row r="33" spans="1:32" ht="15.75" customHeight="1">
      <c r="A33" s="100">
        <v>1</v>
      </c>
      <c r="B33" s="131" t="s">
        <v>106</v>
      </c>
      <c r="C33" s="14"/>
      <c r="D33" s="14"/>
      <c r="E33" s="14"/>
      <c r="F33" s="102"/>
      <c r="G33" s="14"/>
      <c r="H33" s="14"/>
      <c r="I33" s="14"/>
      <c r="J33" s="101"/>
      <c r="K33" s="14"/>
      <c r="L33" s="136" t="s">
        <v>107</v>
      </c>
      <c r="M33" s="14"/>
      <c r="N33" s="105">
        <v>100</v>
      </c>
      <c r="O33" s="14"/>
      <c r="P33" s="14"/>
      <c r="Q33" s="102"/>
      <c r="R33" s="106"/>
      <c r="S33" s="107"/>
      <c r="T33" s="14"/>
      <c r="U33" s="113"/>
      <c r="V33" s="14"/>
      <c r="W33" s="14"/>
      <c r="X33" s="14"/>
      <c r="Y33" s="14"/>
      <c r="Z33" s="14"/>
      <c r="AA33" s="14"/>
      <c r="AB33" s="14"/>
      <c r="AC33" s="309">
        <v>49387</v>
      </c>
      <c r="AD33" s="108"/>
      <c r="AE33" s="108"/>
      <c r="AF33" s="108"/>
    </row>
    <row r="34" spans="1:32" ht="15.75" customHeight="1">
      <c r="A34" s="111">
        <v>2</v>
      </c>
      <c r="B34" s="137" t="s">
        <v>108</v>
      </c>
      <c r="C34" s="14">
        <v>12</v>
      </c>
      <c r="D34" s="14"/>
      <c r="E34" s="14">
        <v>8</v>
      </c>
      <c r="F34" s="102"/>
      <c r="G34" s="14"/>
      <c r="H34" s="14"/>
      <c r="I34" s="14"/>
      <c r="J34" s="101"/>
      <c r="K34" s="14"/>
      <c r="L34" s="104"/>
      <c r="M34" s="14"/>
      <c r="N34" s="105"/>
      <c r="O34" s="14"/>
      <c r="P34" s="14"/>
      <c r="Q34" s="102"/>
      <c r="R34" s="106"/>
      <c r="S34" s="107"/>
      <c r="T34" s="14"/>
      <c r="U34" s="113"/>
      <c r="V34" s="14"/>
      <c r="W34" s="14"/>
      <c r="X34" s="14"/>
      <c r="Y34" s="14"/>
      <c r="Z34" s="14"/>
      <c r="AA34" s="14"/>
      <c r="AB34" s="14"/>
      <c r="AC34" s="309">
        <v>49391</v>
      </c>
      <c r="AD34" s="108"/>
      <c r="AE34" s="108"/>
      <c r="AF34" s="108"/>
    </row>
    <row r="35" spans="1:32" ht="15.75" customHeight="1">
      <c r="A35" s="111">
        <v>1</v>
      </c>
      <c r="B35" s="131" t="s">
        <v>109</v>
      </c>
      <c r="C35" s="102"/>
      <c r="D35" s="102"/>
      <c r="E35" s="102"/>
      <c r="F35" s="102"/>
      <c r="G35" s="102">
        <v>10</v>
      </c>
      <c r="H35" s="102"/>
      <c r="I35" s="14"/>
      <c r="J35" s="14"/>
      <c r="K35" s="104"/>
      <c r="L35" s="14"/>
      <c r="M35" s="14"/>
      <c r="N35" s="14"/>
      <c r="O35" s="14"/>
      <c r="P35" s="14"/>
      <c r="Q35" s="102"/>
      <c r="R35" s="106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309">
        <v>49385</v>
      </c>
      <c r="AD35" s="116"/>
      <c r="AE35" s="116"/>
      <c r="AF35" s="116"/>
    </row>
    <row r="36" spans="1:32" ht="15.75" customHeight="1">
      <c r="A36" s="100">
        <v>2</v>
      </c>
      <c r="B36" s="131" t="s">
        <v>110</v>
      </c>
      <c r="C36" s="102"/>
      <c r="D36" s="102"/>
      <c r="E36" s="102"/>
      <c r="F36" s="14"/>
      <c r="G36" s="102"/>
      <c r="H36" s="102">
        <v>10</v>
      </c>
      <c r="I36" s="14"/>
      <c r="J36" s="14"/>
      <c r="K36" s="14"/>
      <c r="L36" s="14"/>
      <c r="M36" s="14"/>
      <c r="N36" s="14"/>
      <c r="O36" s="14"/>
      <c r="P36" s="14"/>
      <c r="Q36" s="106"/>
      <c r="R36" s="105"/>
      <c r="S36" s="138"/>
      <c r="T36" s="138"/>
      <c r="U36" s="14"/>
      <c r="V36" s="14"/>
      <c r="W36" s="14"/>
      <c r="X36" s="14"/>
      <c r="Y36" s="14"/>
      <c r="Z36" s="14"/>
      <c r="AA36" s="14"/>
      <c r="AB36" s="14"/>
      <c r="AC36" s="309">
        <v>26461</v>
      </c>
      <c r="AD36" s="108"/>
      <c r="AE36" s="108"/>
      <c r="AF36" s="108"/>
    </row>
    <row r="37" spans="1:32" ht="15.75" customHeight="1">
      <c r="A37" s="100">
        <v>2</v>
      </c>
      <c r="B37" s="131" t="s">
        <v>111</v>
      </c>
      <c r="C37" s="102"/>
      <c r="D37" s="102"/>
      <c r="E37" s="102"/>
      <c r="F37" s="102"/>
      <c r="G37" s="102"/>
      <c r="H37" s="102">
        <v>10</v>
      </c>
      <c r="I37" s="14"/>
      <c r="J37" s="14"/>
      <c r="K37" s="14"/>
      <c r="L37" s="14"/>
      <c r="M37" s="14"/>
      <c r="N37" s="14"/>
      <c r="O37" s="14"/>
      <c r="P37" s="14"/>
      <c r="Q37" s="102"/>
      <c r="R37" s="106"/>
      <c r="S37" s="138"/>
      <c r="T37" s="138"/>
      <c r="U37" s="14"/>
      <c r="V37" s="14"/>
      <c r="W37" s="14"/>
      <c r="X37" s="14"/>
      <c r="Y37" s="14"/>
      <c r="Z37" s="14"/>
      <c r="AA37" s="14"/>
      <c r="AB37" s="14"/>
      <c r="AC37" s="309">
        <v>26462</v>
      </c>
      <c r="AD37" s="108"/>
      <c r="AE37" s="108"/>
      <c r="AF37" s="108"/>
    </row>
    <row r="38" spans="1:32" ht="15.75" customHeight="1">
      <c r="A38" s="100">
        <v>3</v>
      </c>
      <c r="B38" s="131" t="s">
        <v>112</v>
      </c>
      <c r="C38" s="14">
        <v>20</v>
      </c>
      <c r="D38" s="14">
        <v>27.2</v>
      </c>
      <c r="E38" s="139" t="s">
        <v>113</v>
      </c>
      <c r="F38" s="102"/>
      <c r="G38" s="14" t="s">
        <v>114</v>
      </c>
      <c r="H38" s="14"/>
      <c r="I38" s="14">
        <v>27.2</v>
      </c>
      <c r="J38" s="101"/>
      <c r="K38" s="14">
        <v>10</v>
      </c>
      <c r="L38" s="104"/>
      <c r="M38" s="14" t="s">
        <v>115</v>
      </c>
      <c r="N38" s="105"/>
      <c r="O38" s="14" t="s">
        <v>116</v>
      </c>
      <c r="P38" s="14"/>
      <c r="Q38" s="102"/>
      <c r="R38" s="14">
        <v>20</v>
      </c>
      <c r="S38" s="14">
        <v>20</v>
      </c>
      <c r="T38" s="14">
        <v>20</v>
      </c>
      <c r="U38" s="140"/>
      <c r="V38" s="14">
        <v>20</v>
      </c>
      <c r="W38" s="14">
        <v>20</v>
      </c>
      <c r="X38" s="14">
        <v>20</v>
      </c>
      <c r="Y38" s="14">
        <v>25</v>
      </c>
      <c r="Z38" s="14"/>
      <c r="AA38" s="14">
        <v>20</v>
      </c>
      <c r="AB38" s="14"/>
      <c r="AC38" s="309">
        <v>26466</v>
      </c>
      <c r="AD38" s="124">
        <v>26467</v>
      </c>
      <c r="AE38" s="108"/>
      <c r="AF38" s="108"/>
    </row>
    <row r="39" spans="1:32" ht="15.75" customHeight="1">
      <c r="A39" s="100">
        <v>3</v>
      </c>
      <c r="B39" s="101" t="s">
        <v>117</v>
      </c>
      <c r="C39" s="102">
        <v>1</v>
      </c>
      <c r="D39" s="102"/>
      <c r="E39" s="102">
        <v>3</v>
      </c>
      <c r="F39" s="102"/>
      <c r="G39" s="102">
        <v>3</v>
      </c>
      <c r="H39" s="102"/>
      <c r="I39" s="14"/>
      <c r="J39" s="14">
        <v>3</v>
      </c>
      <c r="K39" s="14"/>
      <c r="L39" s="14"/>
      <c r="M39" s="14"/>
      <c r="N39" s="14"/>
      <c r="O39" s="14"/>
      <c r="P39" s="14" t="s">
        <v>118</v>
      </c>
      <c r="Q39" s="102"/>
      <c r="R39" s="106"/>
      <c r="S39" s="138"/>
      <c r="T39" s="138"/>
      <c r="U39" s="14"/>
      <c r="V39" s="14"/>
      <c r="W39" s="14"/>
      <c r="X39" s="14"/>
      <c r="Y39" s="14"/>
      <c r="Z39" s="14"/>
      <c r="AA39" s="14"/>
      <c r="AB39" s="14"/>
      <c r="AC39" s="309">
        <v>41857</v>
      </c>
      <c r="AD39" s="108"/>
      <c r="AE39" s="108"/>
      <c r="AF39" s="108"/>
    </row>
    <row r="40" spans="1:32" ht="15.75" customHeight="1">
      <c r="A40" s="100">
        <v>2</v>
      </c>
      <c r="B40" s="141" t="s">
        <v>119</v>
      </c>
      <c r="C40" s="102"/>
      <c r="D40" s="102"/>
      <c r="E40" s="102"/>
      <c r="F40" s="102"/>
      <c r="G40" s="102"/>
      <c r="H40" s="102">
        <v>10</v>
      </c>
      <c r="I40" s="14"/>
      <c r="J40" s="109"/>
      <c r="K40" s="14"/>
      <c r="L40" s="14"/>
      <c r="M40" s="14"/>
      <c r="N40" s="14"/>
      <c r="O40" s="109"/>
      <c r="P40" s="14"/>
      <c r="Q40" s="102"/>
      <c r="R40" s="106"/>
      <c r="S40" s="138"/>
      <c r="T40" s="138"/>
      <c r="U40" s="14"/>
      <c r="V40" s="14"/>
      <c r="W40" s="14"/>
      <c r="X40" s="14"/>
      <c r="Y40" s="14"/>
      <c r="Z40" s="14"/>
      <c r="AA40" s="14"/>
      <c r="AB40" s="14"/>
      <c r="AC40" s="309">
        <v>41856</v>
      </c>
      <c r="AD40" s="108"/>
      <c r="AE40" s="108"/>
      <c r="AF40" s="108"/>
    </row>
    <row r="41" spans="1:32" ht="15.75" customHeight="1">
      <c r="A41" s="100">
        <v>1</v>
      </c>
      <c r="B41" s="131" t="s">
        <v>120</v>
      </c>
      <c r="C41" s="102">
        <v>2.5</v>
      </c>
      <c r="D41" s="102">
        <v>2.5</v>
      </c>
      <c r="E41" s="102"/>
      <c r="F41" s="102"/>
      <c r="G41" s="102">
        <v>5</v>
      </c>
      <c r="H41" s="137"/>
      <c r="I41" s="102"/>
      <c r="J41" s="102"/>
      <c r="K41" s="102"/>
      <c r="L41" s="102"/>
      <c r="M41" s="106"/>
      <c r="N41" s="2"/>
      <c r="O41" s="102"/>
      <c r="P41" s="102"/>
      <c r="Q41" s="102"/>
      <c r="R41" s="2"/>
      <c r="S41" s="138"/>
      <c r="T41" s="138"/>
      <c r="U41" s="14"/>
      <c r="V41" s="14"/>
      <c r="W41" s="14"/>
      <c r="X41" s="14"/>
      <c r="Y41" s="14"/>
      <c r="Z41" s="14"/>
      <c r="AA41" s="14"/>
      <c r="AB41" s="14"/>
      <c r="AC41" s="309">
        <v>41852</v>
      </c>
      <c r="AD41" s="108"/>
      <c r="AE41" s="108"/>
      <c r="AF41" s="108"/>
    </row>
    <row r="42" spans="1:32" ht="15.75" customHeight="1">
      <c r="A42" s="142">
        <v>3</v>
      </c>
      <c r="B42" s="143" t="s">
        <v>121</v>
      </c>
      <c r="C42" s="144" t="s">
        <v>122</v>
      </c>
      <c r="D42" s="145" t="s">
        <v>122</v>
      </c>
      <c r="E42" s="146" t="s">
        <v>123</v>
      </c>
      <c r="F42" s="145" t="s">
        <v>122</v>
      </c>
      <c r="G42" s="147"/>
      <c r="H42" s="148"/>
      <c r="I42" s="144" t="s">
        <v>122</v>
      </c>
      <c r="J42" s="145" t="s">
        <v>122</v>
      </c>
      <c r="K42" s="147"/>
      <c r="L42" s="145"/>
      <c r="M42" s="147"/>
      <c r="N42" s="149"/>
      <c r="O42" s="144" t="s">
        <v>122</v>
      </c>
      <c r="P42" s="145" t="s">
        <v>83</v>
      </c>
      <c r="Q42" s="147"/>
      <c r="R42" s="150"/>
      <c r="S42" s="151"/>
      <c r="T42" s="152"/>
      <c r="U42" s="14"/>
      <c r="V42" s="14"/>
      <c r="W42" s="14"/>
      <c r="X42" s="14"/>
      <c r="Y42" s="153" t="s">
        <v>124</v>
      </c>
      <c r="Z42" s="154"/>
      <c r="AA42" s="154"/>
      <c r="AB42" s="154"/>
      <c r="AC42" s="309">
        <v>41858</v>
      </c>
      <c r="AD42" s="108"/>
      <c r="AE42" s="108"/>
      <c r="AF42" s="108"/>
    </row>
    <row r="43" spans="1:32" ht="15.75" customHeight="1">
      <c r="A43" s="142">
        <v>1</v>
      </c>
      <c r="B43" s="143" t="s">
        <v>125</v>
      </c>
      <c r="C43" s="155"/>
      <c r="D43" s="147"/>
      <c r="E43" s="156"/>
      <c r="F43" s="145" t="s">
        <v>126</v>
      </c>
      <c r="G43" s="147"/>
      <c r="H43" s="157" t="s">
        <v>127</v>
      </c>
      <c r="I43" s="155"/>
      <c r="J43" s="158"/>
      <c r="K43" s="158"/>
      <c r="L43" s="158"/>
      <c r="M43" s="17"/>
      <c r="N43" s="159"/>
      <c r="O43" s="102"/>
      <c r="P43" s="158"/>
      <c r="Q43" s="158"/>
      <c r="R43" s="160"/>
      <c r="S43" s="138"/>
      <c r="T43" s="161"/>
      <c r="U43" s="14"/>
      <c r="V43" s="14"/>
      <c r="W43" s="14"/>
      <c r="X43" s="14"/>
      <c r="Y43" s="14"/>
      <c r="Z43" s="14"/>
      <c r="AA43" s="14"/>
      <c r="AB43" s="14"/>
      <c r="AC43" s="309">
        <v>41855</v>
      </c>
      <c r="AD43" s="108"/>
      <c r="AE43" s="108"/>
      <c r="AF43" s="108"/>
    </row>
    <row r="44" spans="1:32" ht="15.75" customHeight="1">
      <c r="A44" s="100">
        <v>1</v>
      </c>
      <c r="B44" s="131" t="s">
        <v>128</v>
      </c>
      <c r="C44" s="102"/>
      <c r="D44" s="102"/>
      <c r="E44" s="102"/>
      <c r="F44" s="102"/>
      <c r="G44" s="102"/>
      <c r="H44" s="102">
        <v>8</v>
      </c>
      <c r="I44" s="102"/>
      <c r="J44" s="102"/>
      <c r="K44" s="102"/>
      <c r="L44" s="102"/>
      <c r="M44" s="14"/>
      <c r="N44" s="102"/>
      <c r="O44" s="102"/>
      <c r="P44" s="102"/>
      <c r="Q44" s="102"/>
      <c r="R44" s="106"/>
      <c r="S44" s="138"/>
      <c r="T44" s="138"/>
      <c r="U44" s="14"/>
      <c r="V44" s="14"/>
      <c r="W44" s="14"/>
      <c r="X44" s="14"/>
      <c r="Y44" s="14"/>
      <c r="Z44" s="14"/>
      <c r="AA44" s="14"/>
      <c r="AB44" s="14"/>
      <c r="AC44" s="309">
        <v>41854</v>
      </c>
      <c r="AD44" s="108"/>
      <c r="AE44" s="108"/>
      <c r="AF44" s="108"/>
    </row>
    <row r="45" spans="1:32" ht="15.75" customHeight="1">
      <c r="A45" s="162">
        <v>2</v>
      </c>
      <c r="B45" s="163" t="s">
        <v>129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4"/>
      <c r="N45" s="102"/>
      <c r="O45" s="102"/>
      <c r="P45" s="102"/>
      <c r="Q45" s="102"/>
      <c r="R45" s="106"/>
      <c r="S45" s="138"/>
      <c r="T45" s="138"/>
      <c r="U45" s="130" t="s">
        <v>130</v>
      </c>
      <c r="V45" s="130">
        <v>1</v>
      </c>
      <c r="W45" s="14"/>
      <c r="X45" s="14"/>
      <c r="Y45" s="14"/>
      <c r="Z45" s="14"/>
      <c r="AA45" s="14"/>
      <c r="AB45" s="14"/>
      <c r="AC45" s="311">
        <v>41859</v>
      </c>
      <c r="AD45" s="108"/>
      <c r="AE45" s="108"/>
      <c r="AF45" s="108"/>
    </row>
    <row r="46" spans="1:32" ht="16.5" customHeight="1">
      <c r="A46" s="164"/>
      <c r="B46" s="165" t="s">
        <v>31</v>
      </c>
      <c r="C46" s="166">
        <f t="shared" ref="C46:T46" si="0">SUM(C9:C44)</f>
        <v>46.5</v>
      </c>
      <c r="D46" s="166">
        <f t="shared" si="0"/>
        <v>29.7</v>
      </c>
      <c r="E46" s="166">
        <f t="shared" si="0"/>
        <v>32</v>
      </c>
      <c r="F46" s="166">
        <f t="shared" si="0"/>
        <v>34</v>
      </c>
      <c r="G46" s="166">
        <f t="shared" si="0"/>
        <v>53</v>
      </c>
      <c r="H46" s="166">
        <f t="shared" si="0"/>
        <v>53</v>
      </c>
      <c r="I46" s="166">
        <f t="shared" si="0"/>
        <v>31.2</v>
      </c>
      <c r="J46" s="166">
        <f t="shared" si="0"/>
        <v>4</v>
      </c>
      <c r="K46" s="166">
        <f t="shared" si="0"/>
        <v>14</v>
      </c>
      <c r="L46" s="166">
        <f t="shared" si="0"/>
        <v>14</v>
      </c>
      <c r="M46" s="166">
        <f t="shared" si="0"/>
        <v>0</v>
      </c>
      <c r="N46" s="166">
        <f t="shared" si="0"/>
        <v>101</v>
      </c>
      <c r="O46" s="166">
        <f t="shared" si="0"/>
        <v>0</v>
      </c>
      <c r="P46" s="166">
        <f t="shared" si="0"/>
        <v>10</v>
      </c>
      <c r="Q46" s="166">
        <f t="shared" si="0"/>
        <v>1</v>
      </c>
      <c r="R46" s="166">
        <f t="shared" si="0"/>
        <v>23</v>
      </c>
      <c r="S46" s="166">
        <f t="shared" si="0"/>
        <v>22</v>
      </c>
      <c r="T46" s="166">
        <f t="shared" si="0"/>
        <v>22</v>
      </c>
      <c r="U46" s="166">
        <f t="shared" ref="U46:V46" si="1">SUM(U9:U45)</f>
        <v>4.5</v>
      </c>
      <c r="V46" s="166">
        <f t="shared" si="1"/>
        <v>105</v>
      </c>
      <c r="W46" s="166">
        <f t="shared" ref="W46:AB46" si="2">SUM(W9:W44)</f>
        <v>77.5</v>
      </c>
      <c r="X46" s="166">
        <f t="shared" si="2"/>
        <v>23.5</v>
      </c>
      <c r="Y46" s="166">
        <f t="shared" si="2"/>
        <v>90</v>
      </c>
      <c r="Z46" s="166">
        <f t="shared" si="2"/>
        <v>0</v>
      </c>
      <c r="AA46" s="166">
        <f t="shared" si="2"/>
        <v>21</v>
      </c>
      <c r="AB46" s="166">
        <f t="shared" si="2"/>
        <v>10</v>
      </c>
      <c r="AC46" s="33">
        <f>SUM(C46:AB46)</f>
        <v>821.9</v>
      </c>
      <c r="AD46" s="167"/>
      <c r="AE46" s="167"/>
      <c r="AF46" s="167"/>
    </row>
    <row r="47" spans="1:32" ht="13.5" customHeight="1">
      <c r="A47" s="37"/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2"/>
      <c r="X47" s="2"/>
      <c r="Y47" s="2"/>
      <c r="Z47" s="2"/>
      <c r="AA47" s="2"/>
      <c r="AB47" s="2"/>
      <c r="AC47" s="3"/>
      <c r="AD47" s="3"/>
      <c r="AE47" s="3"/>
      <c r="AF47" s="3"/>
    </row>
    <row r="48" spans="1:32" ht="13.5" customHeight="1">
      <c r="A48" s="37"/>
      <c r="B48" s="37"/>
      <c r="C48" s="38"/>
      <c r="D48" s="38"/>
      <c r="E48" s="38"/>
      <c r="F48" s="248" t="s">
        <v>131</v>
      </c>
      <c r="G48" s="249"/>
      <c r="H48" s="249"/>
      <c r="I48" s="249"/>
      <c r="J48" s="249"/>
      <c r="K48" s="249"/>
      <c r="L48" s="249"/>
      <c r="M48" s="249"/>
      <c r="N48" s="249"/>
      <c r="O48" s="249"/>
      <c r="P48" s="250"/>
      <c r="Q48" s="38"/>
      <c r="R48" s="38"/>
      <c r="S48" s="38"/>
      <c r="T48" s="38"/>
      <c r="U48" s="38"/>
      <c r="V48" s="2"/>
      <c r="W48" s="2"/>
      <c r="X48" s="2"/>
      <c r="Y48" s="2"/>
      <c r="Z48" s="2"/>
      <c r="AA48" s="2"/>
      <c r="AB48" s="2"/>
      <c r="AC48" s="3"/>
      <c r="AD48" s="3"/>
      <c r="AE48" s="3"/>
      <c r="AF48" s="3"/>
    </row>
    <row r="49" spans="1:32" ht="13.5" customHeight="1">
      <c r="A49" s="37"/>
      <c r="B49" s="39"/>
      <c r="C49" s="248" t="s">
        <v>132</v>
      </c>
      <c r="D49" s="249"/>
      <c r="E49" s="250"/>
      <c r="F49" s="251" t="s">
        <v>34</v>
      </c>
      <c r="G49" s="249"/>
      <c r="H49" s="249"/>
      <c r="I49" s="250"/>
      <c r="J49" s="251" t="s">
        <v>133</v>
      </c>
      <c r="K49" s="249"/>
      <c r="L49" s="249"/>
      <c r="M49" s="250"/>
      <c r="N49" s="251" t="s">
        <v>134</v>
      </c>
      <c r="O49" s="249"/>
      <c r="P49" s="250"/>
      <c r="Q49" s="248" t="s">
        <v>135</v>
      </c>
      <c r="R49" s="249"/>
      <c r="S49" s="249"/>
      <c r="T49" s="249"/>
      <c r="U49" s="250"/>
      <c r="V49" s="278" t="s">
        <v>136</v>
      </c>
      <c r="W49" s="279"/>
      <c r="X49" s="280"/>
      <c r="Y49" s="168" t="s">
        <v>86</v>
      </c>
      <c r="Z49" s="168"/>
      <c r="AA49" s="169"/>
      <c r="AB49" s="40" t="s">
        <v>6</v>
      </c>
      <c r="AC49" s="3"/>
      <c r="AD49" s="3"/>
      <c r="AE49" s="3"/>
      <c r="AF49" s="3"/>
    </row>
    <row r="50" spans="1:32" ht="13.5" customHeight="1">
      <c r="A50" s="37"/>
      <c r="B50" s="170" t="s">
        <v>7</v>
      </c>
      <c r="C50" s="42" t="s">
        <v>137</v>
      </c>
      <c r="D50" s="8" t="s">
        <v>138</v>
      </c>
      <c r="E50" s="8" t="s">
        <v>139</v>
      </c>
      <c r="F50" s="43" t="s">
        <v>19</v>
      </c>
      <c r="G50" s="44" t="s">
        <v>38</v>
      </c>
      <c r="H50" s="44" t="s">
        <v>39</v>
      </c>
      <c r="I50" s="45" t="s">
        <v>40</v>
      </c>
      <c r="J50" s="43" t="s">
        <v>19</v>
      </c>
      <c r="K50" s="44" t="s">
        <v>38</v>
      </c>
      <c r="L50" s="44" t="s">
        <v>39</v>
      </c>
      <c r="M50" s="45" t="s">
        <v>40</v>
      </c>
      <c r="N50" s="46" t="s">
        <v>140</v>
      </c>
      <c r="O50" s="46" t="s">
        <v>141</v>
      </c>
      <c r="P50" s="46" t="s">
        <v>142</v>
      </c>
      <c r="Q50" s="42" t="s">
        <v>143</v>
      </c>
      <c r="R50" s="8" t="s">
        <v>144</v>
      </c>
      <c r="S50" s="8" t="s">
        <v>145</v>
      </c>
      <c r="T50" s="8" t="s">
        <v>146</v>
      </c>
      <c r="U50" s="10"/>
      <c r="V50" s="47" t="s">
        <v>19</v>
      </c>
      <c r="W50" s="48" t="s">
        <v>11</v>
      </c>
      <c r="X50" s="171" t="s">
        <v>147</v>
      </c>
      <c r="Y50" s="48" t="s">
        <v>8</v>
      </c>
      <c r="Z50" s="48" t="s">
        <v>19</v>
      </c>
      <c r="AA50" s="48" t="s">
        <v>39</v>
      </c>
      <c r="AB50" s="49"/>
      <c r="AC50" s="3"/>
      <c r="AD50" s="3"/>
      <c r="AE50" s="3"/>
      <c r="AF50" s="3"/>
    </row>
    <row r="51" spans="1:32" ht="15.75" customHeight="1">
      <c r="A51" s="172">
        <v>2</v>
      </c>
      <c r="B51" s="101" t="s">
        <v>79</v>
      </c>
      <c r="C51" s="60"/>
      <c r="D51" s="60"/>
      <c r="E51" s="60"/>
      <c r="F51" s="57"/>
      <c r="G51" s="2"/>
      <c r="H51" s="58"/>
      <c r="I51" s="173"/>
      <c r="J51" s="57"/>
      <c r="K51" s="58"/>
      <c r="L51" s="60"/>
      <c r="M51" s="52"/>
      <c r="N51" s="50"/>
      <c r="O51" s="51"/>
      <c r="P51" s="54"/>
      <c r="Q51" s="57"/>
      <c r="R51" s="58"/>
      <c r="S51" s="58"/>
      <c r="T51" s="58"/>
      <c r="U51" s="59"/>
      <c r="V51" s="58"/>
      <c r="W51" s="58"/>
      <c r="X51" s="105"/>
      <c r="Y51" s="58"/>
      <c r="Z51" s="58"/>
      <c r="AA51" s="58"/>
      <c r="AB51" s="19"/>
      <c r="AC51" s="3"/>
      <c r="AD51" s="3"/>
      <c r="AE51" s="3"/>
      <c r="AF51" s="3"/>
    </row>
    <row r="52" spans="1:32" ht="15.75" customHeight="1">
      <c r="A52" s="172">
        <v>2</v>
      </c>
      <c r="B52" s="101" t="s">
        <v>148</v>
      </c>
      <c r="C52" s="60"/>
      <c r="D52" s="60"/>
      <c r="E52" s="60"/>
      <c r="F52" s="57"/>
      <c r="G52" s="2"/>
      <c r="H52" s="58"/>
      <c r="I52" s="173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174" t="s">
        <v>149</v>
      </c>
      <c r="Z52" s="58"/>
      <c r="AA52" s="58"/>
      <c r="AB52" s="19"/>
      <c r="AC52" s="3"/>
      <c r="AD52" s="3"/>
      <c r="AE52" s="3"/>
      <c r="AF52" s="3"/>
    </row>
    <row r="53" spans="1:32" ht="15.75" customHeight="1">
      <c r="A53" s="172">
        <v>1</v>
      </c>
      <c r="B53" s="101" t="s">
        <v>87</v>
      </c>
      <c r="C53" s="60"/>
      <c r="D53" s="60"/>
      <c r="E53" s="60"/>
      <c r="F53" s="57"/>
      <c r="G53" s="2"/>
      <c r="H53" s="58"/>
      <c r="I53" s="173"/>
      <c r="J53" s="57"/>
      <c r="K53" s="58"/>
      <c r="L53" s="62"/>
      <c r="M53" s="59"/>
      <c r="N53" s="57"/>
      <c r="O53" s="58"/>
      <c r="P53" s="61"/>
      <c r="Q53" s="57"/>
      <c r="R53" s="58"/>
      <c r="S53" s="58"/>
      <c r="T53" s="58"/>
      <c r="U53" s="59"/>
      <c r="V53" s="105"/>
      <c r="W53" s="58"/>
      <c r="X53" s="105"/>
      <c r="Y53" s="174" t="s">
        <v>150</v>
      </c>
      <c r="Z53" s="58"/>
      <c r="AA53" s="58"/>
      <c r="AB53" s="19"/>
      <c r="AC53" s="3"/>
      <c r="AD53" s="3"/>
      <c r="AE53" s="3"/>
      <c r="AF53" s="3"/>
    </row>
    <row r="54" spans="1:32" ht="15.75" customHeight="1">
      <c r="A54" s="172">
        <v>3</v>
      </c>
      <c r="B54" s="131" t="s">
        <v>112</v>
      </c>
      <c r="C54" s="60"/>
      <c r="D54" s="175" t="s">
        <v>151</v>
      </c>
      <c r="E54" s="60"/>
      <c r="F54" s="57">
        <f>3*12</f>
        <v>36</v>
      </c>
      <c r="G54" s="2"/>
      <c r="H54" s="58">
        <v>36</v>
      </c>
      <c r="I54" s="173"/>
      <c r="J54" s="176">
        <v>36</v>
      </c>
      <c r="K54" s="58"/>
      <c r="L54" s="62"/>
      <c r="M54" s="59"/>
      <c r="N54" s="57">
        <v>36</v>
      </c>
      <c r="O54" s="58"/>
      <c r="P54" s="61">
        <v>36</v>
      </c>
      <c r="Q54" s="57"/>
      <c r="R54" s="58">
        <v>36</v>
      </c>
      <c r="S54" s="58"/>
      <c r="T54" s="58"/>
      <c r="U54" s="59"/>
      <c r="V54" s="105"/>
      <c r="W54" s="58"/>
      <c r="X54" s="105"/>
      <c r="Y54" s="58"/>
      <c r="Z54" s="58"/>
      <c r="AA54" s="58"/>
      <c r="AB54" s="19"/>
      <c r="AC54" s="3"/>
      <c r="AD54" s="3"/>
      <c r="AE54" s="3"/>
      <c r="AF54" s="3"/>
    </row>
    <row r="55" spans="1:32" ht="15.75" customHeight="1">
      <c r="A55" s="172"/>
      <c r="B55" s="101"/>
      <c r="C55" s="60"/>
      <c r="D55" s="60"/>
      <c r="E55" s="60"/>
      <c r="F55" s="57"/>
      <c r="G55" s="2"/>
      <c r="H55" s="58"/>
      <c r="I55" s="173"/>
      <c r="J55" s="57"/>
      <c r="K55" s="58"/>
      <c r="L55" s="60"/>
      <c r="M55" s="52"/>
      <c r="N55" s="50"/>
      <c r="O55" s="51"/>
      <c r="P55" s="54"/>
      <c r="Q55" s="57"/>
      <c r="R55" s="58"/>
      <c r="S55" s="58"/>
      <c r="T55" s="58"/>
      <c r="U55" s="59"/>
      <c r="V55" s="105"/>
      <c r="W55" s="58"/>
      <c r="X55" s="105"/>
      <c r="Y55" s="58"/>
      <c r="Z55" s="58"/>
      <c r="AA55" s="58"/>
      <c r="AB55" s="19"/>
      <c r="AC55" s="3"/>
      <c r="AD55" s="3"/>
      <c r="AE55" s="3"/>
      <c r="AF55" s="3"/>
    </row>
    <row r="56" spans="1:32" ht="15.75" customHeight="1">
      <c r="A56" s="172"/>
      <c r="B56" s="101"/>
      <c r="C56" s="60"/>
      <c r="D56" s="60"/>
      <c r="E56" s="60"/>
      <c r="F56" s="57"/>
      <c r="G56" s="2"/>
      <c r="H56" s="58"/>
      <c r="I56" s="173"/>
      <c r="J56" s="57"/>
      <c r="K56" s="58"/>
      <c r="L56" s="62"/>
      <c r="M56" s="59"/>
      <c r="N56" s="57"/>
      <c r="O56" s="58"/>
      <c r="P56" s="61"/>
      <c r="Q56" s="57"/>
      <c r="R56" s="58"/>
      <c r="S56" s="58"/>
      <c r="T56" s="58"/>
      <c r="U56" s="59"/>
      <c r="V56" s="58"/>
      <c r="W56" s="58"/>
      <c r="X56" s="105"/>
      <c r="Y56" s="58"/>
      <c r="Z56" s="58"/>
      <c r="AA56" s="58"/>
      <c r="AB56" s="19"/>
      <c r="AC56" s="3"/>
      <c r="AD56" s="3"/>
      <c r="AE56" s="3"/>
      <c r="AF56" s="3"/>
    </row>
    <row r="57" spans="1:32" ht="15.75" customHeight="1">
      <c r="A57" s="172"/>
      <c r="B57" s="131"/>
      <c r="C57" s="60"/>
      <c r="D57" s="60"/>
      <c r="E57" s="60"/>
      <c r="F57" s="57"/>
      <c r="G57" s="2"/>
      <c r="H57" s="58"/>
      <c r="I57" s="173"/>
      <c r="J57" s="57"/>
      <c r="K57" s="58"/>
      <c r="L57" s="60"/>
      <c r="M57" s="52"/>
      <c r="N57" s="50"/>
      <c r="O57" s="51"/>
      <c r="P57" s="54"/>
      <c r="Q57" s="57"/>
      <c r="R57" s="58"/>
      <c r="S57" s="58"/>
      <c r="T57" s="58"/>
      <c r="U57" s="59"/>
      <c r="V57" s="177"/>
      <c r="W57" s="58"/>
      <c r="X57" s="105"/>
      <c r="Y57" s="58"/>
      <c r="Z57" s="58"/>
      <c r="AA57" s="58"/>
      <c r="AB57" s="19"/>
      <c r="AC57" s="3"/>
      <c r="AD57" s="3"/>
      <c r="AE57" s="3"/>
      <c r="AF57" s="3"/>
    </row>
    <row r="58" spans="1:32" ht="15.75" customHeight="1">
      <c r="A58" s="172"/>
      <c r="B58" s="131"/>
      <c r="C58" s="60"/>
      <c r="D58" s="60"/>
      <c r="E58" s="60"/>
      <c r="F58" s="57"/>
      <c r="G58" s="58"/>
      <c r="H58" s="58"/>
      <c r="I58" s="59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58"/>
      <c r="AA58" s="58"/>
      <c r="AB58" s="19"/>
      <c r="AC58" s="3"/>
      <c r="AD58" s="3"/>
      <c r="AE58" s="3"/>
      <c r="AF58" s="3"/>
    </row>
    <row r="59" spans="1:32" ht="15.75" customHeight="1">
      <c r="A59" s="172"/>
      <c r="B59" s="131"/>
      <c r="C59" s="60"/>
      <c r="D59" s="60"/>
      <c r="E59" s="60"/>
      <c r="F59" s="57"/>
      <c r="G59" s="58"/>
      <c r="H59" s="58"/>
      <c r="I59" s="59"/>
      <c r="J59" s="57"/>
      <c r="K59" s="58"/>
      <c r="L59" s="62"/>
      <c r="M59" s="59"/>
      <c r="N59" s="57"/>
      <c r="O59" s="58"/>
      <c r="P59" s="61"/>
      <c r="Q59" s="57"/>
      <c r="R59" s="58"/>
      <c r="S59" s="58"/>
      <c r="T59" s="58"/>
      <c r="U59" s="59"/>
      <c r="V59" s="105"/>
      <c r="W59" s="58"/>
      <c r="X59" s="105"/>
      <c r="Y59" s="58"/>
      <c r="Z59" s="58"/>
      <c r="AA59" s="58"/>
      <c r="AB59" s="19"/>
      <c r="AC59" s="3"/>
      <c r="AD59" s="3"/>
      <c r="AE59" s="3"/>
      <c r="AF59" s="3"/>
    </row>
    <row r="60" spans="1:32" ht="15.75" customHeight="1">
      <c r="A60" s="172"/>
      <c r="B60" s="178"/>
      <c r="C60" s="60"/>
      <c r="D60" s="60"/>
      <c r="E60" s="60"/>
      <c r="F60" s="57"/>
      <c r="G60" s="58"/>
      <c r="H60" s="58"/>
      <c r="I60" s="173"/>
      <c r="J60" s="57"/>
      <c r="K60" s="58"/>
      <c r="L60" s="62"/>
      <c r="M60" s="59"/>
      <c r="N60" s="57"/>
      <c r="O60" s="58"/>
      <c r="P60" s="61"/>
      <c r="Q60" s="57"/>
      <c r="R60" s="58"/>
      <c r="S60" s="58"/>
      <c r="T60" s="58"/>
      <c r="U60" s="59"/>
      <c r="V60" s="177"/>
      <c r="W60" s="58"/>
      <c r="X60" s="105"/>
      <c r="Y60" s="58"/>
      <c r="Z60" s="58"/>
      <c r="AA60" s="58"/>
      <c r="AB60" s="28"/>
      <c r="AC60" s="3"/>
      <c r="AD60" s="3"/>
      <c r="AE60" s="3"/>
      <c r="AF60" s="3"/>
    </row>
    <row r="61" spans="1:32" ht="15.75" customHeight="1">
      <c r="A61" s="172"/>
      <c r="B61" s="178"/>
      <c r="C61" s="60"/>
      <c r="D61" s="60"/>
      <c r="E61" s="60"/>
      <c r="F61" s="57"/>
      <c r="G61" s="58"/>
      <c r="H61" s="58"/>
      <c r="I61" s="179"/>
      <c r="J61" s="57"/>
      <c r="K61" s="58"/>
      <c r="L61" s="62"/>
      <c r="M61" s="59"/>
      <c r="N61" s="57"/>
      <c r="O61" s="58"/>
      <c r="P61" s="61"/>
      <c r="Q61" s="57"/>
      <c r="R61" s="58"/>
      <c r="S61" s="58"/>
      <c r="T61" s="58"/>
      <c r="U61" s="59"/>
      <c r="V61" s="105"/>
      <c r="W61" s="58"/>
      <c r="X61" s="105"/>
      <c r="Y61" s="58"/>
      <c r="Z61" s="180"/>
      <c r="AA61" s="58"/>
      <c r="AB61" s="181"/>
      <c r="AC61" s="3"/>
      <c r="AD61" s="3"/>
      <c r="AE61" s="3"/>
      <c r="AF61" s="3"/>
    </row>
    <row r="62" spans="1:32" ht="15.75" customHeight="1">
      <c r="A62" s="172"/>
      <c r="B62" s="178"/>
      <c r="C62" s="60"/>
      <c r="D62" s="60"/>
      <c r="E62" s="60"/>
      <c r="F62" s="57"/>
      <c r="G62" s="2"/>
      <c r="H62" s="58"/>
      <c r="I62" s="173"/>
      <c r="J62" s="57"/>
      <c r="K62" s="58"/>
      <c r="L62" s="60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82"/>
      <c r="AC62" s="3"/>
      <c r="AD62" s="3"/>
      <c r="AE62" s="3"/>
      <c r="AF62" s="3"/>
    </row>
    <row r="63" spans="1:32" ht="15.75" customHeight="1">
      <c r="A63" s="172"/>
      <c r="B63" s="178"/>
      <c r="C63" s="60"/>
      <c r="D63" s="60"/>
      <c r="E63" s="60"/>
      <c r="F63" s="57"/>
      <c r="G63" s="2"/>
      <c r="H63" s="58"/>
      <c r="I63" s="173"/>
      <c r="J63" s="57"/>
      <c r="K63" s="58"/>
      <c r="L63" s="60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82"/>
      <c r="AC63" s="3"/>
      <c r="AD63" s="3"/>
      <c r="AE63" s="3"/>
      <c r="AF63" s="3"/>
    </row>
    <row r="64" spans="1:32" ht="15.75" customHeight="1">
      <c r="A64" s="172"/>
      <c r="B64" s="178"/>
      <c r="C64" s="60"/>
      <c r="D64" s="60"/>
      <c r="E64" s="60"/>
      <c r="F64" s="57"/>
      <c r="G64" s="2"/>
      <c r="H64" s="58"/>
      <c r="I64" s="173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82"/>
      <c r="AC64" s="3"/>
      <c r="AD64" s="3"/>
      <c r="AE64" s="3"/>
      <c r="AF64" s="3"/>
    </row>
    <row r="65" spans="1:32" ht="15.75" customHeight="1">
      <c r="A65" s="172"/>
      <c r="B65" s="178"/>
      <c r="C65" s="60"/>
      <c r="D65" s="60"/>
      <c r="E65" s="60"/>
      <c r="F65" s="57"/>
      <c r="G65" s="2"/>
      <c r="H65" s="58"/>
      <c r="I65" s="173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82"/>
      <c r="AC65" s="3"/>
      <c r="AD65" s="3"/>
      <c r="AE65" s="3"/>
      <c r="AF65" s="3"/>
    </row>
    <row r="66" spans="1:32" ht="15.75" customHeight="1">
      <c r="A66" s="172"/>
      <c r="B66" s="178"/>
      <c r="C66" s="60"/>
      <c r="D66" s="60"/>
      <c r="E66" s="60"/>
      <c r="F66" s="57"/>
      <c r="G66" s="2"/>
      <c r="H66" s="58"/>
      <c r="I66" s="173"/>
      <c r="J66" s="57"/>
      <c r="K66" s="58"/>
      <c r="L66" s="62"/>
      <c r="M66" s="52"/>
      <c r="N66" s="50"/>
      <c r="O66" s="51"/>
      <c r="P66" s="54"/>
      <c r="Q66" s="57"/>
      <c r="R66" s="58"/>
      <c r="S66" s="58"/>
      <c r="T66" s="58"/>
      <c r="U66" s="59"/>
      <c r="V66" s="58"/>
      <c r="W66" s="58"/>
      <c r="X66" s="105"/>
      <c r="Y66" s="58"/>
      <c r="Z66" s="58"/>
      <c r="AA66" s="58"/>
      <c r="AB66" s="182"/>
      <c r="AC66" s="3"/>
      <c r="AD66" s="3"/>
      <c r="AE66" s="3"/>
      <c r="AF66" s="3"/>
    </row>
    <row r="67" spans="1:32" ht="15.75" customHeight="1">
      <c r="A67" s="172"/>
      <c r="B67" s="178"/>
      <c r="C67" s="60"/>
      <c r="D67" s="60"/>
      <c r="E67" s="60"/>
      <c r="F67" s="57"/>
      <c r="G67" s="2"/>
      <c r="H67" s="58"/>
      <c r="I67" s="173"/>
      <c r="J67" s="57"/>
      <c r="K67" s="58"/>
      <c r="L67" s="62"/>
      <c r="M67" s="52"/>
      <c r="N67" s="50"/>
      <c r="O67" s="51"/>
      <c r="P67" s="54"/>
      <c r="Q67" s="57"/>
      <c r="R67" s="58"/>
      <c r="S67" s="58"/>
      <c r="T67" s="58"/>
      <c r="U67" s="59"/>
      <c r="V67" s="58"/>
      <c r="W67" s="58"/>
      <c r="X67" s="105"/>
      <c r="Y67" s="58"/>
      <c r="Z67" s="58"/>
      <c r="AA67" s="58"/>
      <c r="AB67" s="182"/>
      <c r="AC67" s="3"/>
      <c r="AD67" s="3"/>
      <c r="AE67" s="3"/>
      <c r="AF67" s="3"/>
    </row>
    <row r="68" spans="1:32" ht="15.75" customHeight="1">
      <c r="A68" s="172"/>
      <c r="B68" s="178"/>
      <c r="C68" s="60"/>
      <c r="D68" s="60"/>
      <c r="E68" s="60"/>
      <c r="F68" s="57"/>
      <c r="G68" s="2"/>
      <c r="H68" s="58"/>
      <c r="I68" s="173"/>
      <c r="J68" s="57"/>
      <c r="K68" s="58"/>
      <c r="L68" s="62"/>
      <c r="M68" s="52"/>
      <c r="N68" s="50"/>
      <c r="O68" s="51"/>
      <c r="P68" s="54"/>
      <c r="Q68" s="57"/>
      <c r="R68" s="58"/>
      <c r="S68" s="58"/>
      <c r="T68" s="58"/>
      <c r="U68" s="59"/>
      <c r="V68" s="58"/>
      <c r="W68" s="58"/>
      <c r="X68" s="105"/>
      <c r="Y68" s="58"/>
      <c r="Z68" s="58"/>
      <c r="AA68" s="58"/>
      <c r="AB68" s="182"/>
      <c r="AC68" s="3"/>
      <c r="AD68" s="3"/>
      <c r="AE68" s="3"/>
      <c r="AF68" s="3"/>
    </row>
    <row r="69" spans="1:32" ht="15.75" customHeight="1">
      <c r="A69" s="172"/>
      <c r="B69" s="178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82"/>
      <c r="AC69" s="3"/>
      <c r="AD69" s="3"/>
      <c r="AE69" s="3"/>
      <c r="AF69" s="3"/>
    </row>
    <row r="70" spans="1:32" ht="15.75" customHeight="1">
      <c r="A70" s="172"/>
      <c r="B70" s="183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82"/>
      <c r="AC70" s="3"/>
      <c r="AD70" s="3"/>
      <c r="AE70" s="3"/>
      <c r="AF70" s="3"/>
    </row>
    <row r="71" spans="1:32" ht="15.75" customHeight="1">
      <c r="A71" s="172"/>
      <c r="B71" s="178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82"/>
      <c r="AC71" s="3"/>
      <c r="AD71" s="3"/>
      <c r="AE71" s="3"/>
      <c r="AF71" s="3"/>
    </row>
    <row r="72" spans="1:32" ht="15.75" customHeight="1">
      <c r="A72" s="172"/>
      <c r="B72" s="178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82"/>
      <c r="AC72" s="3"/>
      <c r="AD72" s="3"/>
      <c r="AE72" s="3"/>
      <c r="AF72" s="3"/>
    </row>
    <row r="73" spans="1:32" ht="15.75" customHeight="1">
      <c r="A73" s="172"/>
      <c r="B73" s="178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82"/>
      <c r="AC73" s="3"/>
      <c r="AD73" s="3"/>
      <c r="AE73" s="3"/>
      <c r="AF73" s="3"/>
    </row>
    <row r="74" spans="1:32" ht="15.75" customHeight="1">
      <c r="A74" s="172"/>
      <c r="B74" s="178"/>
      <c r="C74" s="60"/>
      <c r="D74" s="60"/>
      <c r="E74" s="60"/>
      <c r="F74" s="57"/>
      <c r="G74" s="58"/>
      <c r="H74" s="58"/>
      <c r="I74" s="59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82"/>
      <c r="AC74" s="3"/>
      <c r="AD74" s="3"/>
      <c r="AE74" s="3"/>
      <c r="AF74" s="3"/>
    </row>
    <row r="75" spans="1:32" ht="15.75" customHeight="1">
      <c r="A75" s="172"/>
      <c r="B75" s="178"/>
      <c r="C75" s="60"/>
      <c r="D75" s="60"/>
      <c r="E75" s="60"/>
      <c r="F75" s="57"/>
      <c r="G75" s="58"/>
      <c r="H75" s="58"/>
      <c r="I75" s="59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82"/>
      <c r="AC75" s="3"/>
      <c r="AD75" s="3"/>
      <c r="AE75" s="3"/>
      <c r="AF75" s="3"/>
    </row>
    <row r="76" spans="1:32" ht="15.75" customHeight="1">
      <c r="A76" s="172"/>
      <c r="B76" s="184"/>
      <c r="C76" s="60"/>
      <c r="D76" s="60"/>
      <c r="E76" s="60"/>
      <c r="F76" s="57"/>
      <c r="G76" s="58"/>
      <c r="H76" s="58"/>
      <c r="I76" s="59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82"/>
      <c r="AC76" s="3"/>
      <c r="AD76" s="3"/>
      <c r="AE76" s="3"/>
      <c r="AF76" s="3"/>
    </row>
    <row r="77" spans="1:32" ht="13.5" customHeight="1">
      <c r="A77" s="185"/>
      <c r="B77" s="71" t="s">
        <v>31</v>
      </c>
      <c r="C77" s="72">
        <f t="shared" ref="C77:E77" si="3">SUM(C51:C62)</f>
        <v>0</v>
      </c>
      <c r="D77" s="72">
        <f t="shared" si="3"/>
        <v>0</v>
      </c>
      <c r="E77" s="72">
        <f t="shared" si="3"/>
        <v>0</v>
      </c>
      <c r="F77" s="72">
        <f t="shared" ref="F77:W77" si="4">SUM(F51:F60)</f>
        <v>36</v>
      </c>
      <c r="G77" s="72">
        <f t="shared" si="4"/>
        <v>0</v>
      </c>
      <c r="H77" s="72">
        <f t="shared" si="4"/>
        <v>36</v>
      </c>
      <c r="I77" s="72">
        <f t="shared" si="4"/>
        <v>0</v>
      </c>
      <c r="J77" s="72">
        <f t="shared" si="4"/>
        <v>36</v>
      </c>
      <c r="K77" s="73">
        <f t="shared" si="4"/>
        <v>0</v>
      </c>
      <c r="L77" s="73">
        <f t="shared" si="4"/>
        <v>0</v>
      </c>
      <c r="M77" s="73">
        <f t="shared" si="4"/>
        <v>0</v>
      </c>
      <c r="N77" s="73">
        <f t="shared" si="4"/>
        <v>36</v>
      </c>
      <c r="O77" s="73">
        <f t="shared" si="4"/>
        <v>0</v>
      </c>
      <c r="P77" s="73">
        <f t="shared" si="4"/>
        <v>36</v>
      </c>
      <c r="Q77" s="72">
        <f t="shared" si="4"/>
        <v>0</v>
      </c>
      <c r="R77" s="72">
        <f t="shared" si="4"/>
        <v>36</v>
      </c>
      <c r="S77" s="72">
        <f t="shared" si="4"/>
        <v>0</v>
      </c>
      <c r="T77" s="72">
        <f t="shared" si="4"/>
        <v>0</v>
      </c>
      <c r="U77" s="73">
        <f t="shared" si="4"/>
        <v>0</v>
      </c>
      <c r="V77" s="73">
        <f t="shared" si="4"/>
        <v>0</v>
      </c>
      <c r="W77" s="73">
        <f t="shared" si="4"/>
        <v>0</v>
      </c>
      <c r="X77" s="73">
        <f t="shared" ref="X77:Z77" si="5">SUM(Y51:Y60)</f>
        <v>0</v>
      </c>
      <c r="Y77" s="73">
        <f t="shared" si="5"/>
        <v>0</v>
      </c>
      <c r="Z77" s="73">
        <f t="shared" si="5"/>
        <v>0</v>
      </c>
      <c r="AA77" s="75"/>
      <c r="AB77" s="171"/>
      <c r="AC77" s="3"/>
      <c r="AD77" s="3"/>
      <c r="AE77" s="3"/>
      <c r="AF77" s="3"/>
    </row>
    <row r="78" spans="1:32" ht="12.75" customHeight="1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</row>
    <row r="79" spans="1:32" ht="12.75" customHeight="1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</row>
    <row r="80" spans="1:32" ht="12.75" customHeight="1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</row>
    <row r="81" spans="1:32" ht="12.75" customHeight="1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</row>
    <row r="82" spans="1:32" ht="12.75" customHeight="1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</row>
    <row r="83" spans="1:32" ht="12.75" customHeight="1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</row>
    <row r="84" spans="1:32" ht="12.75" customHeight="1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</row>
    <row r="85" spans="1:32" ht="12.75" customHeight="1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</row>
    <row r="86" spans="1:32" ht="12.75" customHeight="1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</row>
    <row r="87" spans="1:32" ht="12.75" customHeight="1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</row>
    <row r="88" spans="1:32" ht="12.75" customHeight="1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</row>
    <row r="89" spans="1:32" ht="12.75" customHeight="1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</row>
    <row r="90" spans="1:32" ht="12.75" customHeight="1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</row>
    <row r="91" spans="1:32" ht="12.75" customHeight="1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</row>
    <row r="92" spans="1:32" ht="12.75" customHeight="1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</row>
    <row r="93" spans="1:32" ht="12.75" customHeight="1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</row>
    <row r="94" spans="1:32" ht="12.75" customHeight="1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</row>
    <row r="95" spans="1:32" ht="12.75" customHeight="1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</row>
    <row r="96" spans="1:32" ht="12.75" customHeight="1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</row>
    <row r="97" spans="1:32" ht="12.75" customHeight="1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</row>
    <row r="98" spans="1:32" ht="12.75" customHeight="1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</row>
    <row r="99" spans="1:32" ht="12.75" customHeight="1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</row>
    <row r="100" spans="1:32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</row>
    <row r="101" spans="1:32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</row>
    <row r="102" spans="1:32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</row>
    <row r="103" spans="1:32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</row>
    <row r="104" spans="1:32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</row>
    <row r="105" spans="1:32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</row>
    <row r="106" spans="1:32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</row>
    <row r="107" spans="1:32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</row>
    <row r="108" spans="1:32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</row>
    <row r="109" spans="1:32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</row>
    <row r="110" spans="1:32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</row>
    <row r="111" spans="1:32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</row>
    <row r="112" spans="1:32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</row>
    <row r="113" spans="1:32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</row>
    <row r="114" spans="1:32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</row>
    <row r="115" spans="1:32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</row>
    <row r="116" spans="1:32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</row>
    <row r="117" spans="1:32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</row>
    <row r="118" spans="1:32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</row>
    <row r="119" spans="1:32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</row>
    <row r="120" spans="1:32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</row>
    <row r="121" spans="1:32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</row>
    <row r="122" spans="1:32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</row>
    <row r="123" spans="1:32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</row>
    <row r="124" spans="1:32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</row>
    <row r="125" spans="1:32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</row>
    <row r="126" spans="1:32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</row>
    <row r="127" spans="1:32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</row>
    <row r="128" spans="1:32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</row>
    <row r="129" spans="1:32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</row>
    <row r="130" spans="1:32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</row>
    <row r="131" spans="1:32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</row>
    <row r="132" spans="1:32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</row>
    <row r="133" spans="1:32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</row>
    <row r="134" spans="1:32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</row>
    <row r="135" spans="1:32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</row>
    <row r="136" spans="1:32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</row>
    <row r="137" spans="1:32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</row>
    <row r="138" spans="1:32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</row>
    <row r="139" spans="1:32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</row>
    <row r="140" spans="1:32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</row>
    <row r="141" spans="1:32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</row>
    <row r="142" spans="1:32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</row>
    <row r="143" spans="1:32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</row>
    <row r="144" spans="1:32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</row>
    <row r="145" spans="1:32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</row>
    <row r="146" spans="1:32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</row>
    <row r="147" spans="1:32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</row>
    <row r="148" spans="1:32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</row>
    <row r="149" spans="1:32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</row>
    <row r="150" spans="1:32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</row>
    <row r="151" spans="1:32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</row>
    <row r="152" spans="1:32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</row>
    <row r="153" spans="1:32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</row>
    <row r="154" spans="1:32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</row>
    <row r="155" spans="1:32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</row>
    <row r="156" spans="1:32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</row>
    <row r="157" spans="1:32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</row>
    <row r="158" spans="1:32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</row>
    <row r="159" spans="1:32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</row>
    <row r="160" spans="1:32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</row>
    <row r="161" spans="1:32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</row>
    <row r="162" spans="1:32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</row>
    <row r="163" spans="1:32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</row>
    <row r="164" spans="1:32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</row>
    <row r="165" spans="1:32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</row>
    <row r="166" spans="1:32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</row>
    <row r="167" spans="1:32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</row>
    <row r="168" spans="1:32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</row>
    <row r="169" spans="1:32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</row>
    <row r="170" spans="1:32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</row>
    <row r="171" spans="1:32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</row>
    <row r="172" spans="1:32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</row>
    <row r="173" spans="1:32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</row>
    <row r="174" spans="1:32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</row>
    <row r="175" spans="1:32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</row>
    <row r="176" spans="1:32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</row>
    <row r="177" spans="1:32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</row>
    <row r="178" spans="1:32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</row>
    <row r="179" spans="1:32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</row>
    <row r="180" spans="1:32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</row>
    <row r="181" spans="1:32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</row>
    <row r="182" spans="1:32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</row>
    <row r="183" spans="1:32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</row>
    <row r="184" spans="1:32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</row>
    <row r="185" spans="1:32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</row>
    <row r="186" spans="1:32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</row>
    <row r="187" spans="1:32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</row>
    <row r="188" spans="1:32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</row>
    <row r="189" spans="1:32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</row>
    <row r="190" spans="1:32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</row>
    <row r="191" spans="1:32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</row>
    <row r="192" spans="1:32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</row>
    <row r="193" spans="1:32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</row>
    <row r="194" spans="1:32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</row>
    <row r="195" spans="1:32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</row>
    <row r="196" spans="1:32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</row>
    <row r="197" spans="1:32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</row>
    <row r="198" spans="1:32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</row>
    <row r="199" spans="1:32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</row>
    <row r="200" spans="1:32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</row>
    <row r="201" spans="1:32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</row>
    <row r="202" spans="1:32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</row>
    <row r="203" spans="1:32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</row>
    <row r="204" spans="1:32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</row>
    <row r="205" spans="1:32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</row>
    <row r="206" spans="1:32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</row>
    <row r="207" spans="1:32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</row>
    <row r="208" spans="1:32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</row>
    <row r="209" spans="1:32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</row>
    <row r="210" spans="1:32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</row>
    <row r="211" spans="1:32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</row>
    <row r="212" spans="1:32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</row>
    <row r="213" spans="1:32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</row>
    <row r="214" spans="1:32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</row>
    <row r="215" spans="1:32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</row>
    <row r="216" spans="1:32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</row>
    <row r="217" spans="1:32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</row>
    <row r="218" spans="1:32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</row>
    <row r="219" spans="1:32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</row>
    <row r="220" spans="1:32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</row>
    <row r="221" spans="1:32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</row>
    <row r="222" spans="1:32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</row>
    <row r="223" spans="1:32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</row>
    <row r="224" spans="1:32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</row>
    <row r="225" spans="1:32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</row>
    <row r="226" spans="1:32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</row>
    <row r="227" spans="1:32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</row>
    <row r="228" spans="1:32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</row>
    <row r="229" spans="1:32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</row>
    <row r="230" spans="1:32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</row>
    <row r="231" spans="1:32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</row>
    <row r="232" spans="1:32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</row>
    <row r="233" spans="1:32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</row>
    <row r="234" spans="1:32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</row>
    <row r="235" spans="1:32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</row>
    <row r="236" spans="1:32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</row>
    <row r="237" spans="1:32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</row>
    <row r="238" spans="1:32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</row>
    <row r="239" spans="1:32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</row>
    <row r="240" spans="1:32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</row>
    <row r="241" spans="1:32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</row>
    <row r="242" spans="1:32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</row>
    <row r="243" spans="1:32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</row>
    <row r="244" spans="1:32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</row>
    <row r="245" spans="1:32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</row>
    <row r="246" spans="1:32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</row>
    <row r="247" spans="1:32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</row>
    <row r="248" spans="1:32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</row>
    <row r="249" spans="1:32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</row>
    <row r="250" spans="1:32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</row>
    <row r="251" spans="1:32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</row>
    <row r="252" spans="1:32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</row>
    <row r="253" spans="1:32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</row>
    <row r="254" spans="1:32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</row>
    <row r="255" spans="1:32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</row>
    <row r="256" spans="1:32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</row>
    <row r="257" spans="1:32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</row>
    <row r="258" spans="1:32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</row>
    <row r="259" spans="1:32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</row>
    <row r="260" spans="1:32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</row>
    <row r="261" spans="1:32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</row>
    <row r="262" spans="1:32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</row>
    <row r="263" spans="1:32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</row>
    <row r="264" spans="1:32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</row>
    <row r="265" spans="1:32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</row>
    <row r="266" spans="1:32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</row>
    <row r="267" spans="1:32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</row>
    <row r="268" spans="1:32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</row>
    <row r="269" spans="1:32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</row>
    <row r="270" spans="1:32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</row>
    <row r="271" spans="1:32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</row>
    <row r="272" spans="1:32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</row>
    <row r="273" spans="1:32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</row>
    <row r="274" spans="1:32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</row>
    <row r="275" spans="1:32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</row>
    <row r="276" spans="1:32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</row>
    <row r="277" spans="1:32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</row>
    <row r="278" spans="1:32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</row>
    <row r="279" spans="1:32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</row>
    <row r="280" spans="1:32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</row>
    <row r="281" spans="1:32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</row>
    <row r="282" spans="1:32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</row>
    <row r="283" spans="1:32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</row>
    <row r="284" spans="1:32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</row>
    <row r="285" spans="1:32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</row>
    <row r="286" spans="1:32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</row>
    <row r="287" spans="1:32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</row>
    <row r="288" spans="1:32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</row>
    <row r="289" spans="1:32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</row>
    <row r="290" spans="1:32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</row>
    <row r="291" spans="1:32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</row>
    <row r="292" spans="1:32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</row>
    <row r="293" spans="1:32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</row>
    <row r="294" spans="1:32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</row>
    <row r="295" spans="1:32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</row>
    <row r="296" spans="1:32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</row>
    <row r="297" spans="1:32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</row>
    <row r="298" spans="1:32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</row>
    <row r="299" spans="1:32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</row>
    <row r="300" spans="1:32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</row>
    <row r="301" spans="1:32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</row>
    <row r="302" spans="1:32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</row>
    <row r="303" spans="1:32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</row>
    <row r="304" spans="1:32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</row>
    <row r="305" spans="1:32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</row>
    <row r="306" spans="1:32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</row>
    <row r="307" spans="1:32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</row>
    <row r="308" spans="1:32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</row>
    <row r="309" spans="1:32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</row>
    <row r="310" spans="1:32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</row>
    <row r="311" spans="1:32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</row>
    <row r="312" spans="1:32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</row>
    <row r="313" spans="1:32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</row>
    <row r="314" spans="1:32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</row>
    <row r="315" spans="1:32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</row>
    <row r="316" spans="1:32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</row>
    <row r="317" spans="1:32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</row>
    <row r="318" spans="1:32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</row>
    <row r="319" spans="1:32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</row>
    <row r="320" spans="1:32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</row>
    <row r="321" spans="1:32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</row>
    <row r="322" spans="1:32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</row>
    <row r="323" spans="1:32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</row>
    <row r="324" spans="1:32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</row>
    <row r="325" spans="1:32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</row>
    <row r="326" spans="1:32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</row>
    <row r="327" spans="1:32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</row>
    <row r="328" spans="1:32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</row>
    <row r="329" spans="1:32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</row>
    <row r="330" spans="1:32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</row>
    <row r="331" spans="1:32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</row>
    <row r="332" spans="1:32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</row>
    <row r="333" spans="1:32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</row>
    <row r="334" spans="1:32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</row>
    <row r="335" spans="1:32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</row>
    <row r="336" spans="1:32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</row>
    <row r="337" spans="1:32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</row>
    <row r="338" spans="1:32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</row>
    <row r="339" spans="1:32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</row>
    <row r="340" spans="1:32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</row>
    <row r="341" spans="1:32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</row>
    <row r="342" spans="1:32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</row>
    <row r="343" spans="1:32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</row>
    <row r="344" spans="1:32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</row>
    <row r="345" spans="1:32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</row>
    <row r="346" spans="1:32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</row>
    <row r="347" spans="1:32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</row>
    <row r="348" spans="1:32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</row>
    <row r="349" spans="1:32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</row>
    <row r="350" spans="1:32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</row>
    <row r="351" spans="1:32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</row>
    <row r="352" spans="1:32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</row>
    <row r="353" spans="1:32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</row>
    <row r="354" spans="1:32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</row>
    <row r="355" spans="1:32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</row>
    <row r="356" spans="1:32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</row>
    <row r="357" spans="1:32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</row>
    <row r="358" spans="1:32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</row>
    <row r="359" spans="1:32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</row>
    <row r="360" spans="1:32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</row>
    <row r="361" spans="1:32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</row>
    <row r="362" spans="1:32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</row>
    <row r="363" spans="1:32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</row>
    <row r="364" spans="1:32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</row>
    <row r="365" spans="1:32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</row>
    <row r="366" spans="1:32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</row>
    <row r="367" spans="1:32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</row>
    <row r="368" spans="1:32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</row>
    <row r="369" spans="1:32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</row>
    <row r="370" spans="1:32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</row>
    <row r="371" spans="1:32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</row>
    <row r="372" spans="1:32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</row>
    <row r="373" spans="1:32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</row>
    <row r="374" spans="1:32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</row>
    <row r="375" spans="1:32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</row>
    <row r="376" spans="1:32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</row>
    <row r="377" spans="1:32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</row>
    <row r="378" spans="1:32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</row>
    <row r="379" spans="1:32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</row>
    <row r="380" spans="1:32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</row>
    <row r="381" spans="1:32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</row>
    <row r="382" spans="1:32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</row>
    <row r="383" spans="1:32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</row>
    <row r="384" spans="1:32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</row>
    <row r="385" spans="1:32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</row>
    <row r="386" spans="1:32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</row>
    <row r="387" spans="1:32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</row>
    <row r="388" spans="1:32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</row>
    <row r="389" spans="1:32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</row>
    <row r="390" spans="1:32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</row>
    <row r="391" spans="1:32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</row>
    <row r="392" spans="1:32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</row>
    <row r="393" spans="1:32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</row>
    <row r="394" spans="1:32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</row>
    <row r="395" spans="1:32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</row>
    <row r="396" spans="1:32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</row>
    <row r="397" spans="1:32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</row>
    <row r="398" spans="1:32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</row>
    <row r="399" spans="1:32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</row>
    <row r="400" spans="1:32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</row>
    <row r="401" spans="1:32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</row>
    <row r="402" spans="1:32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</row>
    <row r="403" spans="1:32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</row>
    <row r="404" spans="1:32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</row>
    <row r="405" spans="1:32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</row>
    <row r="406" spans="1:32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</row>
    <row r="407" spans="1:32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</row>
    <row r="408" spans="1:32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</row>
    <row r="409" spans="1:32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</row>
    <row r="410" spans="1:32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</row>
    <row r="411" spans="1:32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</row>
    <row r="412" spans="1:32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</row>
    <row r="413" spans="1:32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</row>
    <row r="414" spans="1:32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</row>
    <row r="415" spans="1:32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</row>
    <row r="416" spans="1:32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</row>
    <row r="417" spans="1:32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</row>
    <row r="418" spans="1:32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</row>
    <row r="419" spans="1:32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</row>
    <row r="420" spans="1:32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</row>
    <row r="421" spans="1:32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</row>
    <row r="422" spans="1:32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</row>
    <row r="423" spans="1:32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</row>
    <row r="424" spans="1:32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</row>
    <row r="425" spans="1:32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</row>
    <row r="426" spans="1:32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</row>
    <row r="427" spans="1:32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</row>
    <row r="428" spans="1:32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</row>
    <row r="429" spans="1:32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</row>
    <row r="430" spans="1:32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</row>
    <row r="431" spans="1:32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</row>
    <row r="432" spans="1:32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</row>
    <row r="433" spans="1:32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</row>
    <row r="434" spans="1:32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</row>
    <row r="435" spans="1:32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</row>
    <row r="436" spans="1:32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</row>
    <row r="437" spans="1:32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</row>
    <row r="438" spans="1:32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</row>
    <row r="439" spans="1:32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</row>
    <row r="440" spans="1:32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</row>
    <row r="441" spans="1:32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</row>
    <row r="442" spans="1:32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</row>
    <row r="443" spans="1:32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</row>
    <row r="444" spans="1:32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</row>
    <row r="445" spans="1:32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</row>
    <row r="446" spans="1:32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</row>
    <row r="447" spans="1:32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</row>
    <row r="448" spans="1:32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</row>
    <row r="449" spans="1:32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</row>
    <row r="450" spans="1:32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</row>
    <row r="451" spans="1:32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</row>
    <row r="452" spans="1:32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</row>
    <row r="453" spans="1:32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</row>
    <row r="454" spans="1:32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</row>
    <row r="455" spans="1:32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</row>
    <row r="456" spans="1:32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</row>
    <row r="457" spans="1:32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</row>
    <row r="458" spans="1:32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</row>
    <row r="459" spans="1:32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</row>
    <row r="460" spans="1:32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</row>
    <row r="461" spans="1:32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</row>
    <row r="462" spans="1:32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</row>
    <row r="463" spans="1:32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</row>
    <row r="464" spans="1:32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</row>
    <row r="465" spans="1:32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</row>
    <row r="466" spans="1:32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</row>
    <row r="467" spans="1:32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</row>
    <row r="468" spans="1:32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</row>
    <row r="469" spans="1:32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</row>
    <row r="470" spans="1:32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</row>
    <row r="471" spans="1:32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</row>
    <row r="472" spans="1:32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</row>
    <row r="473" spans="1:32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</row>
    <row r="474" spans="1:32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</row>
    <row r="475" spans="1:32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</row>
    <row r="476" spans="1:32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</row>
    <row r="477" spans="1:32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</row>
    <row r="478" spans="1:32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</row>
    <row r="479" spans="1:32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</row>
    <row r="480" spans="1:32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</row>
    <row r="481" spans="1:32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</row>
    <row r="482" spans="1:32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</row>
    <row r="483" spans="1:32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</row>
    <row r="484" spans="1:32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</row>
    <row r="485" spans="1:32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</row>
    <row r="486" spans="1:32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</row>
    <row r="487" spans="1:32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</row>
    <row r="488" spans="1:32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</row>
    <row r="489" spans="1:32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</row>
    <row r="490" spans="1:32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</row>
    <row r="491" spans="1:32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</row>
    <row r="492" spans="1:32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</row>
    <row r="493" spans="1:32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</row>
    <row r="494" spans="1:32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</row>
    <row r="495" spans="1:32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</row>
    <row r="496" spans="1:32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</row>
    <row r="497" spans="1:32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</row>
    <row r="498" spans="1:32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</row>
    <row r="499" spans="1:32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</row>
    <row r="500" spans="1:32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</row>
    <row r="501" spans="1:32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</row>
    <row r="502" spans="1:32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</row>
    <row r="503" spans="1:32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</row>
    <row r="504" spans="1:32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</row>
    <row r="505" spans="1:32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</row>
    <row r="506" spans="1:32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</row>
    <row r="507" spans="1:32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</row>
    <row r="508" spans="1:32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</row>
    <row r="509" spans="1:32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</row>
    <row r="510" spans="1:32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</row>
    <row r="511" spans="1:32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</row>
    <row r="512" spans="1:32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</row>
    <row r="513" spans="1:32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</row>
    <row r="514" spans="1:32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</row>
    <row r="515" spans="1:32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</row>
    <row r="516" spans="1:32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</row>
    <row r="517" spans="1:32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</row>
    <row r="518" spans="1:32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</row>
    <row r="519" spans="1:32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</row>
    <row r="520" spans="1:32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</row>
    <row r="521" spans="1:32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</row>
    <row r="522" spans="1:32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</row>
    <row r="523" spans="1:32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</row>
    <row r="524" spans="1:32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</row>
    <row r="525" spans="1:32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</row>
    <row r="526" spans="1:32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</row>
    <row r="527" spans="1:32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</row>
    <row r="528" spans="1:32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</row>
    <row r="529" spans="1:32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</row>
    <row r="530" spans="1:32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</row>
    <row r="531" spans="1:32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</row>
    <row r="532" spans="1:32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</row>
    <row r="533" spans="1:32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</row>
    <row r="534" spans="1:32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</row>
    <row r="535" spans="1:32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</row>
    <row r="536" spans="1:32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</row>
    <row r="537" spans="1:32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</row>
    <row r="538" spans="1:32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</row>
    <row r="539" spans="1:32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</row>
    <row r="540" spans="1:32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</row>
    <row r="541" spans="1:32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</row>
    <row r="542" spans="1:32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</row>
    <row r="543" spans="1:32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</row>
    <row r="544" spans="1:32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</row>
    <row r="545" spans="1:32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</row>
    <row r="546" spans="1:32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</row>
    <row r="547" spans="1:32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</row>
    <row r="548" spans="1:32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</row>
    <row r="549" spans="1:32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</row>
    <row r="550" spans="1:32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</row>
    <row r="551" spans="1:32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</row>
    <row r="552" spans="1:32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</row>
    <row r="553" spans="1:32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</row>
    <row r="554" spans="1:32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</row>
    <row r="555" spans="1:32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</row>
    <row r="556" spans="1:32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</row>
    <row r="557" spans="1:32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</row>
    <row r="558" spans="1:32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</row>
    <row r="559" spans="1:32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</row>
    <row r="560" spans="1:32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</row>
    <row r="561" spans="1:32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</row>
    <row r="562" spans="1:32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</row>
    <row r="563" spans="1:32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</row>
    <row r="564" spans="1:32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</row>
    <row r="565" spans="1:32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</row>
    <row r="566" spans="1:32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</row>
    <row r="567" spans="1:32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</row>
    <row r="568" spans="1:32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</row>
    <row r="569" spans="1:32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</row>
    <row r="570" spans="1:32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</row>
    <row r="571" spans="1:32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</row>
    <row r="572" spans="1:32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</row>
    <row r="573" spans="1:32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</row>
    <row r="574" spans="1:32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</row>
    <row r="575" spans="1:32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</row>
    <row r="576" spans="1:32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</row>
    <row r="577" spans="1:32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</row>
    <row r="578" spans="1:32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</row>
    <row r="579" spans="1:32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</row>
    <row r="580" spans="1:32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</row>
    <row r="581" spans="1:32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</row>
    <row r="582" spans="1:32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</row>
    <row r="583" spans="1:32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</row>
    <row r="584" spans="1:32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</row>
    <row r="585" spans="1:32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</row>
    <row r="586" spans="1:32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</row>
    <row r="587" spans="1:32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</row>
    <row r="588" spans="1:32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</row>
    <row r="589" spans="1:32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</row>
    <row r="590" spans="1:32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</row>
    <row r="591" spans="1:32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</row>
    <row r="592" spans="1:32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</row>
    <row r="593" spans="1:32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</row>
    <row r="594" spans="1:32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</row>
    <row r="595" spans="1:32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</row>
    <row r="596" spans="1:32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</row>
    <row r="597" spans="1:32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</row>
    <row r="598" spans="1:32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</row>
    <row r="599" spans="1:32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</row>
    <row r="600" spans="1:32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</row>
    <row r="601" spans="1:32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</row>
    <row r="602" spans="1:32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</row>
    <row r="603" spans="1:32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</row>
    <row r="604" spans="1:32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</row>
    <row r="605" spans="1:32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</row>
    <row r="606" spans="1:32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</row>
    <row r="607" spans="1:32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</row>
    <row r="608" spans="1:32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</row>
    <row r="609" spans="1:32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</row>
    <row r="610" spans="1:32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</row>
    <row r="611" spans="1:32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</row>
    <row r="612" spans="1:32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</row>
    <row r="613" spans="1:32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</row>
    <row r="614" spans="1:32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</row>
    <row r="615" spans="1:32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</row>
    <row r="616" spans="1:32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</row>
    <row r="617" spans="1:32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</row>
    <row r="618" spans="1:32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</row>
    <row r="619" spans="1:32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</row>
    <row r="620" spans="1:32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</row>
    <row r="621" spans="1:32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</row>
    <row r="622" spans="1:32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</row>
    <row r="623" spans="1:32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</row>
    <row r="624" spans="1:32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</row>
    <row r="625" spans="1:32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</row>
    <row r="626" spans="1:32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</row>
    <row r="627" spans="1:32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</row>
    <row r="628" spans="1:32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</row>
    <row r="629" spans="1:32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</row>
    <row r="630" spans="1:32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</row>
    <row r="631" spans="1:32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</row>
    <row r="632" spans="1:32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</row>
    <row r="633" spans="1:32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</row>
    <row r="634" spans="1:32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</row>
    <row r="635" spans="1:32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</row>
    <row r="636" spans="1:32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</row>
    <row r="637" spans="1:32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</row>
    <row r="638" spans="1:32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</row>
    <row r="639" spans="1:32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</row>
    <row r="640" spans="1:32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</row>
    <row r="641" spans="1:32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</row>
    <row r="642" spans="1:32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</row>
    <row r="643" spans="1:32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</row>
    <row r="644" spans="1:32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</row>
    <row r="645" spans="1:32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</row>
    <row r="646" spans="1:32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</row>
    <row r="647" spans="1:32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</row>
    <row r="648" spans="1:32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</row>
    <row r="649" spans="1:32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</row>
    <row r="650" spans="1:32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</row>
    <row r="651" spans="1:32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</row>
    <row r="652" spans="1:32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</row>
    <row r="653" spans="1:32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</row>
    <row r="654" spans="1:32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</row>
    <row r="655" spans="1:32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</row>
    <row r="656" spans="1:32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</row>
    <row r="657" spans="1:32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</row>
    <row r="658" spans="1:32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</row>
    <row r="659" spans="1:32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</row>
    <row r="660" spans="1:32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</row>
    <row r="661" spans="1:32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</row>
    <row r="662" spans="1:32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</row>
    <row r="663" spans="1:32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</row>
    <row r="664" spans="1:32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</row>
    <row r="665" spans="1:32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</row>
    <row r="666" spans="1:32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</row>
    <row r="667" spans="1:32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</row>
    <row r="668" spans="1:32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</row>
    <row r="669" spans="1:32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</row>
    <row r="670" spans="1:32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</row>
    <row r="671" spans="1:32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</row>
    <row r="672" spans="1:32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</row>
    <row r="673" spans="1:32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</row>
    <row r="674" spans="1:32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</row>
    <row r="675" spans="1:32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</row>
    <row r="676" spans="1:32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</row>
    <row r="677" spans="1:32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</row>
    <row r="678" spans="1:32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</row>
    <row r="679" spans="1:32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</row>
    <row r="680" spans="1:32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</row>
    <row r="681" spans="1:32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</row>
    <row r="682" spans="1:32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</row>
    <row r="683" spans="1:32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</row>
    <row r="684" spans="1:32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</row>
    <row r="685" spans="1:32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</row>
    <row r="686" spans="1:32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</row>
    <row r="687" spans="1:32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</row>
    <row r="688" spans="1:32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</row>
    <row r="689" spans="1:32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</row>
    <row r="690" spans="1:32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</row>
    <row r="691" spans="1:32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</row>
    <row r="692" spans="1:32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</row>
    <row r="693" spans="1:32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</row>
    <row r="694" spans="1:32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</row>
    <row r="695" spans="1:32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</row>
    <row r="696" spans="1:32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</row>
    <row r="697" spans="1:32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</row>
    <row r="698" spans="1:32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</row>
    <row r="699" spans="1:32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</row>
    <row r="700" spans="1:32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</row>
    <row r="701" spans="1:32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</row>
    <row r="702" spans="1:32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</row>
    <row r="703" spans="1:32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</row>
    <row r="704" spans="1:32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</row>
    <row r="705" spans="1:32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</row>
    <row r="706" spans="1:32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</row>
    <row r="707" spans="1:32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</row>
    <row r="708" spans="1:32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</row>
    <row r="709" spans="1:32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</row>
    <row r="710" spans="1:32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</row>
    <row r="711" spans="1:32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</row>
    <row r="712" spans="1:32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</row>
    <row r="713" spans="1:32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</row>
    <row r="714" spans="1:32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</row>
    <row r="715" spans="1:32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</row>
    <row r="716" spans="1:32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</row>
    <row r="717" spans="1:32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</row>
    <row r="718" spans="1:32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</row>
    <row r="719" spans="1:32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</row>
    <row r="720" spans="1:32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</row>
    <row r="721" spans="1:32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</row>
    <row r="722" spans="1:32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</row>
    <row r="723" spans="1:32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</row>
    <row r="724" spans="1:32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</row>
    <row r="725" spans="1:32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</row>
    <row r="726" spans="1:32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</row>
    <row r="727" spans="1:32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</row>
    <row r="728" spans="1:32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</row>
    <row r="729" spans="1:32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</row>
    <row r="730" spans="1:32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</row>
    <row r="731" spans="1:32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</row>
    <row r="732" spans="1:32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</row>
    <row r="733" spans="1:32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</row>
    <row r="734" spans="1:32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</row>
    <row r="735" spans="1:32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</row>
    <row r="736" spans="1:32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</row>
    <row r="737" spans="1:32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</row>
    <row r="738" spans="1:32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</row>
    <row r="739" spans="1:32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</row>
    <row r="740" spans="1:32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</row>
    <row r="741" spans="1:32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</row>
    <row r="742" spans="1:32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</row>
    <row r="743" spans="1:32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</row>
    <row r="744" spans="1:32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</row>
    <row r="745" spans="1:32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</row>
    <row r="746" spans="1:32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</row>
    <row r="747" spans="1:32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</row>
    <row r="748" spans="1:32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</row>
    <row r="749" spans="1:32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</row>
    <row r="750" spans="1:32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</row>
    <row r="751" spans="1:32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</row>
    <row r="752" spans="1:32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</row>
    <row r="753" spans="1:32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</row>
    <row r="754" spans="1:32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</row>
    <row r="755" spans="1:32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</row>
    <row r="756" spans="1:32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</row>
    <row r="757" spans="1:32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</row>
    <row r="758" spans="1:32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</row>
    <row r="759" spans="1:32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</row>
    <row r="760" spans="1:32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</row>
    <row r="761" spans="1:32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</row>
    <row r="762" spans="1:32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</row>
    <row r="763" spans="1:32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</row>
    <row r="764" spans="1:32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</row>
    <row r="765" spans="1:32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</row>
    <row r="766" spans="1:32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</row>
    <row r="767" spans="1:32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</row>
    <row r="768" spans="1:32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</row>
    <row r="769" spans="1:32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</row>
    <row r="770" spans="1:32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</row>
    <row r="771" spans="1:32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</row>
    <row r="772" spans="1:32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</row>
    <row r="773" spans="1:32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</row>
    <row r="774" spans="1:32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</row>
    <row r="775" spans="1:32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</row>
    <row r="776" spans="1:32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</row>
    <row r="777" spans="1:32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</row>
    <row r="778" spans="1:32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</row>
    <row r="779" spans="1:32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</row>
    <row r="780" spans="1:32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</row>
    <row r="781" spans="1:32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</row>
    <row r="782" spans="1:32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</row>
    <row r="783" spans="1:32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</row>
    <row r="784" spans="1:32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</row>
    <row r="785" spans="1:32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</row>
    <row r="786" spans="1:32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</row>
    <row r="787" spans="1:32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</row>
    <row r="788" spans="1:32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</row>
    <row r="789" spans="1:32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</row>
    <row r="790" spans="1:32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</row>
    <row r="791" spans="1:32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</row>
    <row r="792" spans="1:32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</row>
    <row r="793" spans="1:32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</row>
    <row r="794" spans="1:32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</row>
    <row r="795" spans="1:32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</row>
    <row r="796" spans="1:32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</row>
    <row r="797" spans="1:32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</row>
    <row r="798" spans="1:32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</row>
    <row r="799" spans="1:32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</row>
    <row r="800" spans="1:32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</row>
    <row r="801" spans="1:32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</row>
    <row r="802" spans="1:32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</row>
    <row r="803" spans="1:32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</row>
    <row r="804" spans="1:32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</row>
    <row r="805" spans="1:32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</row>
    <row r="806" spans="1:32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</row>
    <row r="807" spans="1:32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</row>
    <row r="808" spans="1:32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</row>
    <row r="809" spans="1:32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</row>
    <row r="810" spans="1:32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</row>
    <row r="811" spans="1:32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</row>
    <row r="812" spans="1:32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</row>
    <row r="813" spans="1:32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</row>
    <row r="814" spans="1:32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</row>
    <row r="815" spans="1:32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</row>
    <row r="816" spans="1:32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</row>
    <row r="817" spans="1:32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</row>
    <row r="818" spans="1:32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</row>
    <row r="819" spans="1:32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</row>
    <row r="820" spans="1:32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</row>
    <row r="821" spans="1:32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</row>
    <row r="822" spans="1:32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</row>
    <row r="823" spans="1:32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</row>
    <row r="824" spans="1:32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</row>
    <row r="825" spans="1:32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</row>
    <row r="826" spans="1:32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</row>
    <row r="827" spans="1:32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</row>
    <row r="828" spans="1:32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</row>
    <row r="829" spans="1:32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</row>
    <row r="830" spans="1:32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</row>
    <row r="831" spans="1:32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</row>
    <row r="832" spans="1:32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</row>
    <row r="833" spans="1:32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</row>
    <row r="834" spans="1:32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</row>
    <row r="835" spans="1:32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</row>
    <row r="836" spans="1:32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</row>
    <row r="837" spans="1:32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</row>
    <row r="838" spans="1:32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</row>
    <row r="839" spans="1:32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</row>
    <row r="840" spans="1:32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</row>
    <row r="841" spans="1:32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</row>
    <row r="842" spans="1:32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</row>
    <row r="843" spans="1:32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</row>
    <row r="844" spans="1:32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</row>
    <row r="845" spans="1:32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</row>
    <row r="846" spans="1:32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</row>
    <row r="847" spans="1:32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</row>
    <row r="848" spans="1:32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</row>
    <row r="849" spans="1:32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</row>
    <row r="850" spans="1:32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</row>
    <row r="851" spans="1:32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</row>
    <row r="852" spans="1:32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</row>
    <row r="853" spans="1:32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</row>
    <row r="854" spans="1:32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</row>
    <row r="855" spans="1:32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</row>
    <row r="856" spans="1:32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</row>
    <row r="857" spans="1:32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</row>
    <row r="858" spans="1:32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</row>
    <row r="859" spans="1:32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</row>
    <row r="860" spans="1:32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</row>
    <row r="861" spans="1:32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</row>
    <row r="862" spans="1:32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</row>
    <row r="863" spans="1:32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</row>
    <row r="864" spans="1:32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</row>
    <row r="865" spans="1:32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</row>
    <row r="866" spans="1:32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</row>
    <row r="867" spans="1:32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</row>
    <row r="868" spans="1:32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</row>
    <row r="869" spans="1:32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</row>
    <row r="870" spans="1:32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</row>
    <row r="871" spans="1:32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</row>
    <row r="872" spans="1:32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</row>
    <row r="873" spans="1:32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</row>
    <row r="874" spans="1:32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</row>
    <row r="875" spans="1:32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</row>
    <row r="876" spans="1:32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</row>
    <row r="877" spans="1:32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</row>
    <row r="878" spans="1:32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</row>
    <row r="879" spans="1:32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</row>
    <row r="880" spans="1:32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</row>
    <row r="881" spans="1:32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</row>
    <row r="882" spans="1:32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</row>
    <row r="883" spans="1:32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</row>
    <row r="884" spans="1:32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</row>
    <row r="885" spans="1:32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</row>
    <row r="886" spans="1:32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</row>
    <row r="887" spans="1:32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</row>
    <row r="888" spans="1:32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</row>
    <row r="889" spans="1:32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</row>
    <row r="890" spans="1:32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</row>
    <row r="891" spans="1:32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</row>
    <row r="892" spans="1:32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</row>
    <row r="893" spans="1:32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</row>
    <row r="894" spans="1:32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</row>
    <row r="895" spans="1:32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</row>
    <row r="896" spans="1:32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</row>
    <row r="897" spans="1:32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</row>
    <row r="898" spans="1:32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</row>
    <row r="899" spans="1:32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</row>
    <row r="900" spans="1:32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</row>
    <row r="901" spans="1:32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</row>
    <row r="902" spans="1:32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</row>
    <row r="903" spans="1:32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</row>
    <row r="904" spans="1:32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</row>
    <row r="905" spans="1:32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</row>
    <row r="906" spans="1:32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</row>
    <row r="907" spans="1:32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</row>
    <row r="908" spans="1:32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</row>
    <row r="909" spans="1:32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</row>
    <row r="910" spans="1:32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</row>
    <row r="911" spans="1:32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</row>
    <row r="912" spans="1:32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</row>
    <row r="913" spans="1:32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</row>
    <row r="914" spans="1:32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</row>
    <row r="915" spans="1:32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</row>
    <row r="916" spans="1:32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</row>
    <row r="917" spans="1:32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</row>
    <row r="918" spans="1:32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</row>
    <row r="919" spans="1:32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</row>
    <row r="920" spans="1:32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</row>
    <row r="921" spans="1:32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</row>
    <row r="922" spans="1:32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</row>
    <row r="923" spans="1:32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</row>
    <row r="924" spans="1:32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</row>
    <row r="925" spans="1:32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</row>
    <row r="926" spans="1:32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</row>
    <row r="927" spans="1:32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</row>
    <row r="928" spans="1:32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</row>
    <row r="929" spans="1:32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</row>
    <row r="930" spans="1:32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</row>
    <row r="931" spans="1:32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</row>
    <row r="932" spans="1:32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</row>
    <row r="933" spans="1:32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</row>
    <row r="934" spans="1:32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</row>
    <row r="935" spans="1:32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</row>
    <row r="936" spans="1:32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</row>
    <row r="937" spans="1:32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</row>
    <row r="938" spans="1:32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</row>
    <row r="939" spans="1:32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</row>
    <row r="940" spans="1:32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</row>
    <row r="941" spans="1:32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</row>
    <row r="942" spans="1:32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</row>
    <row r="943" spans="1:32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</row>
    <row r="944" spans="1:32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</row>
    <row r="945" spans="1:32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</row>
    <row r="946" spans="1:32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</row>
    <row r="947" spans="1:32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</row>
    <row r="948" spans="1:32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</row>
    <row r="949" spans="1:32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</row>
    <row r="950" spans="1:32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</row>
    <row r="951" spans="1:32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</row>
    <row r="952" spans="1:32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</row>
    <row r="953" spans="1:32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</row>
    <row r="954" spans="1:32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</row>
    <row r="955" spans="1:32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</row>
    <row r="956" spans="1:32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</row>
    <row r="957" spans="1:32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</row>
    <row r="958" spans="1:32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</row>
    <row r="959" spans="1:32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</row>
    <row r="960" spans="1:32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</row>
    <row r="961" spans="1:32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</row>
    <row r="962" spans="1:32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</row>
    <row r="963" spans="1:32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</row>
    <row r="964" spans="1:32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</row>
    <row r="965" spans="1:32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</row>
    <row r="966" spans="1:32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</row>
    <row r="967" spans="1:32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</row>
    <row r="968" spans="1:32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</row>
    <row r="969" spans="1:32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</row>
    <row r="970" spans="1:32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</row>
    <row r="971" spans="1:32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</row>
    <row r="972" spans="1:32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</row>
    <row r="973" spans="1:32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</row>
    <row r="974" spans="1:32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</row>
    <row r="975" spans="1:32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</row>
    <row r="976" spans="1:32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</row>
    <row r="977" spans="1:32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</row>
    <row r="978" spans="1:32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</row>
    <row r="979" spans="1:32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</row>
    <row r="980" spans="1:32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</row>
    <row r="981" spans="1:32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</row>
    <row r="982" spans="1:32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</row>
    <row r="983" spans="1:32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</row>
    <row r="984" spans="1:32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</row>
    <row r="985" spans="1:32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</row>
    <row r="986" spans="1:32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</row>
    <row r="987" spans="1:32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</row>
    <row r="988" spans="1:32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</row>
    <row r="989" spans="1:32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</row>
    <row r="990" spans="1:32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</row>
    <row r="991" spans="1:32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</row>
    <row r="992" spans="1:32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</row>
    <row r="993" spans="1:32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</row>
    <row r="994" spans="1:32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</row>
    <row r="995" spans="1:32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</row>
    <row r="996" spans="1:32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</row>
    <row r="997" spans="1:32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</row>
    <row r="998" spans="1:32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</row>
    <row r="999" spans="1:32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</row>
    <row r="1000" spans="1:32" ht="12.75" customHeight="1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</row>
    <row r="1001" spans="1:32" ht="12.75" customHeight="1">
      <c r="A1001" s="37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  <c r="AD1001" s="3"/>
      <c r="AE1001" s="3"/>
      <c r="AF1001" s="3"/>
    </row>
    <row r="1002" spans="1:32" ht="12.75" customHeight="1">
      <c r="A1002" s="37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3"/>
      <c r="AD1002" s="3"/>
      <c r="AE1002" s="3"/>
      <c r="AF1002" s="3"/>
    </row>
    <row r="1003" spans="1:32" ht="12.75" customHeight="1">
      <c r="A1003" s="37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3"/>
      <c r="AD1003" s="3"/>
      <c r="AE1003" s="3"/>
      <c r="AF1003" s="3"/>
    </row>
  </sheetData>
  <autoFilter ref="A8:AC46"/>
  <mergeCells count="22">
    <mergeCell ref="J49:M49"/>
    <mergeCell ref="N49:P49"/>
    <mergeCell ref="Q49:U49"/>
    <mergeCell ref="V49:X49"/>
    <mergeCell ref="C6:H6"/>
    <mergeCell ref="N6:U6"/>
    <mergeCell ref="C7:L7"/>
    <mergeCell ref="Q7:AB7"/>
    <mergeCell ref="F48:P48"/>
    <mergeCell ref="C49:E49"/>
    <mergeCell ref="F49:I49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pane ySplit="8" topLeftCell="A9" activePane="bottomLeft" state="frozen"/>
      <selection pane="bottomLeft" activeCell="G11" sqref="G11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62"/>
      <c r="B1" s="263"/>
      <c r="C1" s="264"/>
      <c r="D1" s="268" t="s">
        <v>41</v>
      </c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70"/>
      <c r="W1" s="259" t="s">
        <v>42</v>
      </c>
      <c r="X1" s="249"/>
      <c r="Y1" s="250"/>
      <c r="Z1" s="273" t="s">
        <v>43</v>
      </c>
      <c r="AA1" s="249"/>
      <c r="AB1" s="249"/>
      <c r="AC1" s="250"/>
    </row>
    <row r="2" spans="1:29" ht="21.75" customHeight="1">
      <c r="A2" s="265"/>
      <c r="B2" s="266"/>
      <c r="C2" s="267"/>
      <c r="D2" s="271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72"/>
      <c r="W2" s="259" t="s">
        <v>0</v>
      </c>
      <c r="X2" s="249"/>
      <c r="Y2" s="250"/>
      <c r="Z2" s="274">
        <v>44455</v>
      </c>
      <c r="AA2" s="249"/>
      <c r="AB2" s="249"/>
      <c r="AC2" s="250"/>
    </row>
    <row r="3" spans="1:29" ht="12.75" customHeight="1">
      <c r="A3" s="268" t="s">
        <v>44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70"/>
      <c r="W3" s="259" t="s">
        <v>45</v>
      </c>
      <c r="X3" s="249"/>
      <c r="Y3" s="250"/>
      <c r="Z3" s="260" t="s">
        <v>46</v>
      </c>
      <c r="AA3" s="249"/>
      <c r="AB3" s="249"/>
      <c r="AC3" s="250"/>
    </row>
    <row r="4" spans="1:29" ht="13.5" customHeight="1">
      <c r="A4" s="275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7"/>
      <c r="W4" s="259" t="s">
        <v>47</v>
      </c>
      <c r="X4" s="249"/>
      <c r="Y4" s="250"/>
      <c r="Z4" s="261" t="s">
        <v>48</v>
      </c>
      <c r="AA4" s="249"/>
      <c r="AB4" s="249"/>
      <c r="AC4" s="250"/>
    </row>
    <row r="5" spans="1:29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>
      <c r="A6" s="80"/>
      <c r="B6" s="186" t="s">
        <v>152</v>
      </c>
      <c r="C6" s="252">
        <v>45181</v>
      </c>
      <c r="D6" s="249"/>
      <c r="E6" s="249"/>
      <c r="F6" s="249"/>
      <c r="G6" s="249"/>
      <c r="H6" s="249"/>
      <c r="I6" s="82"/>
      <c r="J6" s="82"/>
      <c r="K6" s="82"/>
      <c r="L6" s="82"/>
      <c r="M6" s="83"/>
      <c r="N6" s="253"/>
      <c r="O6" s="249"/>
      <c r="P6" s="249"/>
      <c r="Q6" s="249"/>
      <c r="R6" s="249"/>
      <c r="S6" s="249"/>
      <c r="T6" s="249"/>
      <c r="U6" s="250"/>
      <c r="V6" s="2"/>
      <c r="W6" s="2"/>
      <c r="X6" s="2"/>
      <c r="Y6" s="2"/>
      <c r="Z6" s="2"/>
      <c r="AA6" s="2"/>
      <c r="AB6" s="2"/>
      <c r="AC6" s="3"/>
    </row>
    <row r="7" spans="1:29" ht="13.5" customHeight="1">
      <c r="A7" s="84" t="s">
        <v>1</v>
      </c>
      <c r="B7" s="5" t="s">
        <v>2</v>
      </c>
      <c r="C7" s="248" t="s">
        <v>153</v>
      </c>
      <c r="D7" s="249"/>
      <c r="E7" s="249"/>
      <c r="F7" s="249"/>
      <c r="G7" s="281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87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>
      <c r="A9" s="188">
        <f>+Pedido!A9</f>
        <v>3</v>
      </c>
      <c r="B9" s="189" t="str">
        <f>+Pedido!B9</f>
        <v>Erica Herrera</v>
      </c>
      <c r="C9" s="190"/>
      <c r="D9" s="191"/>
      <c r="E9" s="192"/>
      <c r="F9" s="190"/>
      <c r="G9" s="192"/>
      <c r="H9" s="190"/>
      <c r="I9" s="190"/>
      <c r="J9" s="190"/>
      <c r="K9" s="190"/>
      <c r="L9" s="190"/>
      <c r="M9" s="190"/>
      <c r="N9" s="193"/>
      <c r="O9" s="192"/>
      <c r="P9" s="192"/>
      <c r="Q9" s="192"/>
      <c r="R9" s="191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4"/>
    </row>
    <row r="10" spans="1:29" ht="15.75" customHeight="1">
      <c r="A10" s="188">
        <f>+Pedido!A10</f>
        <v>3</v>
      </c>
      <c r="B10" s="189" t="str">
        <f>+Pedido!B10</f>
        <v>Yudit Venier</v>
      </c>
      <c r="C10" s="190"/>
      <c r="D10" s="190"/>
      <c r="E10" s="190"/>
      <c r="F10" s="192"/>
      <c r="G10" s="190"/>
      <c r="H10" s="190"/>
      <c r="I10" s="190"/>
      <c r="J10" s="190"/>
      <c r="K10" s="190"/>
      <c r="L10" s="190"/>
      <c r="M10" s="190"/>
      <c r="N10" s="193"/>
      <c r="O10" s="192"/>
      <c r="P10" s="192"/>
      <c r="Q10" s="192"/>
      <c r="R10" s="191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4"/>
    </row>
    <row r="11" spans="1:29" ht="15.75" customHeight="1">
      <c r="A11" s="188">
        <f>+Pedido!A11</f>
        <v>2</v>
      </c>
      <c r="B11" s="189" t="str">
        <f>+Pedido!B11</f>
        <v>María Victoria Villar</v>
      </c>
      <c r="C11" s="192"/>
      <c r="D11" s="191" t="s">
        <v>154</v>
      </c>
      <c r="E11" s="192"/>
      <c r="F11" s="190"/>
      <c r="G11" s="192" t="s">
        <v>155</v>
      </c>
      <c r="H11" s="192"/>
      <c r="I11" s="192"/>
      <c r="J11" s="192" t="s">
        <v>156</v>
      </c>
      <c r="K11" s="192"/>
      <c r="L11" s="190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5"/>
      <c r="Y11" s="192"/>
      <c r="Z11" s="192"/>
      <c r="AA11" s="192"/>
      <c r="AB11" s="192"/>
      <c r="AC11" s="196"/>
    </row>
    <row r="12" spans="1:29" ht="15.75" customHeight="1">
      <c r="A12" s="188">
        <f>+Pedido!A12</f>
        <v>1</v>
      </c>
      <c r="B12" s="189" t="str">
        <f>+Pedido!B12</f>
        <v>Amalia Pelayo</v>
      </c>
      <c r="C12" s="192"/>
      <c r="D12" s="191" t="s">
        <v>157</v>
      </c>
      <c r="E12" s="192"/>
      <c r="F12" s="190"/>
      <c r="G12" s="192"/>
      <c r="H12" s="192"/>
      <c r="I12" s="192"/>
      <c r="J12" s="192"/>
      <c r="K12" s="192"/>
      <c r="L12" s="190"/>
      <c r="M12" s="192"/>
      <c r="N12" s="192"/>
      <c r="O12" s="192"/>
      <c r="P12" s="192"/>
      <c r="Q12" s="192"/>
      <c r="R12" s="192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4"/>
    </row>
    <row r="13" spans="1:29" ht="15.75" customHeight="1">
      <c r="A13" s="188">
        <f>+Pedido!A13</f>
        <v>2</v>
      </c>
      <c r="B13" s="189" t="str">
        <f>+Pedido!B13</f>
        <v>Carolina Bazterrica</v>
      </c>
      <c r="C13" s="192"/>
      <c r="D13" s="192"/>
      <c r="E13" s="192"/>
      <c r="F13" s="190"/>
      <c r="G13" s="193"/>
      <c r="H13" s="192"/>
      <c r="I13" s="192"/>
      <c r="J13" s="192"/>
      <c r="K13" s="192"/>
      <c r="L13" s="190"/>
      <c r="M13" s="192"/>
      <c r="N13" s="192"/>
      <c r="O13" s="192"/>
      <c r="P13" s="192"/>
      <c r="Q13" s="192"/>
      <c r="R13" s="192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4"/>
    </row>
    <row r="14" spans="1:29" ht="15.75" customHeight="1">
      <c r="A14" s="188">
        <f>+Pedido!A14</f>
        <v>2</v>
      </c>
      <c r="B14" s="189" t="str">
        <f>+Pedido!B14</f>
        <v>clara perez</v>
      </c>
      <c r="C14" s="190"/>
      <c r="D14" s="190"/>
      <c r="E14" s="190"/>
      <c r="F14" s="190"/>
      <c r="G14" s="192"/>
      <c r="H14" s="192"/>
      <c r="I14" s="192"/>
      <c r="J14" s="192"/>
      <c r="K14" s="192"/>
      <c r="L14" s="190"/>
      <c r="M14" s="192"/>
      <c r="N14" s="192"/>
      <c r="O14" s="192"/>
      <c r="P14" s="192"/>
      <c r="Q14" s="192"/>
      <c r="R14" s="191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4"/>
    </row>
    <row r="15" spans="1:29" ht="15.75" customHeight="1">
      <c r="A15" s="188">
        <f>+Pedido!A15</f>
        <v>1</v>
      </c>
      <c r="B15" s="189" t="str">
        <f>+Pedido!B15</f>
        <v>Mariana Berardino</v>
      </c>
      <c r="C15" s="192"/>
      <c r="D15" s="192"/>
      <c r="E15" s="192"/>
      <c r="F15" s="192"/>
      <c r="G15" s="192"/>
      <c r="H15" s="192"/>
      <c r="I15" s="192"/>
      <c r="J15" s="192"/>
      <c r="K15" s="192"/>
      <c r="L15" s="190"/>
      <c r="M15" s="192"/>
      <c r="N15" s="192"/>
      <c r="O15" s="192"/>
      <c r="P15" s="192"/>
      <c r="Q15" s="192"/>
      <c r="R15" s="191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4"/>
    </row>
    <row r="16" spans="1:29" ht="15.75" customHeight="1">
      <c r="A16" s="188">
        <f>+Pedido!A16</f>
        <v>1</v>
      </c>
      <c r="B16" s="189" t="str">
        <f>+Pedido!B16</f>
        <v>Noelia Dilascio</v>
      </c>
      <c r="C16" s="190"/>
      <c r="D16" s="190"/>
      <c r="E16" s="190"/>
      <c r="F16" s="192"/>
      <c r="G16" s="190"/>
      <c r="H16" s="190"/>
      <c r="I16" s="190"/>
      <c r="J16" s="197"/>
      <c r="K16" s="190"/>
      <c r="L16" s="198"/>
      <c r="M16" s="190"/>
      <c r="N16" s="193"/>
      <c r="O16" s="192"/>
      <c r="P16" s="192"/>
      <c r="Q16" s="192"/>
      <c r="R16" s="191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6"/>
    </row>
    <row r="17" spans="1:29" ht="15.75" customHeight="1">
      <c r="A17" s="188">
        <f>+Pedido!A17</f>
        <v>1</v>
      </c>
      <c r="B17" s="189" t="str">
        <f>+Pedido!B17</f>
        <v>Melina Marullo</v>
      </c>
      <c r="C17" s="190"/>
      <c r="D17" s="199"/>
      <c r="E17" s="192"/>
      <c r="F17" s="190"/>
      <c r="G17" s="192"/>
      <c r="H17" s="190"/>
      <c r="I17" s="190"/>
      <c r="J17" s="197"/>
      <c r="K17" s="190"/>
      <c r="L17" s="198"/>
      <c r="M17" s="190"/>
      <c r="N17" s="193"/>
      <c r="O17" s="192"/>
      <c r="P17" s="192"/>
      <c r="Q17" s="192"/>
      <c r="R17" s="191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4"/>
    </row>
    <row r="18" spans="1:29" ht="15.75" customHeight="1">
      <c r="A18" s="188">
        <f>+Pedido!A18</f>
        <v>1</v>
      </c>
      <c r="B18" s="189" t="str">
        <f>+Pedido!B18</f>
        <v>Julieta Cipriotti</v>
      </c>
      <c r="C18" s="190"/>
      <c r="D18" s="190"/>
      <c r="E18" s="190"/>
      <c r="F18" s="190"/>
      <c r="G18" s="192"/>
      <c r="H18" s="190"/>
      <c r="I18" s="190"/>
      <c r="J18" s="197"/>
      <c r="K18" s="190"/>
      <c r="L18" s="198"/>
      <c r="M18" s="190"/>
      <c r="N18" s="193"/>
      <c r="O18" s="192"/>
      <c r="P18" s="192"/>
      <c r="Q18" s="192"/>
      <c r="R18" s="191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4"/>
    </row>
    <row r="19" spans="1:29" ht="15.75" customHeight="1">
      <c r="A19" s="188">
        <f>+Pedido!A19</f>
        <v>2</v>
      </c>
      <c r="B19" s="189" t="str">
        <f>+Pedido!B19</f>
        <v>piers morón</v>
      </c>
      <c r="C19" s="192"/>
      <c r="D19" s="192"/>
      <c r="E19" s="192"/>
      <c r="F19" s="192"/>
      <c r="G19" s="192"/>
      <c r="H19" s="192"/>
      <c r="I19" s="192"/>
      <c r="J19" s="192"/>
      <c r="K19" s="192"/>
      <c r="L19" s="190"/>
      <c r="M19" s="193"/>
      <c r="N19" s="192"/>
      <c r="O19" s="192"/>
      <c r="P19" s="192"/>
      <c r="Q19" s="192"/>
      <c r="R19" s="191"/>
      <c r="S19" s="200"/>
      <c r="T19" s="200"/>
      <c r="U19" s="190"/>
      <c r="V19" s="190"/>
      <c r="W19" s="190"/>
      <c r="X19" s="190"/>
      <c r="Y19" s="190"/>
      <c r="Z19" s="190"/>
      <c r="AA19" s="190"/>
      <c r="AB19" s="190"/>
      <c r="AC19" s="194"/>
    </row>
    <row r="20" spans="1:29" ht="15.75" customHeight="1">
      <c r="A20" s="188">
        <f>+Pedido!A20</f>
        <v>1</v>
      </c>
      <c r="B20" s="189" t="str">
        <f>+Pedido!B20</f>
        <v>mooi dot</v>
      </c>
      <c r="C20" s="192"/>
      <c r="D20" s="192"/>
      <c r="E20" s="192"/>
      <c r="F20" s="199"/>
      <c r="G20" s="192"/>
      <c r="H20" s="192"/>
      <c r="I20" s="192"/>
      <c r="J20" s="192"/>
      <c r="K20" s="192"/>
      <c r="L20" s="190"/>
      <c r="M20" s="193"/>
      <c r="N20" s="192"/>
      <c r="O20" s="192"/>
      <c r="P20" s="192"/>
      <c r="Q20" s="192"/>
      <c r="R20" s="192"/>
      <c r="S20" s="192"/>
      <c r="T20" s="192"/>
      <c r="U20" s="192"/>
      <c r="V20" s="190"/>
      <c r="W20" s="190"/>
      <c r="X20" s="190"/>
      <c r="Y20" s="190"/>
      <c r="Z20" s="190"/>
      <c r="AA20" s="190"/>
      <c r="AB20" s="192"/>
      <c r="AC20" s="194"/>
    </row>
    <row r="21" spans="1:29" ht="15.75" customHeight="1">
      <c r="A21" s="188">
        <f>+Pedido!A21</f>
        <v>1</v>
      </c>
      <c r="B21" s="189" t="str">
        <f>+Pedido!B21</f>
        <v>Green Billin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0"/>
      <c r="M21" s="192"/>
      <c r="N21" s="192"/>
      <c r="O21" s="192"/>
      <c r="P21" s="192"/>
      <c r="Q21" s="192"/>
      <c r="R21" s="192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4"/>
    </row>
    <row r="22" spans="1:29" ht="15.75" customHeight="1">
      <c r="A22" s="188">
        <f>+Pedido!A22</f>
        <v>1</v>
      </c>
      <c r="B22" s="189" t="str">
        <f>+Pedido!B22</f>
        <v>Gout</v>
      </c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4"/>
    </row>
    <row r="23" spans="1:29" ht="15.75" customHeight="1">
      <c r="A23" s="188">
        <f>+Pedido!A23</f>
        <v>2</v>
      </c>
      <c r="B23" s="189" t="str">
        <f>+Pedido!B23</f>
        <v>piers ituzaingo</v>
      </c>
      <c r="C23" s="192"/>
      <c r="D23" s="192"/>
      <c r="E23" s="192"/>
      <c r="F23" s="190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4"/>
    </row>
    <row r="24" spans="1:29" ht="15.75" customHeight="1">
      <c r="A24" s="188">
        <f>+Pedido!A24</f>
        <v>1</v>
      </c>
      <c r="B24" s="189" t="str">
        <f>+Pedido!B24</f>
        <v>SAGARDI</v>
      </c>
      <c r="C24" s="190"/>
      <c r="D24" s="191"/>
      <c r="E24" s="192"/>
      <c r="F24" s="190"/>
      <c r="G24" s="192"/>
      <c r="H24" s="190"/>
      <c r="I24" s="190"/>
      <c r="J24" s="190"/>
      <c r="K24" s="190"/>
      <c r="L24" s="190"/>
      <c r="M24" s="190"/>
      <c r="N24" s="190"/>
      <c r="O24" s="192"/>
      <c r="P24" s="192"/>
      <c r="Q24" s="192"/>
      <c r="R24" s="191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4"/>
    </row>
    <row r="25" spans="1:29" ht="15.75" customHeight="1">
      <c r="A25" s="188">
        <f>+Pedido!A25</f>
        <v>2</v>
      </c>
      <c r="B25" s="189" t="str">
        <f>+Pedido!B25</f>
        <v>HERMEPLAST</v>
      </c>
      <c r="C25" s="190"/>
      <c r="D25" s="191"/>
      <c r="E25" s="192"/>
      <c r="F25" s="190"/>
      <c r="G25" s="192"/>
      <c r="H25" s="190"/>
      <c r="I25" s="190"/>
      <c r="J25" s="190"/>
      <c r="K25" s="190"/>
      <c r="L25" s="190"/>
      <c r="M25" s="190"/>
      <c r="N25" s="190"/>
      <c r="O25" s="192"/>
      <c r="P25" s="192"/>
      <c r="Q25" s="192"/>
      <c r="R25" s="191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4"/>
    </row>
    <row r="26" spans="1:29" ht="15.75" customHeight="1">
      <c r="A26" s="188">
        <f>+Pedido!A26</f>
        <v>3</v>
      </c>
      <c r="B26" s="189" t="str">
        <f>+Pedido!B26</f>
        <v>jose maria gestoso</v>
      </c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2"/>
      <c r="P26" s="192"/>
      <c r="Q26" s="192"/>
      <c r="R26" s="191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4"/>
    </row>
    <row r="27" spans="1:29" ht="15.75" customHeight="1">
      <c r="A27" s="188">
        <f>+Pedido!A27</f>
        <v>1</v>
      </c>
      <c r="B27" s="189" t="str">
        <f>+Pedido!B27</f>
        <v>Tea Formosa</v>
      </c>
      <c r="C27" s="190"/>
      <c r="D27" s="107">
        <v>5</v>
      </c>
      <c r="E27" s="102" t="s">
        <v>220</v>
      </c>
      <c r="F27" s="58">
        <v>4</v>
      </c>
      <c r="G27" s="2" t="s">
        <v>221</v>
      </c>
      <c r="H27" s="58"/>
      <c r="I27" s="190"/>
      <c r="J27" s="190"/>
      <c r="K27" s="190"/>
      <c r="L27" s="198"/>
      <c r="M27" s="190"/>
      <c r="N27" s="193"/>
      <c r="O27" s="192"/>
      <c r="P27" s="192"/>
      <c r="Q27" s="192"/>
      <c r="R27" s="191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4"/>
    </row>
    <row r="28" spans="1:29" ht="15.75" customHeight="1">
      <c r="A28" s="188">
        <f>+Pedido!A28</f>
        <v>2</v>
      </c>
      <c r="B28" s="189" t="str">
        <f>+Pedido!B28</f>
        <v xml:space="preserve">Carluchi Mario </v>
      </c>
      <c r="C28" s="190"/>
      <c r="D28" s="190"/>
      <c r="E28" s="190"/>
      <c r="F28" s="192"/>
      <c r="G28" s="190"/>
      <c r="H28" s="190"/>
      <c r="I28" s="190"/>
      <c r="J28" s="197"/>
      <c r="K28" s="190"/>
      <c r="L28" s="198"/>
      <c r="M28" s="190"/>
      <c r="N28" s="193"/>
      <c r="O28" s="192"/>
      <c r="P28" s="192"/>
      <c r="Q28" s="192"/>
      <c r="R28" s="191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4"/>
    </row>
    <row r="29" spans="1:29" ht="15.75" customHeight="1">
      <c r="A29" s="188">
        <f>+Pedido!A29</f>
        <v>1</v>
      </c>
      <c r="B29" s="189" t="str">
        <f>+Pedido!B29</f>
        <v>Green Florida</v>
      </c>
      <c r="C29" s="190"/>
      <c r="D29" s="106">
        <v>2</v>
      </c>
      <c r="E29" s="107" t="s">
        <v>158</v>
      </c>
      <c r="F29" s="192"/>
      <c r="G29" s="190"/>
      <c r="H29" s="190"/>
      <c r="I29" s="190"/>
      <c r="J29" s="192"/>
      <c r="K29" s="190"/>
      <c r="L29" s="198"/>
      <c r="M29" s="190"/>
      <c r="N29" s="193"/>
      <c r="O29" s="192"/>
      <c r="P29" s="192"/>
      <c r="Q29" s="192"/>
      <c r="R29" s="191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4"/>
    </row>
    <row r="30" spans="1:29" ht="15.75" customHeight="1">
      <c r="A30" s="188">
        <f>+Pedido!A30</f>
        <v>1</v>
      </c>
      <c r="B30" s="189" t="str">
        <f>+Pedido!B30</f>
        <v>fusión de sabores</v>
      </c>
      <c r="C30" s="190"/>
      <c r="D30" s="190"/>
      <c r="E30" s="190"/>
      <c r="F30" s="192"/>
      <c r="G30" s="190"/>
      <c r="H30" s="190"/>
      <c r="I30" s="190"/>
      <c r="J30" s="190"/>
      <c r="K30" s="190"/>
      <c r="L30" s="198"/>
      <c r="M30" s="190"/>
      <c r="N30" s="193"/>
      <c r="O30" s="192"/>
      <c r="P30" s="192"/>
      <c r="Q30" s="192"/>
      <c r="R30" s="191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4"/>
    </row>
    <row r="31" spans="1:29" ht="15.75" customHeight="1">
      <c r="A31" s="188">
        <f>+Pedido!A31</f>
        <v>1</v>
      </c>
      <c r="B31" s="189" t="str">
        <f>+Pedido!B31</f>
        <v>Tea Sinclair</v>
      </c>
      <c r="C31" s="192"/>
      <c r="D31" s="106">
        <v>2</v>
      </c>
      <c r="E31" s="107" t="s">
        <v>158</v>
      </c>
      <c r="F31" s="14">
        <v>2</v>
      </c>
      <c r="G31" s="113" t="s">
        <v>159</v>
      </c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4"/>
    </row>
    <row r="32" spans="1:29" ht="15.75" customHeight="1">
      <c r="A32" s="188">
        <f>+Pedido!A32</f>
        <v>1</v>
      </c>
      <c r="B32" s="189" t="str">
        <f>+Pedido!B32</f>
        <v>Green Rivadavia</v>
      </c>
      <c r="C32" s="192"/>
      <c r="D32" s="192"/>
      <c r="E32" s="192"/>
      <c r="F32" s="190"/>
      <c r="G32" s="190"/>
      <c r="H32" s="192"/>
      <c r="I32" s="192"/>
      <c r="J32" s="192"/>
      <c r="K32" s="192"/>
      <c r="L32" s="193"/>
      <c r="M32" s="192"/>
      <c r="N32" s="192"/>
      <c r="O32" s="192"/>
      <c r="P32" s="192"/>
      <c r="Q32" s="192"/>
      <c r="R32" s="192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4"/>
    </row>
    <row r="33" spans="1:29" ht="15.75" customHeight="1">
      <c r="A33" s="188">
        <f>+Pedido!A33</f>
        <v>1</v>
      </c>
      <c r="B33" s="189" t="str">
        <f>+Pedido!B33</f>
        <v>Bersati</v>
      </c>
      <c r="C33" s="190"/>
      <c r="D33" s="190"/>
      <c r="E33" s="190"/>
      <c r="F33" s="190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1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4"/>
    </row>
    <row r="34" spans="1:29" ht="15.75" customHeight="1">
      <c r="A34" s="188">
        <f>+Pedido!A34</f>
        <v>2</v>
      </c>
      <c r="B34" s="189" t="str">
        <f>+Pedido!B34</f>
        <v>carda plaza oeste</v>
      </c>
      <c r="C34" s="192"/>
      <c r="D34" s="191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1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4"/>
    </row>
    <row r="35" spans="1:29" ht="15.75" customHeight="1">
      <c r="A35" s="188">
        <f>+Pedido!A35</f>
        <v>1</v>
      </c>
      <c r="B35" s="189" t="str">
        <f>+Pedido!B35</f>
        <v>Hernan Mendoza</v>
      </c>
      <c r="C35" s="192"/>
      <c r="D35" s="192"/>
      <c r="E35" s="192"/>
      <c r="F35" s="192"/>
      <c r="G35" s="192"/>
      <c r="H35" s="192"/>
      <c r="I35" s="192"/>
      <c r="J35" s="192"/>
      <c r="K35" s="198"/>
      <c r="L35" s="192"/>
      <c r="M35" s="192"/>
      <c r="N35" s="192"/>
      <c r="O35" s="192"/>
      <c r="P35" s="192"/>
      <c r="Q35" s="192"/>
      <c r="R35" s="191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4"/>
    </row>
    <row r="36" spans="1:29" ht="15.75" customHeight="1">
      <c r="A36" s="188">
        <f>+Pedido!A36</f>
        <v>2</v>
      </c>
      <c r="B36" s="189" t="str">
        <f>+Pedido!B36</f>
        <v>Tostado Ramos</v>
      </c>
      <c r="C36" s="192"/>
      <c r="D36" s="192"/>
      <c r="E36" s="192"/>
      <c r="F36" s="190"/>
      <c r="G36" s="192"/>
      <c r="H36" s="192"/>
      <c r="I36" s="192"/>
      <c r="J36" s="192"/>
      <c r="K36" s="192"/>
      <c r="L36" s="192"/>
      <c r="M36" s="190"/>
      <c r="N36" s="192"/>
      <c r="O36" s="192"/>
      <c r="P36" s="192"/>
      <c r="Q36" s="191"/>
      <c r="R36" s="193"/>
      <c r="S36" s="200"/>
      <c r="T36" s="200"/>
      <c r="U36" s="190"/>
      <c r="V36" s="190"/>
      <c r="W36" s="190"/>
      <c r="X36" s="190"/>
      <c r="Y36" s="190"/>
      <c r="Z36" s="190"/>
      <c r="AA36" s="190"/>
      <c r="AB36" s="190"/>
      <c r="AC36" s="194"/>
    </row>
    <row r="37" spans="1:29" ht="15.75" customHeight="1">
      <c r="A37" s="188">
        <f>+Pedido!A37</f>
        <v>2</v>
      </c>
      <c r="B37" s="189" t="str">
        <f>+Pedido!B37</f>
        <v>Tostado Ituzaingo</v>
      </c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0"/>
      <c r="N37" s="192"/>
      <c r="O37" s="192"/>
      <c r="P37" s="192"/>
      <c r="Q37" s="192"/>
      <c r="R37" s="191"/>
      <c r="S37" s="200"/>
      <c r="T37" s="200"/>
      <c r="U37" s="190"/>
      <c r="V37" s="190"/>
      <c r="W37" s="190"/>
      <c r="X37" s="190"/>
      <c r="Y37" s="190"/>
      <c r="Z37" s="190"/>
      <c r="AA37" s="190"/>
      <c r="AB37" s="190"/>
      <c r="AC37" s="194"/>
    </row>
    <row r="38" spans="1:29" ht="15.75" customHeight="1">
      <c r="A38" s="188">
        <f>+Pedido!A38</f>
        <v>3</v>
      </c>
      <c r="B38" s="189" t="str">
        <f>+Pedido!B38</f>
        <v>LOS 4 PIBES</v>
      </c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0"/>
      <c r="N38" s="192"/>
      <c r="O38" s="192"/>
      <c r="P38" s="192"/>
      <c r="Q38" s="192"/>
      <c r="R38" s="191"/>
      <c r="S38" s="200"/>
      <c r="T38" s="200"/>
      <c r="U38" s="190"/>
      <c r="V38" s="190"/>
      <c r="W38" s="190"/>
      <c r="X38" s="190"/>
      <c r="Y38" s="190"/>
      <c r="Z38" s="190"/>
      <c r="AA38" s="190"/>
      <c r="AB38" s="190"/>
      <c r="AC38" s="194"/>
    </row>
    <row r="39" spans="1:29" ht="15.75" customHeight="1">
      <c r="A39" s="188">
        <f>+Pedido!A39</f>
        <v>3</v>
      </c>
      <c r="B39" s="189" t="str">
        <f>+Pedido!B39</f>
        <v>MAXIMILIANO 10091</v>
      </c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0"/>
      <c r="N39" s="192"/>
      <c r="O39" s="192"/>
      <c r="P39" s="192"/>
      <c r="Q39" s="192"/>
      <c r="R39" s="191"/>
      <c r="S39" s="200"/>
      <c r="T39" s="200"/>
      <c r="U39" s="190"/>
      <c r="V39" s="190"/>
      <c r="W39" s="190"/>
      <c r="X39" s="190"/>
      <c r="Y39" s="190"/>
      <c r="Z39" s="190"/>
      <c r="AA39" s="190"/>
      <c r="AB39" s="190"/>
      <c r="AC39" s="194"/>
    </row>
    <row r="40" spans="1:29" ht="15.75" customHeight="1">
      <c r="A40" s="188">
        <f>+Pedido!A40</f>
        <v>2</v>
      </c>
      <c r="B40" s="189" t="str">
        <f>+Pedido!B40</f>
        <v>LA INTENDENCIA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0"/>
      <c r="N40" s="192"/>
      <c r="O40" s="192"/>
      <c r="P40" s="192"/>
      <c r="Q40" s="192"/>
      <c r="R40" s="191"/>
      <c r="S40" s="200"/>
      <c r="T40" s="200"/>
      <c r="U40" s="190"/>
      <c r="V40" s="190"/>
      <c r="W40" s="190"/>
      <c r="X40" s="190"/>
      <c r="Y40" s="190"/>
      <c r="Z40" s="190"/>
      <c r="AA40" s="190"/>
      <c r="AB40" s="190"/>
      <c r="AC40" s="194"/>
    </row>
    <row r="41" spans="1:29" ht="15.75" customHeight="1">
      <c r="A41" s="100">
        <v>1</v>
      </c>
      <c r="B41" s="131" t="s">
        <v>120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02"/>
      <c r="P41" s="102"/>
      <c r="Q41" s="102"/>
      <c r="R41" s="106"/>
      <c r="S41" s="14"/>
      <c r="T41" s="14"/>
      <c r="U41" s="14"/>
      <c r="V41" s="14"/>
      <c r="W41" s="14"/>
      <c r="X41" s="14"/>
      <c r="Y41" s="14"/>
      <c r="Z41" s="14"/>
      <c r="AA41" s="14"/>
      <c r="AB41" s="102"/>
      <c r="AC41" s="201"/>
    </row>
    <row r="42" spans="1:29" ht="15.75" customHeight="1">
      <c r="A42" s="202">
        <v>3</v>
      </c>
      <c r="B42" s="203" t="s">
        <v>121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02"/>
      <c r="P42" s="102"/>
      <c r="Q42" s="102"/>
      <c r="R42" s="106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201"/>
    </row>
    <row r="43" spans="1:29" ht="15.75" customHeight="1">
      <c r="A43" s="202">
        <v>1</v>
      </c>
      <c r="B43" s="203" t="s">
        <v>125</v>
      </c>
      <c r="C43" s="204"/>
      <c r="D43" s="110"/>
      <c r="E43" s="102"/>
      <c r="F43" s="14"/>
      <c r="G43" s="184"/>
      <c r="H43" s="110"/>
      <c r="I43" s="102"/>
      <c r="J43" s="102"/>
      <c r="K43" s="102"/>
      <c r="L43" s="105"/>
      <c r="M43" s="102"/>
      <c r="N43" s="102"/>
      <c r="O43" s="102"/>
      <c r="P43" s="102"/>
      <c r="Q43" s="102"/>
      <c r="R43" s="102"/>
      <c r="S43" s="14"/>
      <c r="T43" s="14"/>
      <c r="U43" s="14"/>
      <c r="V43" s="14"/>
      <c r="W43" s="14"/>
      <c r="X43" s="14"/>
      <c r="Y43" s="14"/>
      <c r="Z43" s="14"/>
      <c r="AA43" s="205"/>
      <c r="AB43" s="14"/>
      <c r="AC43" s="201"/>
    </row>
    <row r="44" spans="1:29" ht="15.75" customHeight="1">
      <c r="A44" s="100">
        <v>1</v>
      </c>
      <c r="B44" s="131" t="s">
        <v>128</v>
      </c>
      <c r="C44" s="102"/>
      <c r="D44" s="110"/>
      <c r="E44" s="102"/>
      <c r="F44" s="14"/>
      <c r="G44" s="184"/>
      <c r="H44" s="110"/>
      <c r="I44" s="102"/>
      <c r="J44" s="102"/>
      <c r="K44" s="102"/>
      <c r="L44" s="105"/>
      <c r="M44" s="102"/>
      <c r="N44" s="102"/>
      <c r="O44" s="102"/>
      <c r="P44" s="102"/>
      <c r="Q44" s="102"/>
      <c r="R44" s="102"/>
      <c r="S44" s="14"/>
      <c r="T44" s="14"/>
      <c r="U44" s="14"/>
      <c r="V44" s="14"/>
      <c r="W44" s="14"/>
      <c r="X44" s="14"/>
      <c r="Y44" s="14"/>
      <c r="Z44" s="14"/>
      <c r="AA44" s="205"/>
      <c r="AB44" s="14"/>
      <c r="AC44" s="201"/>
    </row>
    <row r="45" spans="1:29" ht="16.5" customHeight="1">
      <c r="A45" s="164"/>
      <c r="B45" s="165"/>
      <c r="C45" s="166">
        <f t="shared" ref="C45:AB45" si="0">SUM(C9:C44)</f>
        <v>0</v>
      </c>
      <c r="D45" s="166">
        <f t="shared" si="0"/>
        <v>9</v>
      </c>
      <c r="E45" s="166">
        <f t="shared" si="0"/>
        <v>0</v>
      </c>
      <c r="F45" s="166">
        <f t="shared" si="0"/>
        <v>6</v>
      </c>
      <c r="G45" s="166">
        <f t="shared" si="0"/>
        <v>0</v>
      </c>
      <c r="H45" s="166">
        <f t="shared" si="0"/>
        <v>0</v>
      </c>
      <c r="I45" s="166">
        <f t="shared" si="0"/>
        <v>0</v>
      </c>
      <c r="J45" s="166">
        <f t="shared" si="0"/>
        <v>0</v>
      </c>
      <c r="K45" s="166">
        <f t="shared" si="0"/>
        <v>0</v>
      </c>
      <c r="L45" s="166">
        <f t="shared" si="0"/>
        <v>0</v>
      </c>
      <c r="M45" s="166">
        <f t="shared" si="0"/>
        <v>0</v>
      </c>
      <c r="N45" s="166">
        <f t="shared" si="0"/>
        <v>0</v>
      </c>
      <c r="O45" s="166">
        <f t="shared" si="0"/>
        <v>0</v>
      </c>
      <c r="P45" s="166">
        <f t="shared" si="0"/>
        <v>0</v>
      </c>
      <c r="Q45" s="166">
        <f t="shared" si="0"/>
        <v>0</v>
      </c>
      <c r="R45" s="166">
        <f t="shared" si="0"/>
        <v>0</v>
      </c>
      <c r="S45" s="166">
        <f t="shared" si="0"/>
        <v>0</v>
      </c>
      <c r="T45" s="166">
        <f t="shared" si="0"/>
        <v>0</v>
      </c>
      <c r="U45" s="166">
        <f t="shared" si="0"/>
        <v>0</v>
      </c>
      <c r="V45" s="166">
        <f t="shared" si="0"/>
        <v>0</v>
      </c>
      <c r="W45" s="166">
        <f t="shared" si="0"/>
        <v>0</v>
      </c>
      <c r="X45" s="166">
        <f t="shared" si="0"/>
        <v>0</v>
      </c>
      <c r="Y45" s="166">
        <f t="shared" si="0"/>
        <v>0</v>
      </c>
      <c r="Z45" s="166">
        <f t="shared" si="0"/>
        <v>0</v>
      </c>
      <c r="AA45" s="166">
        <f t="shared" si="0"/>
        <v>0</v>
      </c>
      <c r="AB45" s="166">
        <f t="shared" si="0"/>
        <v>0</v>
      </c>
      <c r="AC45" s="33">
        <f>SUM(C45:AB45)</f>
        <v>15</v>
      </c>
    </row>
    <row r="46" spans="1:29" ht="13.5" customHeight="1">
      <c r="A46" s="37"/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2"/>
      <c r="X46" s="2"/>
      <c r="Y46" s="2"/>
      <c r="Z46" s="2"/>
      <c r="AA46" s="2"/>
      <c r="AB46" s="2"/>
      <c r="AC46" s="3"/>
    </row>
    <row r="47" spans="1:29" ht="13.5" customHeight="1">
      <c r="A47" s="37"/>
      <c r="B47" s="37"/>
      <c r="C47" s="38"/>
      <c r="D47" s="38"/>
      <c r="E47" s="38"/>
      <c r="F47" s="248" t="s">
        <v>131</v>
      </c>
      <c r="G47" s="249"/>
      <c r="H47" s="249"/>
      <c r="I47" s="249"/>
      <c r="J47" s="249"/>
      <c r="K47" s="249"/>
      <c r="L47" s="249"/>
      <c r="M47" s="249"/>
      <c r="N47" s="249"/>
      <c r="O47" s="249"/>
      <c r="P47" s="250"/>
      <c r="Q47" s="38"/>
      <c r="R47" s="38"/>
      <c r="S47" s="38"/>
      <c r="T47" s="38"/>
      <c r="U47" s="38"/>
      <c r="V47" s="2"/>
      <c r="W47" s="2"/>
      <c r="X47" s="2"/>
      <c r="Y47" s="2"/>
      <c r="Z47" s="2"/>
      <c r="AA47" s="2"/>
      <c r="AB47" s="2"/>
      <c r="AC47" s="3"/>
    </row>
    <row r="48" spans="1:29" ht="13.5" customHeight="1">
      <c r="A48" s="37"/>
      <c r="B48" s="39"/>
      <c r="C48" s="248" t="s">
        <v>132</v>
      </c>
      <c r="D48" s="249"/>
      <c r="E48" s="250"/>
      <c r="F48" s="251" t="s">
        <v>34</v>
      </c>
      <c r="G48" s="249"/>
      <c r="H48" s="249"/>
      <c r="I48" s="250"/>
      <c r="J48" s="251" t="s">
        <v>133</v>
      </c>
      <c r="K48" s="249"/>
      <c r="L48" s="249"/>
      <c r="M48" s="250"/>
      <c r="N48" s="251" t="s">
        <v>134</v>
      </c>
      <c r="O48" s="249"/>
      <c r="P48" s="250"/>
      <c r="Q48" s="248" t="s">
        <v>135</v>
      </c>
      <c r="R48" s="249"/>
      <c r="S48" s="249"/>
      <c r="T48" s="249"/>
      <c r="U48" s="250"/>
      <c r="V48" s="278" t="s">
        <v>136</v>
      </c>
      <c r="W48" s="279"/>
      <c r="X48" s="280"/>
      <c r="Y48" s="168" t="s">
        <v>86</v>
      </c>
      <c r="Z48" s="168"/>
      <c r="AA48" s="169"/>
      <c r="AB48" s="40" t="s">
        <v>6</v>
      </c>
      <c r="AC48" s="3"/>
    </row>
    <row r="49" spans="1:29" ht="13.5" customHeight="1">
      <c r="A49" s="37"/>
      <c r="B49" s="170" t="s">
        <v>7</v>
      </c>
      <c r="C49" s="42" t="s">
        <v>137</v>
      </c>
      <c r="D49" s="8" t="s">
        <v>138</v>
      </c>
      <c r="E49" s="8" t="s">
        <v>139</v>
      </c>
      <c r="F49" s="43" t="s">
        <v>19</v>
      </c>
      <c r="G49" s="44" t="s">
        <v>38</v>
      </c>
      <c r="H49" s="44" t="s">
        <v>39</v>
      </c>
      <c r="I49" s="45" t="s">
        <v>40</v>
      </c>
      <c r="J49" s="43" t="s">
        <v>19</v>
      </c>
      <c r="K49" s="44" t="s">
        <v>38</v>
      </c>
      <c r="L49" s="44" t="s">
        <v>39</v>
      </c>
      <c r="M49" s="45" t="s">
        <v>40</v>
      </c>
      <c r="N49" s="46" t="s">
        <v>140</v>
      </c>
      <c r="O49" s="46" t="s">
        <v>141</v>
      </c>
      <c r="P49" s="46" t="s">
        <v>142</v>
      </c>
      <c r="Q49" s="42" t="s">
        <v>143</v>
      </c>
      <c r="R49" s="8" t="s">
        <v>144</v>
      </c>
      <c r="S49" s="8" t="s">
        <v>145</v>
      </c>
      <c r="T49" s="8" t="s">
        <v>146</v>
      </c>
      <c r="U49" s="10" t="s">
        <v>160</v>
      </c>
      <c r="V49" s="47" t="s">
        <v>19</v>
      </c>
      <c r="W49" s="48" t="s">
        <v>11</v>
      </c>
      <c r="X49" s="171" t="s">
        <v>147</v>
      </c>
      <c r="Y49" s="48" t="s">
        <v>8</v>
      </c>
      <c r="Z49" s="48" t="s">
        <v>19</v>
      </c>
      <c r="AA49" s="48" t="s">
        <v>39</v>
      </c>
      <c r="AB49" s="49"/>
      <c r="AC49" s="3"/>
    </row>
    <row r="50" spans="1:29" ht="15.75" customHeight="1">
      <c r="A50" s="172"/>
      <c r="B50" s="131"/>
      <c r="C50" s="60"/>
      <c r="D50" s="60"/>
      <c r="E50" s="60"/>
      <c r="F50" s="57"/>
      <c r="G50" s="2"/>
      <c r="H50" s="58"/>
      <c r="I50" s="173"/>
      <c r="J50" s="57"/>
      <c r="K50" s="58"/>
      <c r="L50" s="60"/>
      <c r="M50" s="52"/>
      <c r="N50" s="50"/>
      <c r="O50" s="51"/>
      <c r="P50" s="54"/>
      <c r="Q50" s="57"/>
      <c r="R50" s="58"/>
      <c r="S50" s="58"/>
      <c r="T50" s="58"/>
      <c r="U50" s="59"/>
      <c r="V50" s="58"/>
      <c r="W50" s="58"/>
      <c r="X50" s="105"/>
      <c r="Y50" s="58"/>
      <c r="Z50" s="58"/>
      <c r="AA50" s="58"/>
      <c r="AB50" s="19"/>
      <c r="AC50" s="3"/>
    </row>
    <row r="51" spans="1:29" ht="15.75" customHeight="1">
      <c r="A51" s="172"/>
      <c r="B51" s="131"/>
      <c r="C51" s="60"/>
      <c r="D51" s="60"/>
      <c r="E51" s="60"/>
      <c r="F51" s="57"/>
      <c r="G51" s="2"/>
      <c r="H51" s="58"/>
      <c r="I51" s="173"/>
      <c r="J51" s="57"/>
      <c r="K51" s="58"/>
      <c r="L51" s="62"/>
      <c r="M51" s="59"/>
      <c r="N51" s="57"/>
      <c r="O51" s="58"/>
      <c r="P51" s="61"/>
      <c r="Q51" s="57"/>
      <c r="R51" s="58"/>
      <c r="S51" s="58"/>
      <c r="T51" s="58"/>
      <c r="U51" s="59"/>
      <c r="V51" s="105"/>
      <c r="W51" s="58"/>
      <c r="X51" s="105"/>
      <c r="Y51" s="58"/>
      <c r="Z51" s="58"/>
      <c r="AA51" s="58"/>
      <c r="AB51" s="19"/>
      <c r="AC51" s="3"/>
    </row>
    <row r="52" spans="1:29" ht="15.75" customHeight="1">
      <c r="A52" s="172"/>
      <c r="B52" s="131"/>
      <c r="C52" s="60"/>
      <c r="D52" s="60"/>
      <c r="E52" s="60"/>
      <c r="F52" s="57"/>
      <c r="G52" s="2"/>
      <c r="H52" s="58"/>
      <c r="I52" s="173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/>
      <c r="AB52" s="19"/>
      <c r="AC52" s="3"/>
    </row>
    <row r="53" spans="1:29" ht="15.75" customHeight="1">
      <c r="A53" s="172"/>
      <c r="B53" s="131"/>
      <c r="C53" s="60"/>
      <c r="D53" s="60"/>
      <c r="E53" s="60"/>
      <c r="F53" s="57"/>
      <c r="G53" s="2"/>
      <c r="H53" s="58"/>
      <c r="I53" s="173"/>
      <c r="J53" s="57"/>
      <c r="K53" s="58"/>
      <c r="L53" s="62"/>
      <c r="M53" s="59"/>
      <c r="N53" s="57"/>
      <c r="O53" s="58"/>
      <c r="P53" s="61"/>
      <c r="Q53" s="57"/>
      <c r="R53" s="58"/>
      <c r="S53" s="58"/>
      <c r="T53" s="58"/>
      <c r="U53" s="59"/>
      <c r="V53" s="105"/>
      <c r="W53" s="58"/>
      <c r="X53" s="105"/>
      <c r="Y53" s="58"/>
      <c r="Z53" s="58"/>
      <c r="AA53" s="58"/>
      <c r="AB53" s="19"/>
      <c r="AC53" s="3"/>
    </row>
    <row r="54" spans="1:29" ht="15.75" customHeight="1">
      <c r="A54" s="172"/>
      <c r="B54" s="131"/>
      <c r="C54" s="60"/>
      <c r="D54" s="60"/>
      <c r="E54" s="60"/>
      <c r="F54" s="57"/>
      <c r="G54" s="2"/>
      <c r="H54" s="58"/>
      <c r="I54" s="173"/>
      <c r="J54" s="57"/>
      <c r="K54" s="58"/>
      <c r="L54" s="62"/>
      <c r="M54" s="59"/>
      <c r="N54" s="57"/>
      <c r="O54" s="58"/>
      <c r="P54" s="61"/>
      <c r="Q54" s="57"/>
      <c r="R54" s="58"/>
      <c r="S54" s="58"/>
      <c r="T54" s="58"/>
      <c r="U54" s="59"/>
      <c r="V54" s="105"/>
      <c r="W54" s="58"/>
      <c r="X54" s="105"/>
      <c r="Y54" s="58"/>
      <c r="Z54" s="58"/>
      <c r="AA54" s="58"/>
      <c r="AB54" s="19"/>
      <c r="AC54" s="3"/>
    </row>
    <row r="55" spans="1:29" ht="15.75" customHeight="1">
      <c r="A55" s="172"/>
      <c r="B55" s="131"/>
      <c r="C55" s="60"/>
      <c r="D55" s="60"/>
      <c r="E55" s="60"/>
      <c r="F55" s="57"/>
      <c r="G55" s="2"/>
      <c r="H55" s="58"/>
      <c r="I55" s="173"/>
      <c r="J55" s="57"/>
      <c r="K55" s="58"/>
      <c r="L55" s="60"/>
      <c r="M55" s="52"/>
      <c r="N55" s="50"/>
      <c r="O55" s="51"/>
      <c r="P55" s="54"/>
      <c r="Q55" s="57"/>
      <c r="R55" s="58"/>
      <c r="S55" s="58"/>
      <c r="T55" s="58"/>
      <c r="U55" s="59"/>
      <c r="V55" s="58"/>
      <c r="W55" s="58"/>
      <c r="X55" s="105"/>
      <c r="Y55" s="58"/>
      <c r="Z55" s="58"/>
      <c r="AA55" s="58"/>
      <c r="AB55" s="19"/>
      <c r="AC55" s="3"/>
    </row>
    <row r="56" spans="1:29" ht="15.75" customHeight="1">
      <c r="A56" s="172"/>
      <c r="B56" s="131"/>
      <c r="C56" s="60"/>
      <c r="D56" s="60"/>
      <c r="E56" s="60"/>
      <c r="F56" s="57"/>
      <c r="G56" s="2"/>
      <c r="H56" s="58"/>
      <c r="I56" s="173"/>
      <c r="J56" s="57"/>
      <c r="K56" s="58"/>
      <c r="L56" s="60"/>
      <c r="M56" s="52"/>
      <c r="N56" s="50"/>
      <c r="O56" s="51"/>
      <c r="P56" s="54"/>
      <c r="Q56" s="57"/>
      <c r="R56" s="58"/>
      <c r="S56" s="58"/>
      <c r="T56" s="58"/>
      <c r="U56" s="59"/>
      <c r="V56" s="177"/>
      <c r="W56" s="58"/>
      <c r="X56" s="105"/>
      <c r="Y56" s="58"/>
      <c r="Z56" s="58"/>
      <c r="AA56" s="58"/>
      <c r="AB56" s="19"/>
      <c r="AC56" s="3"/>
    </row>
    <row r="57" spans="1:29" ht="15.75" customHeight="1">
      <c r="A57" s="172"/>
      <c r="B57" s="131"/>
      <c r="C57" s="60"/>
      <c r="D57" s="60"/>
      <c r="E57" s="60"/>
      <c r="F57" s="57"/>
      <c r="G57" s="58"/>
      <c r="H57" s="58"/>
      <c r="I57" s="59"/>
      <c r="J57" s="57"/>
      <c r="K57" s="58"/>
      <c r="L57" s="62"/>
      <c r="M57" s="59"/>
      <c r="N57" s="57"/>
      <c r="O57" s="58"/>
      <c r="P57" s="61"/>
      <c r="Q57" s="57"/>
      <c r="R57" s="58"/>
      <c r="S57" s="58"/>
      <c r="T57" s="58"/>
      <c r="U57" s="59"/>
      <c r="V57" s="105"/>
      <c r="W57" s="58"/>
      <c r="X57" s="105"/>
      <c r="Y57" s="58"/>
      <c r="Z57" s="58"/>
      <c r="AA57" s="58"/>
      <c r="AB57" s="19"/>
      <c r="AC57" s="3"/>
    </row>
    <row r="58" spans="1:29" ht="15.75" customHeight="1">
      <c r="A58" s="172"/>
      <c r="B58" s="131"/>
      <c r="C58" s="60"/>
      <c r="D58" s="60"/>
      <c r="E58" s="60"/>
      <c r="F58" s="57"/>
      <c r="G58" s="58"/>
      <c r="H58" s="58"/>
      <c r="I58" s="59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58"/>
      <c r="AA58" s="58"/>
      <c r="AB58" s="19"/>
      <c r="AC58" s="3"/>
    </row>
    <row r="59" spans="1:29" ht="15.75" customHeight="1">
      <c r="A59" s="172"/>
      <c r="B59" s="178"/>
      <c r="C59" s="60"/>
      <c r="D59" s="60"/>
      <c r="E59" s="60"/>
      <c r="F59" s="57"/>
      <c r="G59" s="58"/>
      <c r="H59" s="58"/>
      <c r="I59" s="173"/>
      <c r="J59" s="57"/>
      <c r="K59" s="58"/>
      <c r="L59" s="62"/>
      <c r="M59" s="59"/>
      <c r="N59" s="57"/>
      <c r="O59" s="58"/>
      <c r="P59" s="61"/>
      <c r="Q59" s="57"/>
      <c r="R59" s="58"/>
      <c r="S59" s="58"/>
      <c r="T59" s="58"/>
      <c r="U59" s="59"/>
      <c r="V59" s="177"/>
      <c r="W59" s="58"/>
      <c r="X59" s="105"/>
      <c r="Y59" s="58"/>
      <c r="Z59" s="58"/>
      <c r="AA59" s="58"/>
      <c r="AB59" s="28"/>
      <c r="AC59" s="3"/>
    </row>
    <row r="60" spans="1:29" ht="15.75" customHeight="1">
      <c r="A60" s="172"/>
      <c r="B60" s="178"/>
      <c r="C60" s="60"/>
      <c r="D60" s="60"/>
      <c r="E60" s="60"/>
      <c r="F60" s="57"/>
      <c r="G60" s="58"/>
      <c r="H60" s="58"/>
      <c r="I60" s="179"/>
      <c r="J60" s="57"/>
      <c r="K60" s="58"/>
      <c r="L60" s="62"/>
      <c r="M60" s="59"/>
      <c r="N60" s="57"/>
      <c r="O60" s="58"/>
      <c r="P60" s="61"/>
      <c r="Q60" s="57"/>
      <c r="R60" s="58"/>
      <c r="S60" s="58"/>
      <c r="T60" s="58"/>
      <c r="U60" s="59"/>
      <c r="V60" s="105"/>
      <c r="W60" s="58"/>
      <c r="X60" s="105"/>
      <c r="Y60" s="58"/>
      <c r="Z60" s="180"/>
      <c r="AA60" s="58"/>
      <c r="AB60" s="181"/>
      <c r="AC60" s="3"/>
    </row>
    <row r="61" spans="1:29" ht="15.75" customHeight="1">
      <c r="A61" s="172"/>
      <c r="B61" s="178"/>
      <c r="C61" s="60"/>
      <c r="D61" s="60"/>
      <c r="E61" s="60"/>
      <c r="F61" s="57"/>
      <c r="G61" s="2"/>
      <c r="H61" s="58"/>
      <c r="I61" s="173"/>
      <c r="J61" s="57"/>
      <c r="K61" s="58"/>
      <c r="L61" s="60"/>
      <c r="M61" s="52"/>
      <c r="N61" s="50"/>
      <c r="O61" s="51"/>
      <c r="P61" s="54"/>
      <c r="Q61" s="57"/>
      <c r="R61" s="58"/>
      <c r="S61" s="58"/>
      <c r="T61" s="58"/>
      <c r="U61" s="59"/>
      <c r="V61" s="58"/>
      <c r="W61" s="58"/>
      <c r="X61" s="105"/>
      <c r="Y61" s="58"/>
      <c r="Z61" s="58"/>
      <c r="AA61" s="58"/>
      <c r="AB61" s="182"/>
      <c r="AC61" s="3"/>
    </row>
    <row r="62" spans="1:29" ht="15.75" customHeight="1">
      <c r="A62" s="172"/>
      <c r="B62" s="178"/>
      <c r="C62" s="60"/>
      <c r="D62" s="60"/>
      <c r="E62" s="60"/>
      <c r="F62" s="57"/>
      <c r="G62" s="2"/>
      <c r="H62" s="58"/>
      <c r="I62" s="173"/>
      <c r="J62" s="57"/>
      <c r="K62" s="58"/>
      <c r="L62" s="60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82"/>
      <c r="AC62" s="3"/>
    </row>
    <row r="63" spans="1:29" ht="15.75" customHeight="1">
      <c r="A63" s="172"/>
      <c r="B63" s="178"/>
      <c r="C63" s="60"/>
      <c r="D63" s="60"/>
      <c r="E63" s="60"/>
      <c r="F63" s="57"/>
      <c r="G63" s="2"/>
      <c r="H63" s="58"/>
      <c r="I63" s="173"/>
      <c r="J63" s="57"/>
      <c r="K63" s="58"/>
      <c r="L63" s="62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82"/>
      <c r="AC63" s="3"/>
    </row>
    <row r="64" spans="1:29" ht="15.75" customHeight="1">
      <c r="A64" s="172"/>
      <c r="B64" s="178"/>
      <c r="C64" s="60"/>
      <c r="D64" s="60"/>
      <c r="E64" s="60"/>
      <c r="F64" s="57"/>
      <c r="G64" s="2"/>
      <c r="H64" s="58"/>
      <c r="I64" s="173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82"/>
      <c r="AC64" s="3"/>
    </row>
    <row r="65" spans="1:29" ht="15.75" customHeight="1">
      <c r="A65" s="172"/>
      <c r="B65" s="178"/>
      <c r="C65" s="60"/>
      <c r="D65" s="60"/>
      <c r="E65" s="60"/>
      <c r="F65" s="57"/>
      <c r="G65" s="2"/>
      <c r="H65" s="58"/>
      <c r="I65" s="173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82"/>
      <c r="AC65" s="3"/>
    </row>
    <row r="66" spans="1:29" ht="15.75" customHeight="1">
      <c r="A66" s="172"/>
      <c r="B66" s="178"/>
      <c r="C66" s="60"/>
      <c r="D66" s="60"/>
      <c r="E66" s="60"/>
      <c r="F66" s="57"/>
      <c r="G66" s="2"/>
      <c r="H66" s="58"/>
      <c r="I66" s="173"/>
      <c r="J66" s="57"/>
      <c r="K66" s="58"/>
      <c r="L66" s="62"/>
      <c r="M66" s="52"/>
      <c r="N66" s="50"/>
      <c r="O66" s="51"/>
      <c r="P66" s="54"/>
      <c r="Q66" s="57"/>
      <c r="R66" s="58"/>
      <c r="S66" s="58"/>
      <c r="T66" s="58"/>
      <c r="U66" s="59"/>
      <c r="V66" s="58"/>
      <c r="W66" s="58"/>
      <c r="X66" s="105"/>
      <c r="Y66" s="58"/>
      <c r="Z66" s="58"/>
      <c r="AA66" s="58"/>
      <c r="AB66" s="182"/>
      <c r="AC66" s="3"/>
    </row>
    <row r="67" spans="1:29" ht="15.75" customHeight="1">
      <c r="A67" s="172"/>
      <c r="B67" s="178"/>
      <c r="C67" s="60"/>
      <c r="D67" s="60"/>
      <c r="E67" s="60"/>
      <c r="F67" s="57"/>
      <c r="G67" s="2"/>
      <c r="H67" s="58"/>
      <c r="I67" s="173"/>
      <c r="J67" s="57"/>
      <c r="K67" s="58"/>
      <c r="L67" s="62"/>
      <c r="M67" s="52"/>
      <c r="N67" s="50"/>
      <c r="O67" s="51"/>
      <c r="P67" s="54"/>
      <c r="Q67" s="57"/>
      <c r="R67" s="58"/>
      <c r="S67" s="58"/>
      <c r="T67" s="58"/>
      <c r="U67" s="59"/>
      <c r="V67" s="58"/>
      <c r="W67" s="58"/>
      <c r="X67" s="105"/>
      <c r="Y67" s="58"/>
      <c r="Z67" s="58"/>
      <c r="AA67" s="58"/>
      <c r="AB67" s="182"/>
      <c r="AC67" s="3"/>
    </row>
    <row r="68" spans="1:29" ht="15.75" customHeight="1">
      <c r="A68" s="172"/>
      <c r="B68" s="178"/>
      <c r="C68" s="60"/>
      <c r="D68" s="60"/>
      <c r="E68" s="60"/>
      <c r="F68" s="57"/>
      <c r="G68" s="58"/>
      <c r="H68" s="58"/>
      <c r="I68" s="59"/>
      <c r="J68" s="57"/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82"/>
      <c r="AC68" s="3"/>
    </row>
    <row r="69" spans="1:29" ht="15.75" customHeight="1">
      <c r="A69" s="172"/>
      <c r="B69" s="183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82"/>
      <c r="AC69" s="3"/>
    </row>
    <row r="70" spans="1:29" ht="15.75" customHeight="1">
      <c r="A70" s="172"/>
      <c r="B70" s="178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82"/>
      <c r="AC70" s="3"/>
    </row>
    <row r="71" spans="1:29" ht="15.75" customHeight="1">
      <c r="A71" s="172"/>
      <c r="B71" s="178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82"/>
      <c r="AC71" s="3"/>
    </row>
    <row r="72" spans="1:29" ht="15.75" customHeight="1">
      <c r="A72" s="172"/>
      <c r="B72" s="178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82"/>
      <c r="AC72" s="3"/>
    </row>
    <row r="73" spans="1:29" ht="15.75" customHeight="1">
      <c r="A73" s="172"/>
      <c r="B73" s="178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82"/>
      <c r="AC73" s="3"/>
    </row>
    <row r="74" spans="1:29" ht="15.75" customHeight="1">
      <c r="A74" s="172"/>
      <c r="B74" s="178"/>
      <c r="C74" s="60"/>
      <c r="D74" s="60"/>
      <c r="E74" s="60"/>
      <c r="F74" s="57"/>
      <c r="G74" s="58"/>
      <c r="H74" s="58"/>
      <c r="I74" s="59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82"/>
      <c r="AC74" s="3"/>
    </row>
    <row r="75" spans="1:29" ht="15.75" customHeight="1">
      <c r="A75" s="172"/>
      <c r="B75" s="184"/>
      <c r="C75" s="60"/>
      <c r="D75" s="60"/>
      <c r="E75" s="60"/>
      <c r="F75" s="57"/>
      <c r="G75" s="58"/>
      <c r="H75" s="58"/>
      <c r="I75" s="59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82"/>
      <c r="AC75" s="3"/>
    </row>
    <row r="76" spans="1:29" ht="13.5" customHeight="1">
      <c r="A76" s="185"/>
      <c r="B76" s="71" t="s">
        <v>31</v>
      </c>
      <c r="C76" s="72">
        <f t="shared" ref="C76:E76" si="1">SUM(C50:C61)</f>
        <v>0</v>
      </c>
      <c r="D76" s="72">
        <f t="shared" si="1"/>
        <v>0</v>
      </c>
      <c r="E76" s="72">
        <f t="shared" si="1"/>
        <v>0</v>
      </c>
      <c r="F76" s="72">
        <f t="shared" ref="F76:W76" si="2">SUM(F50:F59)</f>
        <v>0</v>
      </c>
      <c r="G76" s="72">
        <f t="shared" si="2"/>
        <v>0</v>
      </c>
      <c r="H76" s="72">
        <f t="shared" si="2"/>
        <v>0</v>
      </c>
      <c r="I76" s="72">
        <f t="shared" si="2"/>
        <v>0</v>
      </c>
      <c r="J76" s="72">
        <f t="shared" si="2"/>
        <v>0</v>
      </c>
      <c r="K76" s="73">
        <f t="shared" si="2"/>
        <v>0</v>
      </c>
      <c r="L76" s="73">
        <f t="shared" si="2"/>
        <v>0</v>
      </c>
      <c r="M76" s="73">
        <f t="shared" si="2"/>
        <v>0</v>
      </c>
      <c r="N76" s="73">
        <f t="shared" si="2"/>
        <v>0</v>
      </c>
      <c r="O76" s="73">
        <f t="shared" si="2"/>
        <v>0</v>
      </c>
      <c r="P76" s="73">
        <f t="shared" si="2"/>
        <v>0</v>
      </c>
      <c r="Q76" s="72">
        <f t="shared" si="2"/>
        <v>0</v>
      </c>
      <c r="R76" s="72">
        <f t="shared" si="2"/>
        <v>0</v>
      </c>
      <c r="S76" s="72">
        <f t="shared" si="2"/>
        <v>0</v>
      </c>
      <c r="T76" s="72">
        <f t="shared" si="2"/>
        <v>0</v>
      </c>
      <c r="U76" s="73">
        <f t="shared" si="2"/>
        <v>0</v>
      </c>
      <c r="V76" s="73">
        <f t="shared" si="2"/>
        <v>0</v>
      </c>
      <c r="W76" s="73">
        <f t="shared" si="2"/>
        <v>0</v>
      </c>
      <c r="X76" s="73">
        <f t="shared" ref="X76:Z76" si="3">SUM(Y50:Y59)</f>
        <v>0</v>
      </c>
      <c r="Y76" s="73">
        <f t="shared" si="3"/>
        <v>0</v>
      </c>
      <c r="Z76" s="73">
        <f t="shared" si="3"/>
        <v>0</v>
      </c>
      <c r="AA76" s="75"/>
      <c r="AB76" s="171"/>
      <c r="AC76" s="3"/>
    </row>
    <row r="77" spans="1:29" ht="12.75" customHeight="1">
      <c r="A77" s="37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</row>
    <row r="78" spans="1:29" ht="12.75" customHeight="1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</row>
    <row r="79" spans="1:29" ht="12.75" customHeight="1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</row>
    <row r="80" spans="1:29" ht="12.75" customHeight="1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</row>
    <row r="81" spans="1:29" ht="12.75" customHeight="1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</row>
    <row r="82" spans="1:29" ht="12.75" customHeight="1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</row>
    <row r="83" spans="1:29" ht="12.75" customHeight="1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</row>
    <row r="84" spans="1:29" ht="12.75" customHeight="1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</row>
    <row r="85" spans="1:29" ht="12.75" customHeight="1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</row>
    <row r="86" spans="1:29" ht="12.75" customHeight="1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</row>
    <row r="87" spans="1:29" ht="12.75" customHeight="1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</row>
    <row r="88" spans="1:29" ht="12.75" customHeight="1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</row>
    <row r="89" spans="1:29" ht="12.75" customHeight="1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</row>
    <row r="90" spans="1:29" ht="12.75" customHeight="1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2.75" customHeight="1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2.75" customHeight="1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</sheetData>
  <autoFilter ref="A8:AC45"/>
  <mergeCells count="21">
    <mergeCell ref="N48:P48"/>
    <mergeCell ref="Q48:U48"/>
    <mergeCell ref="V48:X48"/>
    <mergeCell ref="C6:H6"/>
    <mergeCell ref="N6:U6"/>
    <mergeCell ref="C7:G7"/>
    <mergeCell ref="F47:P47"/>
    <mergeCell ref="C48:E48"/>
    <mergeCell ref="F48:I48"/>
    <mergeCell ref="J48:M48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B6" sqref="B6"/>
    </sheetView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"/>
      <c r="B1" s="206">
        <v>45180</v>
      </c>
      <c r="C1" s="252" t="s">
        <v>161</v>
      </c>
      <c r="D1" s="249"/>
      <c r="E1" s="249"/>
      <c r="F1" s="249"/>
      <c r="G1" s="249"/>
      <c r="H1" s="249"/>
      <c r="I1" s="249"/>
      <c r="J1" s="249"/>
      <c r="K1" s="249"/>
      <c r="L1" s="249"/>
      <c r="M1" s="250"/>
      <c r="N1" s="253"/>
      <c r="O1" s="249"/>
      <c r="P1" s="249"/>
      <c r="Q1" s="249"/>
      <c r="R1" s="249"/>
      <c r="S1" s="249"/>
      <c r="T1" s="249"/>
      <c r="U1" s="250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>
      <c r="A2" s="4" t="s">
        <v>1</v>
      </c>
      <c r="B2" s="5" t="s">
        <v>2</v>
      </c>
      <c r="C2" s="254" t="s">
        <v>3</v>
      </c>
      <c r="D2" s="255"/>
      <c r="E2" s="255"/>
      <c r="F2" s="255"/>
      <c r="G2" s="255"/>
      <c r="H2" s="255"/>
      <c r="I2" s="255"/>
      <c r="J2" s="255"/>
      <c r="K2" s="255"/>
      <c r="L2" s="255"/>
      <c r="M2" s="256"/>
      <c r="N2" s="254" t="s">
        <v>4</v>
      </c>
      <c r="O2" s="255"/>
      <c r="P2" s="255"/>
      <c r="Q2" s="255"/>
      <c r="R2" s="255"/>
      <c r="S2" s="255"/>
      <c r="T2" s="255"/>
      <c r="U2" s="256"/>
      <c r="V2" s="248" t="s">
        <v>5</v>
      </c>
      <c r="W2" s="249"/>
      <c r="X2" s="249"/>
      <c r="Y2" s="249"/>
      <c r="Z2" s="249"/>
      <c r="AA2" s="249"/>
      <c r="AB2" s="250"/>
      <c r="AC2" s="257" t="s">
        <v>6</v>
      </c>
      <c r="AD2" s="3"/>
    </row>
    <row r="3" spans="1:30" ht="13.5" customHeight="1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58"/>
      <c r="AD3" s="3"/>
    </row>
    <row r="4" spans="1:30" ht="15.75" customHeight="1">
      <c r="A4" s="207"/>
      <c r="B4" s="208" t="s">
        <v>162</v>
      </c>
      <c r="C4" s="13"/>
      <c r="D4" s="14"/>
      <c r="E4" s="14">
        <v>5</v>
      </c>
      <c r="F4" s="14"/>
      <c r="G4" s="14">
        <v>5</v>
      </c>
      <c r="H4" s="14"/>
      <c r="I4" s="15"/>
      <c r="J4" s="15"/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209">
        <v>7.5</v>
      </c>
      <c r="W4" s="18"/>
      <c r="X4" s="18"/>
      <c r="Y4" s="18"/>
      <c r="Z4" s="18"/>
      <c r="AA4" s="18"/>
      <c r="AB4" s="18"/>
      <c r="AC4" s="210">
        <v>41853</v>
      </c>
      <c r="AD4" s="3"/>
    </row>
    <row r="5" spans="1:30" ht="15.75" customHeight="1">
      <c r="A5" s="20"/>
      <c r="B5" s="211" t="s">
        <v>163</v>
      </c>
      <c r="C5" s="17"/>
      <c r="D5" s="14"/>
      <c r="E5" s="14">
        <v>13.6</v>
      </c>
      <c r="F5" s="14"/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/>
      <c r="S5" s="15"/>
      <c r="T5" s="15"/>
      <c r="U5" s="15">
        <v>16</v>
      </c>
      <c r="V5" s="18"/>
      <c r="W5" s="18"/>
      <c r="X5" s="18"/>
      <c r="Y5" s="18"/>
      <c r="Z5" s="18"/>
      <c r="AA5" s="18"/>
      <c r="AB5" s="18"/>
      <c r="AC5" s="210">
        <v>26456</v>
      </c>
      <c r="AD5" s="3"/>
    </row>
    <row r="6" spans="1:30" ht="15.75" customHeight="1">
      <c r="A6" s="20"/>
      <c r="B6" s="208" t="s">
        <v>164</v>
      </c>
      <c r="C6" s="13"/>
      <c r="D6" s="14"/>
      <c r="E6" s="14"/>
      <c r="F6" s="14"/>
      <c r="G6" s="14"/>
      <c r="H6" s="14"/>
      <c r="I6" s="15"/>
      <c r="J6" s="15">
        <v>3</v>
      </c>
      <c r="K6" s="15"/>
      <c r="L6" s="15"/>
      <c r="M6" s="16"/>
      <c r="N6" s="17"/>
      <c r="O6" s="14"/>
      <c r="P6" s="14"/>
      <c r="Q6" s="14"/>
      <c r="R6" s="14"/>
      <c r="S6" s="15"/>
      <c r="T6" s="15"/>
      <c r="U6" s="15"/>
      <c r="V6" s="18"/>
      <c r="W6" s="18"/>
      <c r="X6" s="18"/>
      <c r="Y6" s="18"/>
      <c r="Z6" s="18"/>
      <c r="AA6" s="18"/>
      <c r="AB6" s="18"/>
      <c r="AC6" s="19"/>
      <c r="AD6" s="3"/>
    </row>
    <row r="7" spans="1:30" ht="15.75" customHeight="1">
      <c r="A7" s="20"/>
      <c r="B7" s="212" t="s">
        <v>165</v>
      </c>
      <c r="C7" s="17"/>
      <c r="D7" s="14"/>
      <c r="E7" s="14"/>
      <c r="F7" s="14"/>
      <c r="G7" s="130">
        <v>15</v>
      </c>
      <c r="H7" s="14"/>
      <c r="I7" s="213" t="s">
        <v>166</v>
      </c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214"/>
      <c r="AA7" s="18"/>
      <c r="AB7" s="18"/>
      <c r="AC7" s="210">
        <v>26463</v>
      </c>
      <c r="AD7" s="3"/>
    </row>
    <row r="8" spans="1:30" ht="15.75" customHeight="1">
      <c r="A8" s="20"/>
      <c r="B8" s="215" t="s">
        <v>167</v>
      </c>
      <c r="C8" s="13"/>
      <c r="D8" s="14"/>
      <c r="E8" s="14"/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 t="s">
        <v>222</v>
      </c>
      <c r="V8" s="18"/>
      <c r="W8" s="18"/>
      <c r="X8" s="209">
        <v>1</v>
      </c>
      <c r="Y8" s="18"/>
      <c r="Z8" s="214"/>
      <c r="AA8" s="18"/>
      <c r="AB8" s="18"/>
      <c r="AC8" s="19">
        <v>41861</v>
      </c>
      <c r="AD8" s="3"/>
    </row>
    <row r="9" spans="1:30" ht="15.75" customHeight="1">
      <c r="A9" s="20"/>
      <c r="B9" s="215" t="s">
        <v>168</v>
      </c>
      <c r="C9" s="22"/>
      <c r="D9" s="23"/>
      <c r="E9" s="216" t="s">
        <v>169</v>
      </c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>
        <v>26475</v>
      </c>
      <c r="AD9" s="3"/>
    </row>
    <row r="10" spans="1:30" ht="15.75" customHeight="1">
      <c r="A10" s="21"/>
      <c r="B10" s="217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>
      <c r="A13" s="218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>
      <c r="A14" s="218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>
      <c r="A15" s="20"/>
      <c r="B15" s="217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14"/>
      <c r="AA15" s="18"/>
      <c r="AB15" s="18"/>
      <c r="AC15" s="19"/>
      <c r="AD15" s="3"/>
    </row>
    <row r="16" spans="1:30" ht="15.75" customHeight="1">
      <c r="A16" s="218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>
      <c r="A17" s="218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>
      <c r="A18" s="218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>
      <c r="A19" s="218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19"/>
      <c r="S19" s="24"/>
      <c r="T19" s="24"/>
      <c r="U19" s="220"/>
      <c r="V19" s="221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>
      <c r="A20" s="218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>
      <c r="A21" s="218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>
      <c r="A22" s="218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>
      <c r="A23" s="218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>
      <c r="A24" s="218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>
      <c r="A25" s="218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18.600000000000001</v>
      </c>
      <c r="F27" s="34">
        <f t="shared" si="0"/>
        <v>0</v>
      </c>
      <c r="G27" s="34">
        <f t="shared" si="0"/>
        <v>20</v>
      </c>
      <c r="H27" s="34">
        <f t="shared" si="0"/>
        <v>0</v>
      </c>
      <c r="I27" s="34">
        <f t="shared" si="0"/>
        <v>0</v>
      </c>
      <c r="J27" s="34">
        <f t="shared" si="0"/>
        <v>3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0</v>
      </c>
      <c r="U27" s="35">
        <f t="shared" si="0"/>
        <v>16</v>
      </c>
      <c r="V27" s="33">
        <f t="shared" si="0"/>
        <v>7.5</v>
      </c>
      <c r="W27" s="34">
        <f t="shared" si="0"/>
        <v>0</v>
      </c>
      <c r="X27" s="34">
        <f t="shared" si="0"/>
        <v>1</v>
      </c>
      <c r="Y27" s="34">
        <f t="shared" si="0"/>
        <v>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66.099999999999994</v>
      </c>
      <c r="AD27" s="31"/>
    </row>
    <row r="28" spans="1:30" ht="13.5" customHeight="1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>
      <c r="A29" s="3"/>
      <c r="B29" s="37"/>
      <c r="C29" s="38"/>
      <c r="D29" s="38"/>
      <c r="E29" s="38"/>
      <c r="F29" s="248" t="s">
        <v>32</v>
      </c>
      <c r="G29" s="249"/>
      <c r="H29" s="249"/>
      <c r="I29" s="249"/>
      <c r="J29" s="249"/>
      <c r="K29" s="249"/>
      <c r="L29" s="249"/>
      <c r="M29" s="249"/>
      <c r="N29" s="249"/>
      <c r="O29" s="249"/>
      <c r="P29" s="250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>
      <c r="A30" s="3"/>
      <c r="B30" s="39"/>
      <c r="C30" s="248" t="s">
        <v>33</v>
      </c>
      <c r="D30" s="249"/>
      <c r="E30" s="250"/>
      <c r="F30" s="251" t="s">
        <v>34</v>
      </c>
      <c r="G30" s="249"/>
      <c r="H30" s="249"/>
      <c r="I30" s="250"/>
      <c r="J30" s="251" t="s">
        <v>35</v>
      </c>
      <c r="K30" s="249"/>
      <c r="L30" s="249"/>
      <c r="M30" s="250"/>
      <c r="N30" s="251" t="s">
        <v>134</v>
      </c>
      <c r="O30" s="249"/>
      <c r="P30" s="250"/>
      <c r="Q30" s="248" t="s">
        <v>36</v>
      </c>
      <c r="R30" s="249"/>
      <c r="S30" s="249"/>
      <c r="T30" s="249"/>
      <c r="U30" s="250"/>
      <c r="V30" s="251" t="s">
        <v>37</v>
      </c>
      <c r="W30" s="249"/>
      <c r="X30" s="249"/>
      <c r="Y30" s="249"/>
      <c r="Z30" s="250"/>
      <c r="AA30" s="40" t="s">
        <v>6</v>
      </c>
      <c r="AB30" s="3"/>
      <c r="AC30" s="3"/>
      <c r="AD30" s="3"/>
    </row>
    <row r="31" spans="1:30" ht="13.5" customHeight="1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140</v>
      </c>
      <c r="O31" s="46" t="s">
        <v>141</v>
      </c>
      <c r="P31" s="46" t="s">
        <v>142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22"/>
      <c r="B1" s="282" t="s">
        <v>41</v>
      </c>
      <c r="C1" s="263"/>
      <c r="D1" s="263"/>
      <c r="E1" s="263"/>
      <c r="F1" s="263"/>
      <c r="G1" s="283"/>
      <c r="H1" s="223" t="s">
        <v>42</v>
      </c>
      <c r="I1" s="287" t="s">
        <v>170</v>
      </c>
      <c r="J1" s="288"/>
    </row>
    <row r="2" spans="1:10" ht="12.75" customHeight="1">
      <c r="B2" s="284"/>
      <c r="C2" s="285"/>
      <c r="D2" s="285"/>
      <c r="E2" s="285"/>
      <c r="F2" s="285"/>
      <c r="G2" s="286"/>
      <c r="H2" s="223" t="s">
        <v>171</v>
      </c>
      <c r="I2" s="289">
        <v>43742</v>
      </c>
      <c r="J2" s="288"/>
    </row>
    <row r="3" spans="1:10" ht="12.75" customHeight="1">
      <c r="A3" s="282" t="s">
        <v>172</v>
      </c>
      <c r="B3" s="263"/>
      <c r="C3" s="263"/>
      <c r="D3" s="263"/>
      <c r="E3" s="263"/>
      <c r="F3" s="263"/>
      <c r="G3" s="264"/>
      <c r="H3" s="223" t="s">
        <v>173</v>
      </c>
      <c r="I3" s="291" t="s">
        <v>174</v>
      </c>
      <c r="J3" s="288"/>
    </row>
    <row r="4" spans="1:10" ht="12.75" customHeight="1">
      <c r="A4" s="284"/>
      <c r="B4" s="285"/>
      <c r="C4" s="285"/>
      <c r="D4" s="285"/>
      <c r="E4" s="285"/>
      <c r="F4" s="285"/>
      <c r="G4" s="290"/>
      <c r="H4" s="223" t="s">
        <v>175</v>
      </c>
      <c r="I4" s="287" t="s">
        <v>48</v>
      </c>
      <c r="J4" s="288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24" t="s">
        <v>176</v>
      </c>
    </row>
    <row r="12" spans="1:10" ht="12.75" customHeight="1">
      <c r="A12" s="224" t="s">
        <v>177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25" t="s">
        <v>178</v>
      </c>
      <c r="B19" s="226" t="s">
        <v>179</v>
      </c>
      <c r="C19" s="227" t="s">
        <v>180</v>
      </c>
      <c r="D19" s="226" t="s">
        <v>181</v>
      </c>
      <c r="E19" s="226" t="s">
        <v>182</v>
      </c>
      <c r="F19" s="226" t="s">
        <v>183</v>
      </c>
      <c r="G19" s="228" t="s">
        <v>184</v>
      </c>
      <c r="H19" s="229" t="s">
        <v>185</v>
      </c>
      <c r="I19" s="230" t="s">
        <v>186</v>
      </c>
    </row>
    <row r="20" spans="1:9" ht="12.75" customHeight="1">
      <c r="A20" s="231"/>
      <c r="B20" s="231" t="s">
        <v>187</v>
      </c>
      <c r="C20" s="232">
        <f>IF(ISTEXT(Pedido!F51),0,Pedido!F51)</f>
        <v>0</v>
      </c>
      <c r="D20" s="232">
        <f t="shared" ref="D20:D30" si="0">IF(MOD(C20,12)=0,C20/12,"INCOMPLETO")</f>
        <v>0</v>
      </c>
      <c r="E20" s="231">
        <f>IF(ISTEXT(Pedido!F51),Pedido!F51,0)</f>
        <v>0</v>
      </c>
      <c r="F20" s="231" t="str">
        <f t="shared" ref="F20:F334" si="1">IF((IF(C20=0,0,1)+IF(E20=0,0,1))&gt;0,"SI","NO")</f>
        <v>NO</v>
      </c>
      <c r="G20" s="231"/>
      <c r="H20" s="231" t="str">
        <f>Pedido!$B$51</f>
        <v>piers morón</v>
      </c>
      <c r="I20" s="231">
        <f>Pedido!$A$51</f>
        <v>2</v>
      </c>
    </row>
    <row r="21" spans="1:9" ht="12.75" customHeight="1">
      <c r="A21" s="184"/>
      <c r="B21" s="184" t="s">
        <v>188</v>
      </c>
      <c r="C21" s="233">
        <f>IF(ISTEXT(Pedido!H51),0,Pedido!H51)</f>
        <v>0</v>
      </c>
      <c r="D21" s="232">
        <f t="shared" si="0"/>
        <v>0</v>
      </c>
      <c r="E21" s="231">
        <f>IF(ISTEXT(Pedido!H51),Pedido!H51,0)</f>
        <v>0</v>
      </c>
      <c r="F21" s="231" t="str">
        <f t="shared" si="1"/>
        <v>NO</v>
      </c>
      <c r="G21" s="184"/>
      <c r="H21" s="231" t="str">
        <f>Pedido!$B$51</f>
        <v>piers morón</v>
      </c>
      <c r="I21" s="231">
        <f>Pedido!$A$51</f>
        <v>2</v>
      </c>
    </row>
    <row r="22" spans="1:9" ht="12.75" customHeight="1">
      <c r="A22" s="184"/>
      <c r="B22" s="184" t="s">
        <v>189</v>
      </c>
      <c r="C22" s="233">
        <f>IF(ISTEXT(Pedido!I51),0,Pedido!I51)</f>
        <v>0</v>
      </c>
      <c r="D22" s="232">
        <f t="shared" si="0"/>
        <v>0</v>
      </c>
      <c r="E22" s="184">
        <f>IF(ISTEXT(Pedido!I51),Pedido!I51,0)</f>
        <v>0</v>
      </c>
      <c r="F22" s="231" t="str">
        <f t="shared" si="1"/>
        <v>NO</v>
      </c>
      <c r="G22" s="184"/>
      <c r="H22" s="231" t="str">
        <f>Pedido!$B$51</f>
        <v>piers morón</v>
      </c>
      <c r="I22" s="231">
        <f>Pedido!$A$51</f>
        <v>2</v>
      </c>
    </row>
    <row r="23" spans="1:9" ht="12.75" customHeight="1">
      <c r="A23" s="184"/>
      <c r="B23" s="184" t="s">
        <v>190</v>
      </c>
      <c r="C23" s="233">
        <f>IF(ISTEXT(Pedido!G51),0,Pedido!G51)</f>
        <v>0</v>
      </c>
      <c r="D23" s="232">
        <f t="shared" si="0"/>
        <v>0</v>
      </c>
      <c r="E23" s="184">
        <f>IF(ISTEXT(Pedido!G51),Pedido!G51,0)</f>
        <v>0</v>
      </c>
      <c r="F23" s="231" t="str">
        <f t="shared" si="1"/>
        <v>NO</v>
      </c>
      <c r="G23" s="184"/>
      <c r="H23" s="231" t="str">
        <f>Pedido!$B$51</f>
        <v>piers morón</v>
      </c>
      <c r="I23" s="231">
        <f>Pedido!$A$51</f>
        <v>2</v>
      </c>
    </row>
    <row r="24" spans="1:9" ht="12.75" customHeight="1">
      <c r="A24" s="184"/>
      <c r="B24" s="184" t="s">
        <v>191</v>
      </c>
      <c r="C24" s="233">
        <f>IF(ISTEXT(Pedido!P51),0,Pedido!P51)</f>
        <v>0</v>
      </c>
      <c r="D24" s="232">
        <f t="shared" si="0"/>
        <v>0</v>
      </c>
      <c r="E24" s="184">
        <f>IF(ISTEXT(Pedido!P51),Pedido!P51,0)</f>
        <v>0</v>
      </c>
      <c r="F24" s="231" t="str">
        <f t="shared" si="1"/>
        <v>NO</v>
      </c>
      <c r="G24" s="184"/>
      <c r="H24" s="231" t="str">
        <f>Pedido!$B$51</f>
        <v>piers morón</v>
      </c>
      <c r="I24" s="231">
        <f>Pedido!$A$51</f>
        <v>2</v>
      </c>
    </row>
    <row r="25" spans="1:9" ht="12.75" customHeight="1">
      <c r="A25" s="184"/>
      <c r="B25" s="184" t="s">
        <v>192</v>
      </c>
      <c r="C25" s="233">
        <f>IF(ISTEXT(Pedido!O51),0,Pedido!O51)</f>
        <v>0</v>
      </c>
      <c r="D25" s="232">
        <f t="shared" si="0"/>
        <v>0</v>
      </c>
      <c r="E25" s="184">
        <f>IF(ISTEXT(Pedido!O51),Pedido!O51,0)</f>
        <v>0</v>
      </c>
      <c r="F25" s="231" t="str">
        <f t="shared" si="1"/>
        <v>NO</v>
      </c>
      <c r="G25" s="184"/>
      <c r="H25" s="231" t="str">
        <f>Pedido!$B$51</f>
        <v>piers morón</v>
      </c>
      <c r="I25" s="231">
        <f>Pedido!$A$51</f>
        <v>2</v>
      </c>
    </row>
    <row r="26" spans="1:9" ht="12.75" customHeight="1">
      <c r="A26" s="184"/>
      <c r="B26" s="184" t="s">
        <v>193</v>
      </c>
      <c r="C26" s="233">
        <f>IF(ISTEXT(Pedido!N51),0,Pedido!N51)</f>
        <v>0</v>
      </c>
      <c r="D26" s="232">
        <f t="shared" si="0"/>
        <v>0</v>
      </c>
      <c r="E26" s="184">
        <f>IF(ISTEXT(Pedido!N51),Pedido!N51,0)</f>
        <v>0</v>
      </c>
      <c r="F26" s="231" t="str">
        <f t="shared" si="1"/>
        <v>NO</v>
      </c>
      <c r="G26" s="184"/>
      <c r="H26" s="231" t="str">
        <f>Pedido!$B$51</f>
        <v>piers morón</v>
      </c>
      <c r="I26" s="231">
        <f>Pedido!$A$51</f>
        <v>2</v>
      </c>
    </row>
    <row r="27" spans="1:9" ht="12.75" customHeight="1">
      <c r="A27" s="184"/>
      <c r="B27" s="184" t="s">
        <v>194</v>
      </c>
      <c r="C27" s="233">
        <f>IF(ISTEXT(Pedido!J51),0,Pedido!J51)</f>
        <v>0</v>
      </c>
      <c r="D27" s="232">
        <f t="shared" si="0"/>
        <v>0</v>
      </c>
      <c r="E27" s="184">
        <f>IF(ISTEXT(Pedido!J51),Pedido!J51,0)</f>
        <v>0</v>
      </c>
      <c r="F27" s="231" t="str">
        <f t="shared" si="1"/>
        <v>NO</v>
      </c>
      <c r="G27" s="184"/>
      <c r="H27" s="231" t="str">
        <f>Pedido!$B$51</f>
        <v>piers morón</v>
      </c>
      <c r="I27" s="231">
        <f>Pedido!$A$51</f>
        <v>2</v>
      </c>
    </row>
    <row r="28" spans="1:9" ht="12.75" customHeight="1">
      <c r="A28" s="184"/>
      <c r="B28" s="184" t="s">
        <v>195</v>
      </c>
      <c r="C28" s="233">
        <f>IF(ISTEXT(Pedido!L51),0,Pedido!L51)</f>
        <v>0</v>
      </c>
      <c r="D28" s="232">
        <f t="shared" si="0"/>
        <v>0</v>
      </c>
      <c r="E28" s="184">
        <f>IF(ISTEXT(Pedido!L51),Pedido!L51,0)</f>
        <v>0</v>
      </c>
      <c r="F28" s="231" t="str">
        <f t="shared" si="1"/>
        <v>NO</v>
      </c>
      <c r="G28" s="184"/>
      <c r="H28" s="231" t="str">
        <f>Pedido!$B$51</f>
        <v>piers morón</v>
      </c>
      <c r="I28" s="231">
        <f>Pedido!$A$51</f>
        <v>2</v>
      </c>
    </row>
    <row r="29" spans="1:9" ht="12.75" customHeight="1">
      <c r="A29" s="184"/>
      <c r="B29" s="184" t="s">
        <v>196</v>
      </c>
      <c r="C29" s="233">
        <f>IF(ISTEXT(Pedido!M51),0,Pedido!M51)</f>
        <v>0</v>
      </c>
      <c r="D29" s="232">
        <f t="shared" si="0"/>
        <v>0</v>
      </c>
      <c r="E29" s="184">
        <f>IF(ISTEXT(Pedido!M51),Pedido!M51,0)</f>
        <v>0</v>
      </c>
      <c r="F29" s="231" t="str">
        <f t="shared" si="1"/>
        <v>NO</v>
      </c>
      <c r="G29" s="184"/>
      <c r="H29" s="231" t="str">
        <f>Pedido!$B$51</f>
        <v>piers morón</v>
      </c>
      <c r="I29" s="231">
        <f>Pedido!$A$51</f>
        <v>2</v>
      </c>
    </row>
    <row r="30" spans="1:9" ht="12.75" customHeight="1">
      <c r="A30" s="184"/>
      <c r="B30" s="184" t="s">
        <v>197</v>
      </c>
      <c r="C30" s="233">
        <f>IF(ISTEXT(Pedido!K51),0,Pedido!K51)</f>
        <v>0</v>
      </c>
      <c r="D30" s="232">
        <f t="shared" si="0"/>
        <v>0</v>
      </c>
      <c r="E30" s="184">
        <f>IF(ISTEXT(Pedido!K51),Pedido!K51,0)</f>
        <v>0</v>
      </c>
      <c r="F30" s="231" t="str">
        <f t="shared" si="1"/>
        <v>NO</v>
      </c>
      <c r="G30" s="184"/>
      <c r="H30" s="231" t="str">
        <f>Pedido!$B$51</f>
        <v>piers morón</v>
      </c>
      <c r="I30" s="231">
        <f>Pedido!$A$51</f>
        <v>2</v>
      </c>
    </row>
    <row r="31" spans="1:9" ht="12.75" customHeight="1">
      <c r="A31" s="184"/>
      <c r="B31" s="184" t="s">
        <v>198</v>
      </c>
      <c r="C31" s="233">
        <f>Pedido!Y51</f>
        <v>0</v>
      </c>
      <c r="D31" s="232"/>
      <c r="E31" s="184"/>
      <c r="F31" s="231" t="str">
        <f t="shared" si="1"/>
        <v>NO</v>
      </c>
      <c r="G31" s="184"/>
      <c r="H31" s="231" t="str">
        <f>Pedido!$B$51</f>
        <v>piers morón</v>
      </c>
      <c r="I31" s="231">
        <f>Pedido!$A$51</f>
        <v>2</v>
      </c>
    </row>
    <row r="32" spans="1:9" ht="12.75" customHeight="1">
      <c r="A32" s="184"/>
      <c r="B32" s="184" t="s">
        <v>199</v>
      </c>
      <c r="C32" s="233">
        <f>Pedido!Z51</f>
        <v>0</v>
      </c>
      <c r="D32" s="232"/>
      <c r="E32" s="184"/>
      <c r="F32" s="231" t="str">
        <f t="shared" si="1"/>
        <v>NO</v>
      </c>
      <c r="G32" s="184"/>
      <c r="H32" s="231" t="str">
        <f>Pedido!$B$51</f>
        <v>piers morón</v>
      </c>
      <c r="I32" s="231">
        <f>Pedido!$A$51</f>
        <v>2</v>
      </c>
    </row>
    <row r="33" spans="1:9" ht="12.75" customHeight="1">
      <c r="A33" s="184"/>
      <c r="B33" s="184" t="s">
        <v>200</v>
      </c>
      <c r="C33" s="233">
        <f>Pedido!AA51</f>
        <v>0</v>
      </c>
      <c r="D33" s="232"/>
      <c r="E33" s="184"/>
      <c r="F33" s="231" t="str">
        <f t="shared" si="1"/>
        <v>NO</v>
      </c>
      <c r="G33" s="184"/>
      <c r="H33" s="231" t="str">
        <f>Pedido!$B$51</f>
        <v>piers morón</v>
      </c>
      <c r="I33" s="231">
        <f>Pedido!$A$51</f>
        <v>2</v>
      </c>
    </row>
    <row r="34" spans="1:9" ht="12.75" customHeight="1">
      <c r="A34" s="184"/>
      <c r="B34" s="184" t="s">
        <v>182</v>
      </c>
      <c r="C34" s="232"/>
      <c r="D34" s="232"/>
      <c r="E34" s="232">
        <f>+Pedido!Q51</f>
        <v>0</v>
      </c>
      <c r="F34" s="231" t="str">
        <f t="shared" si="1"/>
        <v>NO</v>
      </c>
      <c r="G34" s="184"/>
      <c r="H34" s="231" t="str">
        <f>+Pedido!B51</f>
        <v>piers morón</v>
      </c>
      <c r="I34" s="231">
        <f>+Pedido!A51</f>
        <v>2</v>
      </c>
    </row>
    <row r="35" spans="1:9" ht="12.75" customHeight="1">
      <c r="A35" s="184"/>
      <c r="B35" s="184" t="s">
        <v>201</v>
      </c>
      <c r="C35" s="232">
        <f>IF(ISTEXT(Pedido!R51),0,Pedido!R51)</f>
        <v>0</v>
      </c>
      <c r="D35" s="232">
        <f t="shared" ref="D35:D36" si="2">IF(MOD(C35,12)=0,C35/12,"INCOMPLETO")</f>
        <v>0</v>
      </c>
      <c r="E35" s="232">
        <f>IF(ISTEXT(Pedido!R51),Pedido!R51,0)</f>
        <v>0</v>
      </c>
      <c r="F35" s="231" t="str">
        <f t="shared" si="1"/>
        <v>NO</v>
      </c>
      <c r="G35" s="184"/>
      <c r="H35" s="231" t="str">
        <f>Pedido!$B$51</f>
        <v>piers morón</v>
      </c>
      <c r="I35" s="231">
        <f>Pedido!$A$51</f>
        <v>2</v>
      </c>
    </row>
    <row r="36" spans="1:9" ht="12.75" customHeight="1">
      <c r="A36" s="184"/>
      <c r="B36" s="184" t="s">
        <v>202</v>
      </c>
      <c r="C36" s="232">
        <f>IF(ISTEXT(Pedido!S51),0,Pedido!S51)</f>
        <v>0</v>
      </c>
      <c r="D36" s="232">
        <f t="shared" si="2"/>
        <v>0</v>
      </c>
      <c r="E36" s="232">
        <f>IF(ISTEXT(Pedido!S51),Pedido!S51,0)</f>
        <v>0</v>
      </c>
      <c r="F36" s="231" t="str">
        <f t="shared" si="1"/>
        <v>NO</v>
      </c>
      <c r="G36" s="184"/>
      <c r="H36" s="231" t="str">
        <f>Pedido!$B$51</f>
        <v>piers morón</v>
      </c>
      <c r="I36" s="231">
        <f>Pedido!$A$51</f>
        <v>2</v>
      </c>
    </row>
    <row r="37" spans="1:9" ht="12.75" customHeight="1">
      <c r="A37" s="184"/>
      <c r="B37" s="184" t="s">
        <v>203</v>
      </c>
      <c r="C37" s="232">
        <f>IF(ISTEXT(Pedido!T51),0,Pedido!T51)</f>
        <v>0</v>
      </c>
      <c r="D37" s="232">
        <f>IF(MOD(C37,6)=0,C37/6,"INCOMPLETO")</f>
        <v>0</v>
      </c>
      <c r="E37" s="184">
        <f>IF(ISTEXT(Pedido!T51),Pedido!T51,0)</f>
        <v>0</v>
      </c>
      <c r="F37" s="231" t="str">
        <f t="shared" si="1"/>
        <v>NO</v>
      </c>
      <c r="G37" s="184"/>
      <c r="H37" s="231" t="str">
        <f>Pedido!$B$51</f>
        <v>piers morón</v>
      </c>
      <c r="I37" s="231">
        <f>Pedido!$A$51</f>
        <v>2</v>
      </c>
    </row>
    <row r="38" spans="1:9" ht="12.75" customHeight="1">
      <c r="A38" s="184"/>
      <c r="B38" s="184" t="s">
        <v>204</v>
      </c>
      <c r="C38" s="232">
        <f>+Pedido!C51</f>
        <v>0</v>
      </c>
      <c r="D38" s="232">
        <f t="shared" ref="D38:D51" si="3">IF(MOD(C38,12)=0,C38/12,"INCOMPLETO")</f>
        <v>0</v>
      </c>
      <c r="E38" s="232"/>
      <c r="F38" s="231" t="str">
        <f t="shared" si="1"/>
        <v>NO</v>
      </c>
      <c r="G38" s="184"/>
      <c r="H38" s="231" t="str">
        <f>Pedido!$B$51</f>
        <v>piers morón</v>
      </c>
      <c r="I38" s="231">
        <f>+I34</f>
        <v>2</v>
      </c>
    </row>
    <row r="39" spans="1:9" ht="12.75" customHeight="1">
      <c r="A39" s="184"/>
      <c r="B39" s="184" t="s">
        <v>205</v>
      </c>
      <c r="C39" s="232">
        <f>+Pedido!D51</f>
        <v>0</v>
      </c>
      <c r="D39" s="232">
        <f t="shared" si="3"/>
        <v>0</v>
      </c>
      <c r="E39" s="232"/>
      <c r="F39" s="231" t="str">
        <f t="shared" si="1"/>
        <v>NO</v>
      </c>
      <c r="G39" s="184"/>
      <c r="H39" s="231" t="str">
        <f>Pedido!$B$51</f>
        <v>piers morón</v>
      </c>
      <c r="I39" s="231">
        <f>+I32</f>
        <v>2</v>
      </c>
    </row>
    <row r="40" spans="1:9" ht="12.75" customHeight="1">
      <c r="A40" s="184"/>
      <c r="B40" s="184" t="s">
        <v>206</v>
      </c>
      <c r="C40" s="232">
        <f>+Pedido!E51</f>
        <v>0</v>
      </c>
      <c r="D40" s="232">
        <f t="shared" si="3"/>
        <v>0</v>
      </c>
      <c r="E40" s="232"/>
      <c r="F40" s="231" t="str">
        <f t="shared" si="1"/>
        <v>NO</v>
      </c>
      <c r="G40" s="184"/>
      <c r="H40" s="231" t="str">
        <f>Pedido!$B$51</f>
        <v>piers morón</v>
      </c>
      <c r="I40" s="231">
        <f>+I29</f>
        <v>2</v>
      </c>
    </row>
    <row r="41" spans="1:9" ht="12.75" customHeight="1">
      <c r="A41" s="184"/>
      <c r="B41" s="184" t="s">
        <v>187</v>
      </c>
      <c r="C41" s="232">
        <f>IF(ISTEXT(Pedido!F52),0,Pedido!F52)</f>
        <v>0</v>
      </c>
      <c r="D41" s="232">
        <f t="shared" si="3"/>
        <v>0</v>
      </c>
      <c r="E41" s="231">
        <f>IF(ISTEXT(Pedido!F52),Pedido!F52,0)</f>
        <v>0</v>
      </c>
      <c r="F41" s="231" t="str">
        <f t="shared" si="1"/>
        <v>NO</v>
      </c>
      <c r="G41" s="184"/>
      <c r="H41" s="184" t="str">
        <f>Pedido!B52</f>
        <v>piers Ituzaingo</v>
      </c>
      <c r="I41" s="184">
        <f>Pedido!$A$52</f>
        <v>2</v>
      </c>
    </row>
    <row r="42" spans="1:9" ht="12.75" customHeight="1">
      <c r="A42" s="184"/>
      <c r="B42" s="184" t="s">
        <v>188</v>
      </c>
      <c r="C42" s="233">
        <f>IF(ISTEXT(Pedido!H52),0,Pedido!H52)</f>
        <v>0</v>
      </c>
      <c r="D42" s="232">
        <f t="shared" si="3"/>
        <v>0</v>
      </c>
      <c r="E42" s="231">
        <f>IF(ISTEXT(Pedido!H52),Pedido!H52,0)</f>
        <v>0</v>
      </c>
      <c r="F42" s="231" t="str">
        <f t="shared" si="1"/>
        <v>NO</v>
      </c>
      <c r="G42" s="184"/>
      <c r="H42" s="184" t="str">
        <f t="shared" ref="H42:H54" si="4">$H$41</f>
        <v>piers Ituzaingo</v>
      </c>
      <c r="I42" s="184">
        <f>Pedido!$A$52</f>
        <v>2</v>
      </c>
    </row>
    <row r="43" spans="1:9" ht="12.75" customHeight="1">
      <c r="A43" s="184"/>
      <c r="B43" s="184" t="s">
        <v>189</v>
      </c>
      <c r="C43" s="233">
        <f>IF(ISTEXT(Pedido!I52),0,Pedido!I52)</f>
        <v>0</v>
      </c>
      <c r="D43" s="232">
        <f t="shared" si="3"/>
        <v>0</v>
      </c>
      <c r="E43" s="184">
        <f>IF(ISTEXT(Pedido!I52),Pedido!I52,0)</f>
        <v>0</v>
      </c>
      <c r="F43" s="231" t="str">
        <f t="shared" si="1"/>
        <v>NO</v>
      </c>
      <c r="G43" s="184"/>
      <c r="H43" s="184" t="str">
        <f t="shared" si="4"/>
        <v>piers Ituzaingo</v>
      </c>
      <c r="I43" s="184">
        <f>Pedido!$A$52</f>
        <v>2</v>
      </c>
    </row>
    <row r="44" spans="1:9" ht="12.75" customHeight="1">
      <c r="A44" s="184"/>
      <c r="B44" s="184" t="s">
        <v>190</v>
      </c>
      <c r="C44" s="233">
        <f>IF(ISTEXT(Pedido!G52),0,Pedido!G52)</f>
        <v>0</v>
      </c>
      <c r="D44" s="232">
        <f t="shared" si="3"/>
        <v>0</v>
      </c>
      <c r="E44" s="184">
        <f>IF(ISTEXT(Pedido!G52),Pedido!G52,0)</f>
        <v>0</v>
      </c>
      <c r="F44" s="231" t="str">
        <f t="shared" si="1"/>
        <v>NO</v>
      </c>
      <c r="G44" s="184"/>
      <c r="H44" s="184" t="str">
        <f t="shared" si="4"/>
        <v>piers Ituzaingo</v>
      </c>
      <c r="I44" s="184">
        <f>Pedido!$A$52</f>
        <v>2</v>
      </c>
    </row>
    <row r="45" spans="1:9" ht="12.75" customHeight="1">
      <c r="A45" s="184"/>
      <c r="B45" s="184" t="s">
        <v>191</v>
      </c>
      <c r="C45" s="233">
        <f>IF(ISTEXT(Pedido!P52),0,Pedido!P52)</f>
        <v>0</v>
      </c>
      <c r="D45" s="232">
        <f t="shared" si="3"/>
        <v>0</v>
      </c>
      <c r="E45" s="184">
        <f>IF(ISTEXT(Pedido!P52),Pedido!P52,0)</f>
        <v>0</v>
      </c>
      <c r="F45" s="231" t="str">
        <f t="shared" si="1"/>
        <v>NO</v>
      </c>
      <c r="G45" s="184"/>
      <c r="H45" s="184" t="str">
        <f t="shared" si="4"/>
        <v>piers Ituzaingo</v>
      </c>
      <c r="I45" s="184">
        <f>Pedido!$A$52</f>
        <v>2</v>
      </c>
    </row>
    <row r="46" spans="1:9" ht="12.75" customHeight="1">
      <c r="A46" s="184"/>
      <c r="B46" s="184" t="s">
        <v>192</v>
      </c>
      <c r="C46" s="233">
        <f>IF(ISTEXT(Pedido!O52),0,Pedido!O52)</f>
        <v>0</v>
      </c>
      <c r="D46" s="232">
        <f t="shared" si="3"/>
        <v>0</v>
      </c>
      <c r="E46" s="184">
        <f>IF(ISTEXT(Pedido!O52),Pedido!O52,0)</f>
        <v>0</v>
      </c>
      <c r="F46" s="231" t="str">
        <f t="shared" si="1"/>
        <v>NO</v>
      </c>
      <c r="G46" s="184"/>
      <c r="H46" s="184" t="str">
        <f t="shared" si="4"/>
        <v>piers Ituzaingo</v>
      </c>
      <c r="I46" s="184">
        <f>Pedido!$A$52</f>
        <v>2</v>
      </c>
    </row>
    <row r="47" spans="1:9" ht="12.75" customHeight="1">
      <c r="A47" s="184"/>
      <c r="B47" s="184" t="s">
        <v>193</v>
      </c>
      <c r="C47" s="233">
        <f>IF(ISTEXT(Pedido!N52),0,Pedido!N52)</f>
        <v>0</v>
      </c>
      <c r="D47" s="232">
        <f t="shared" si="3"/>
        <v>0</v>
      </c>
      <c r="E47" s="184">
        <f>IF(ISTEXT(Pedido!N52),Pedido!N52,0)</f>
        <v>0</v>
      </c>
      <c r="F47" s="231" t="str">
        <f t="shared" si="1"/>
        <v>NO</v>
      </c>
      <c r="G47" s="184"/>
      <c r="H47" s="184" t="str">
        <f t="shared" si="4"/>
        <v>piers Ituzaingo</v>
      </c>
      <c r="I47" s="184">
        <f>Pedido!$A$52</f>
        <v>2</v>
      </c>
    </row>
    <row r="48" spans="1:9" ht="12.75" customHeight="1">
      <c r="A48" s="184"/>
      <c r="B48" s="184" t="s">
        <v>194</v>
      </c>
      <c r="C48" s="233">
        <f>IF(ISTEXT(Pedido!J52),0,Pedido!J52)</f>
        <v>0</v>
      </c>
      <c r="D48" s="232">
        <f t="shared" si="3"/>
        <v>0</v>
      </c>
      <c r="E48" s="184">
        <f>IF(ISTEXT(Pedido!J52),Pedido!J52,0)</f>
        <v>0</v>
      </c>
      <c r="F48" s="231" t="str">
        <f t="shared" si="1"/>
        <v>NO</v>
      </c>
      <c r="G48" s="184"/>
      <c r="H48" s="184" t="str">
        <f t="shared" si="4"/>
        <v>piers Ituzaingo</v>
      </c>
      <c r="I48" s="184">
        <f>Pedido!$A$52</f>
        <v>2</v>
      </c>
    </row>
    <row r="49" spans="1:9" ht="12.75" customHeight="1">
      <c r="A49" s="184"/>
      <c r="B49" s="184" t="s">
        <v>195</v>
      </c>
      <c r="C49" s="233">
        <f>IF(ISTEXT(Pedido!L52),0,Pedido!L52)</f>
        <v>0</v>
      </c>
      <c r="D49" s="232">
        <f t="shared" si="3"/>
        <v>0</v>
      </c>
      <c r="E49" s="184">
        <f>IF(ISTEXT(Pedido!L52),Pedido!L52,0)</f>
        <v>0</v>
      </c>
      <c r="F49" s="231" t="str">
        <f t="shared" si="1"/>
        <v>NO</v>
      </c>
      <c r="G49" s="184"/>
      <c r="H49" s="184" t="str">
        <f t="shared" si="4"/>
        <v>piers Ituzaingo</v>
      </c>
      <c r="I49" s="184">
        <f>Pedido!$A$52</f>
        <v>2</v>
      </c>
    </row>
    <row r="50" spans="1:9" ht="12.75" customHeight="1">
      <c r="A50" s="184"/>
      <c r="B50" s="184" t="s">
        <v>196</v>
      </c>
      <c r="C50" s="233">
        <f>IF(ISTEXT(Pedido!M52),0,Pedido!M52)</f>
        <v>0</v>
      </c>
      <c r="D50" s="232">
        <f t="shared" si="3"/>
        <v>0</v>
      </c>
      <c r="E50" s="184">
        <f>IF(ISTEXT(Pedido!M52),Pedido!M52,0)</f>
        <v>0</v>
      </c>
      <c r="F50" s="231" t="str">
        <f t="shared" si="1"/>
        <v>NO</v>
      </c>
      <c r="G50" s="184"/>
      <c r="H50" s="184" t="str">
        <f t="shared" si="4"/>
        <v>piers Ituzaingo</v>
      </c>
      <c r="I50" s="184">
        <f>Pedido!$A$52</f>
        <v>2</v>
      </c>
    </row>
    <row r="51" spans="1:9" ht="12.75" customHeight="1">
      <c r="A51" s="184"/>
      <c r="B51" s="184" t="s">
        <v>197</v>
      </c>
      <c r="C51" s="233">
        <f>IF(ISTEXT(Pedido!K52),0,Pedido!K52)</f>
        <v>0</v>
      </c>
      <c r="D51" s="232">
        <f t="shared" si="3"/>
        <v>0</v>
      </c>
      <c r="E51" s="184">
        <f>IF(ISTEXT(Pedido!K52),Pedido!K52,0)</f>
        <v>0</v>
      </c>
      <c r="F51" s="231" t="str">
        <f t="shared" si="1"/>
        <v>NO</v>
      </c>
      <c r="G51" s="184"/>
      <c r="H51" s="184" t="str">
        <f t="shared" si="4"/>
        <v>piers Ituzaingo</v>
      </c>
      <c r="I51" s="184">
        <f>Pedido!$A$52</f>
        <v>2</v>
      </c>
    </row>
    <row r="52" spans="1:9" ht="12.75" customHeight="1">
      <c r="A52" s="184"/>
      <c r="B52" s="184" t="s">
        <v>198</v>
      </c>
      <c r="C52" s="233" t="str">
        <f>Pedido!Y52</f>
        <v>1*5kg</v>
      </c>
      <c r="D52" s="232"/>
      <c r="E52" s="184"/>
      <c r="F52" s="231" t="str">
        <f t="shared" si="1"/>
        <v>SI</v>
      </c>
      <c r="G52" s="184"/>
      <c r="H52" s="184" t="str">
        <f t="shared" si="4"/>
        <v>piers Ituzaingo</v>
      </c>
      <c r="I52" s="184">
        <f>Pedido!$A$52</f>
        <v>2</v>
      </c>
    </row>
    <row r="53" spans="1:9" ht="12.75" customHeight="1">
      <c r="A53" s="184"/>
      <c r="B53" s="184" t="s">
        <v>199</v>
      </c>
      <c r="C53" s="233">
        <f>Pedido!Z52</f>
        <v>0</v>
      </c>
      <c r="D53" s="232"/>
      <c r="E53" s="184"/>
      <c r="F53" s="231" t="str">
        <f t="shared" si="1"/>
        <v>NO</v>
      </c>
      <c r="G53" s="184"/>
      <c r="H53" s="184" t="str">
        <f t="shared" si="4"/>
        <v>piers Ituzaingo</v>
      </c>
      <c r="I53" s="184">
        <f>Pedido!$A$52</f>
        <v>2</v>
      </c>
    </row>
    <row r="54" spans="1:9" ht="12.75" customHeight="1">
      <c r="A54" s="184"/>
      <c r="B54" s="184" t="s">
        <v>182</v>
      </c>
      <c r="C54" s="233">
        <v>0</v>
      </c>
      <c r="D54" s="232"/>
      <c r="E54" s="233">
        <f>+Pedido!Q52</f>
        <v>0</v>
      </c>
      <c r="F54" s="231" t="str">
        <f t="shared" si="1"/>
        <v>NO</v>
      </c>
      <c r="G54" s="184"/>
      <c r="H54" s="184" t="str">
        <f t="shared" si="4"/>
        <v>piers Ituzaingo</v>
      </c>
      <c r="I54" s="184">
        <f>Pedido!$A$52</f>
        <v>2</v>
      </c>
    </row>
    <row r="55" spans="1:9" ht="12.75" customHeight="1">
      <c r="A55" s="184"/>
      <c r="B55" s="184" t="s">
        <v>201</v>
      </c>
      <c r="C55" s="232">
        <f>IF(ISTEXT(Pedido!R52),0,Pedido!R52)</f>
        <v>0</v>
      </c>
      <c r="D55" s="232">
        <f t="shared" ref="D55:D56" si="5">IF(MOD(C55,12)=0,C55/12,"INCOMPLETO")</f>
        <v>0</v>
      </c>
      <c r="E55" s="232">
        <f>IF(ISTEXT(Pedido!R52),Pedido!R52,0)</f>
        <v>0</v>
      </c>
      <c r="F55" s="231" t="str">
        <f t="shared" si="1"/>
        <v>NO</v>
      </c>
      <c r="G55" s="184"/>
      <c r="H55" s="231" t="str">
        <f>Pedido!$B$52</f>
        <v>piers Ituzaingo</v>
      </c>
      <c r="I55" s="231">
        <f>Pedido!$A$52</f>
        <v>2</v>
      </c>
    </row>
    <row r="56" spans="1:9" ht="12.75" customHeight="1">
      <c r="A56" s="184"/>
      <c r="B56" s="184" t="s">
        <v>202</v>
      </c>
      <c r="C56" s="232">
        <f>IF(ISTEXT(Pedido!S52),0,Pedido!S52)</f>
        <v>0</v>
      </c>
      <c r="D56" s="232">
        <f t="shared" si="5"/>
        <v>0</v>
      </c>
      <c r="E56" s="232">
        <f>IF(ISTEXT(Pedido!S52),Pedido!S52,0)</f>
        <v>0</v>
      </c>
      <c r="F56" s="231" t="str">
        <f t="shared" si="1"/>
        <v>NO</v>
      </c>
      <c r="G56" s="184"/>
      <c r="H56" s="231" t="str">
        <f>Pedido!$B$52</f>
        <v>piers Ituzaingo</v>
      </c>
      <c r="I56" s="231">
        <f>Pedido!$A$52</f>
        <v>2</v>
      </c>
    </row>
    <row r="57" spans="1:9" ht="12.75" customHeight="1">
      <c r="A57" s="184"/>
      <c r="B57" s="184" t="s">
        <v>203</v>
      </c>
      <c r="C57" s="232">
        <f>IF(ISTEXT(Pedido!T52),0,Pedido!T52)</f>
        <v>0</v>
      </c>
      <c r="D57" s="232">
        <f>IF(MOD(C57,6)=0,C57/6,"INCOMPLETO")</f>
        <v>0</v>
      </c>
      <c r="E57" s="184">
        <f>IF(ISTEXT(Pedido!T52),Pedido!T52,0)</f>
        <v>0</v>
      </c>
      <c r="F57" s="231" t="str">
        <f t="shared" si="1"/>
        <v>NO</v>
      </c>
      <c r="G57" s="184"/>
      <c r="H57" s="231" t="str">
        <f>Pedido!$B$52</f>
        <v>piers Ituzaingo</v>
      </c>
      <c r="I57" s="231">
        <f>Pedido!$A$52</f>
        <v>2</v>
      </c>
    </row>
    <row r="58" spans="1:9" ht="12.75" customHeight="1">
      <c r="A58" s="184"/>
      <c r="B58" s="184" t="s">
        <v>204</v>
      </c>
      <c r="C58" s="232">
        <f>+Pedido!C52</f>
        <v>0</v>
      </c>
      <c r="D58" s="232">
        <f t="shared" ref="D58:D60" si="6">IF(MOD(C58,12)=0,C58/12,"INCOMPLETO")</f>
        <v>0</v>
      </c>
      <c r="E58" s="232"/>
      <c r="F58" s="231" t="str">
        <f t="shared" si="1"/>
        <v>NO</v>
      </c>
      <c r="G58" s="184"/>
      <c r="H58" s="231" t="str">
        <f t="shared" ref="H58:I58" si="7">+H54</f>
        <v>piers Ituzaingo</v>
      </c>
      <c r="I58" s="231">
        <f t="shared" si="7"/>
        <v>2</v>
      </c>
    </row>
    <row r="59" spans="1:9" ht="12.75" customHeight="1">
      <c r="A59" s="184"/>
      <c r="B59" s="184" t="s">
        <v>205</v>
      </c>
      <c r="C59" s="232">
        <f>+Pedido!D52</f>
        <v>0</v>
      </c>
      <c r="D59" s="232">
        <f t="shared" si="6"/>
        <v>0</v>
      </c>
      <c r="E59" s="232"/>
      <c r="F59" s="231" t="str">
        <f t="shared" si="1"/>
        <v>NO</v>
      </c>
      <c r="G59" s="184"/>
      <c r="H59" s="231" t="str">
        <f t="shared" ref="H59:H60" si="8">+H58</f>
        <v>piers Ituzaingo</v>
      </c>
      <c r="I59" s="231">
        <f>+I52</f>
        <v>2</v>
      </c>
    </row>
    <row r="60" spans="1:9" ht="12.75" customHeight="1">
      <c r="A60" s="184"/>
      <c r="B60" s="184" t="s">
        <v>206</v>
      </c>
      <c r="C60" s="232">
        <f>+Pedido!E52</f>
        <v>0</v>
      </c>
      <c r="D60" s="232">
        <f t="shared" si="6"/>
        <v>0</v>
      </c>
      <c r="E60" s="232"/>
      <c r="F60" s="231" t="str">
        <f t="shared" si="1"/>
        <v>NO</v>
      </c>
      <c r="G60" s="184"/>
      <c r="H60" s="231" t="str">
        <f t="shared" si="8"/>
        <v>piers Ituzaingo</v>
      </c>
      <c r="I60" s="231">
        <f>+I49</f>
        <v>2</v>
      </c>
    </row>
    <row r="61" spans="1:9" ht="12.75" customHeight="1">
      <c r="A61" s="184"/>
      <c r="B61" s="184" t="s">
        <v>200</v>
      </c>
      <c r="C61" s="233">
        <f>Pedido!AA52</f>
        <v>0</v>
      </c>
      <c r="D61" s="232"/>
      <c r="E61" s="184"/>
      <c r="F61" s="231" t="str">
        <f t="shared" si="1"/>
        <v>NO</v>
      </c>
      <c r="G61" s="184"/>
      <c r="H61" s="184" t="str">
        <f>$H$41</f>
        <v>piers Ituzaingo</v>
      </c>
      <c r="I61" s="184">
        <f>Pedido!$A$52</f>
        <v>2</v>
      </c>
    </row>
    <row r="62" spans="1:9" ht="12.75" customHeight="1">
      <c r="A62" s="184"/>
      <c r="B62" s="184" t="s">
        <v>187</v>
      </c>
      <c r="C62" s="232">
        <f>IF(ISTEXT(Pedido!F53),0,Pedido!F53)</f>
        <v>0</v>
      </c>
      <c r="D62" s="232">
        <f t="shared" ref="D62:D72" si="9">IF(MOD(C62,12)=0,C62/12,"INCOMPLETO")</f>
        <v>0</v>
      </c>
      <c r="E62" s="231">
        <f>IF(ISTEXT(Pedido!F53),Pedido!F53,0)</f>
        <v>0</v>
      </c>
      <c r="F62" s="231" t="str">
        <f t="shared" si="1"/>
        <v>NO</v>
      </c>
      <c r="G62" s="184"/>
      <c r="H62" s="184" t="str">
        <f>Pedido!B53</f>
        <v>SAGARDI</v>
      </c>
      <c r="I62" s="184">
        <f>Pedido!A53</f>
        <v>1</v>
      </c>
    </row>
    <row r="63" spans="1:9" ht="12.75" customHeight="1">
      <c r="A63" s="184"/>
      <c r="B63" s="184" t="s">
        <v>188</v>
      </c>
      <c r="C63" s="233">
        <f>IF(ISTEXT(Pedido!H53),0,Pedido!H53)</f>
        <v>0</v>
      </c>
      <c r="D63" s="232">
        <f t="shared" si="9"/>
        <v>0</v>
      </c>
      <c r="E63" s="231">
        <f>IF(ISTEXT(Pedido!H53),Pedido!H53,0)</f>
        <v>0</v>
      </c>
      <c r="F63" s="231" t="str">
        <f t="shared" si="1"/>
        <v>NO</v>
      </c>
      <c r="G63" s="184"/>
      <c r="H63" s="184" t="str">
        <f t="shared" ref="H63:H75" si="10">$H$62</f>
        <v>SAGARDI</v>
      </c>
      <c r="I63" s="184">
        <f t="shared" ref="I63:I75" si="11">$I$62</f>
        <v>1</v>
      </c>
    </row>
    <row r="64" spans="1:9" ht="12.75" customHeight="1">
      <c r="A64" s="184"/>
      <c r="B64" s="184" t="s">
        <v>189</v>
      </c>
      <c r="C64" s="233">
        <f>IF(ISTEXT(Pedido!I53),0,Pedido!I53)</f>
        <v>0</v>
      </c>
      <c r="D64" s="232">
        <f t="shared" si="9"/>
        <v>0</v>
      </c>
      <c r="E64" s="184">
        <f>IF(ISTEXT(Pedido!I53),Pedido!I53,0)</f>
        <v>0</v>
      </c>
      <c r="F64" s="231" t="str">
        <f t="shared" si="1"/>
        <v>NO</v>
      </c>
      <c r="G64" s="184"/>
      <c r="H64" s="184" t="str">
        <f t="shared" si="10"/>
        <v>SAGARDI</v>
      </c>
      <c r="I64" s="184">
        <f t="shared" si="11"/>
        <v>1</v>
      </c>
    </row>
    <row r="65" spans="1:9" ht="12.75" customHeight="1">
      <c r="A65" s="184"/>
      <c r="B65" s="184" t="s">
        <v>190</v>
      </c>
      <c r="C65" s="233">
        <f>IF(ISTEXT(Pedido!G53),0,Pedido!G53)</f>
        <v>0</v>
      </c>
      <c r="D65" s="232">
        <f t="shared" si="9"/>
        <v>0</v>
      </c>
      <c r="E65" s="184">
        <f>IF(ISTEXT(Pedido!G53),Pedido!G53,0)</f>
        <v>0</v>
      </c>
      <c r="F65" s="231" t="str">
        <f t="shared" si="1"/>
        <v>NO</v>
      </c>
      <c r="G65" s="184"/>
      <c r="H65" s="184" t="str">
        <f t="shared" si="10"/>
        <v>SAGARDI</v>
      </c>
      <c r="I65" s="184">
        <f t="shared" si="11"/>
        <v>1</v>
      </c>
    </row>
    <row r="66" spans="1:9" ht="12.75" customHeight="1">
      <c r="A66" s="184"/>
      <c r="B66" s="184" t="s">
        <v>191</v>
      </c>
      <c r="C66" s="233">
        <f>IF(ISTEXT(Pedido!P53),0,Pedido!P53)</f>
        <v>0</v>
      </c>
      <c r="D66" s="232">
        <f t="shared" si="9"/>
        <v>0</v>
      </c>
      <c r="E66" s="184">
        <f>IF(ISTEXT(Pedido!P53),Pedido!P53,0)</f>
        <v>0</v>
      </c>
      <c r="F66" s="231" t="str">
        <f t="shared" si="1"/>
        <v>NO</v>
      </c>
      <c r="G66" s="184"/>
      <c r="H66" s="184" t="str">
        <f t="shared" si="10"/>
        <v>SAGARDI</v>
      </c>
      <c r="I66" s="184">
        <f t="shared" si="11"/>
        <v>1</v>
      </c>
    </row>
    <row r="67" spans="1:9" ht="12.75" customHeight="1">
      <c r="A67" s="184"/>
      <c r="B67" s="184" t="s">
        <v>192</v>
      </c>
      <c r="C67" s="233">
        <f>IF(ISTEXT(Pedido!O53),0,Pedido!O53)</f>
        <v>0</v>
      </c>
      <c r="D67" s="232">
        <f t="shared" si="9"/>
        <v>0</v>
      </c>
      <c r="E67" s="184">
        <f>IF(ISTEXT(Pedido!O53),Pedido!O53,0)</f>
        <v>0</v>
      </c>
      <c r="F67" s="231" t="str">
        <f t="shared" si="1"/>
        <v>NO</v>
      </c>
      <c r="G67" s="184"/>
      <c r="H67" s="184" t="str">
        <f t="shared" si="10"/>
        <v>SAGARDI</v>
      </c>
      <c r="I67" s="184">
        <f t="shared" si="11"/>
        <v>1</v>
      </c>
    </row>
    <row r="68" spans="1:9" ht="12.75" customHeight="1">
      <c r="A68" s="184"/>
      <c r="B68" s="184" t="s">
        <v>193</v>
      </c>
      <c r="C68" s="233">
        <f>IF(ISTEXT(Pedido!N53),0,Pedido!N53)</f>
        <v>0</v>
      </c>
      <c r="D68" s="232">
        <f t="shared" si="9"/>
        <v>0</v>
      </c>
      <c r="E68" s="184">
        <f>IF(ISTEXT(Pedido!N53),Pedido!N53,0)</f>
        <v>0</v>
      </c>
      <c r="F68" s="231" t="str">
        <f t="shared" si="1"/>
        <v>NO</v>
      </c>
      <c r="G68" s="184"/>
      <c r="H68" s="184" t="str">
        <f t="shared" si="10"/>
        <v>SAGARDI</v>
      </c>
      <c r="I68" s="184">
        <f t="shared" si="11"/>
        <v>1</v>
      </c>
    </row>
    <row r="69" spans="1:9" ht="12.75" customHeight="1">
      <c r="A69" s="184"/>
      <c r="B69" s="184" t="s">
        <v>194</v>
      </c>
      <c r="C69" s="233">
        <f>IF(ISTEXT(Pedido!J53),0,Pedido!J53)</f>
        <v>0</v>
      </c>
      <c r="D69" s="232">
        <f t="shared" si="9"/>
        <v>0</v>
      </c>
      <c r="E69" s="184">
        <f>IF(ISTEXT(Pedido!J53),Pedido!J53,0)</f>
        <v>0</v>
      </c>
      <c r="F69" s="231" t="str">
        <f t="shared" si="1"/>
        <v>NO</v>
      </c>
      <c r="G69" s="184"/>
      <c r="H69" s="184" t="str">
        <f t="shared" si="10"/>
        <v>SAGARDI</v>
      </c>
      <c r="I69" s="184">
        <f t="shared" si="11"/>
        <v>1</v>
      </c>
    </row>
    <row r="70" spans="1:9" ht="12.75" customHeight="1">
      <c r="A70" s="184"/>
      <c r="B70" s="184" t="s">
        <v>195</v>
      </c>
      <c r="C70" s="233">
        <f>IF(ISTEXT(Pedido!L53),0,Pedido!L53)</f>
        <v>0</v>
      </c>
      <c r="D70" s="232">
        <f t="shared" si="9"/>
        <v>0</v>
      </c>
      <c r="E70" s="184">
        <f>IF(ISTEXT(Pedido!L53),Pedido!L53,0)</f>
        <v>0</v>
      </c>
      <c r="F70" s="231" t="str">
        <f t="shared" si="1"/>
        <v>NO</v>
      </c>
      <c r="G70" s="184"/>
      <c r="H70" s="184" t="str">
        <f t="shared" si="10"/>
        <v>SAGARDI</v>
      </c>
      <c r="I70" s="184">
        <f t="shared" si="11"/>
        <v>1</v>
      </c>
    </row>
    <row r="71" spans="1:9" ht="12.75" customHeight="1">
      <c r="A71" s="184"/>
      <c r="B71" s="184" t="s">
        <v>196</v>
      </c>
      <c r="C71" s="233">
        <f>IF(ISTEXT(Pedido!M53),0,Pedido!M53)</f>
        <v>0</v>
      </c>
      <c r="D71" s="232">
        <f t="shared" si="9"/>
        <v>0</v>
      </c>
      <c r="E71" s="184">
        <f>IF(ISTEXT(Pedido!M53),Pedido!M53,0)</f>
        <v>0</v>
      </c>
      <c r="F71" s="231" t="str">
        <f t="shared" si="1"/>
        <v>NO</v>
      </c>
      <c r="G71" s="184"/>
      <c r="H71" s="184" t="str">
        <f t="shared" si="10"/>
        <v>SAGARDI</v>
      </c>
      <c r="I71" s="184">
        <f t="shared" si="11"/>
        <v>1</v>
      </c>
    </row>
    <row r="72" spans="1:9" ht="12.75" customHeight="1">
      <c r="A72" s="184"/>
      <c r="B72" s="184" t="s">
        <v>197</v>
      </c>
      <c r="C72" s="233">
        <f>IF(ISTEXT(Pedido!K53),0,Pedido!K53)</f>
        <v>0</v>
      </c>
      <c r="D72" s="232">
        <f t="shared" si="9"/>
        <v>0</v>
      </c>
      <c r="E72" s="184">
        <f>IF(ISTEXT(Pedido!K53),Pedido!K53,0)</f>
        <v>0</v>
      </c>
      <c r="F72" s="231" t="str">
        <f t="shared" si="1"/>
        <v>NO</v>
      </c>
      <c r="G72" s="184"/>
      <c r="H72" s="184" t="str">
        <f t="shared" si="10"/>
        <v>SAGARDI</v>
      </c>
      <c r="I72" s="184">
        <f t="shared" si="11"/>
        <v>1</v>
      </c>
    </row>
    <row r="73" spans="1:9" ht="12.75" customHeight="1">
      <c r="A73" s="184"/>
      <c r="B73" s="184" t="s">
        <v>198</v>
      </c>
      <c r="C73" s="233" t="str">
        <f>Pedido!Y53</f>
        <v>2*5kg</v>
      </c>
      <c r="D73" s="232"/>
      <c r="E73" s="184"/>
      <c r="F73" s="231" t="str">
        <f t="shared" si="1"/>
        <v>SI</v>
      </c>
      <c r="G73" s="184"/>
      <c r="H73" s="184" t="str">
        <f t="shared" si="10"/>
        <v>SAGARDI</v>
      </c>
      <c r="I73" s="184">
        <f t="shared" si="11"/>
        <v>1</v>
      </c>
    </row>
    <row r="74" spans="1:9" ht="12.75" customHeight="1">
      <c r="A74" s="184"/>
      <c r="B74" s="184" t="s">
        <v>199</v>
      </c>
      <c r="C74" s="233">
        <f>Pedido!Z53</f>
        <v>0</v>
      </c>
      <c r="D74" s="232"/>
      <c r="E74" s="184"/>
      <c r="F74" s="231" t="str">
        <f t="shared" si="1"/>
        <v>NO</v>
      </c>
      <c r="G74" s="184"/>
      <c r="H74" s="184" t="str">
        <f t="shared" si="10"/>
        <v>SAGARDI</v>
      </c>
      <c r="I74" s="184">
        <f t="shared" si="11"/>
        <v>1</v>
      </c>
    </row>
    <row r="75" spans="1:9" ht="12.75" customHeight="1">
      <c r="A75" s="184"/>
      <c r="B75" s="184" t="s">
        <v>200</v>
      </c>
      <c r="C75" s="233">
        <f>Pedido!AA53</f>
        <v>0</v>
      </c>
      <c r="D75" s="232"/>
      <c r="E75" s="184"/>
      <c r="F75" s="231" t="str">
        <f t="shared" si="1"/>
        <v>NO</v>
      </c>
      <c r="G75" s="184"/>
      <c r="H75" s="184" t="str">
        <f t="shared" si="10"/>
        <v>SAGARDI</v>
      </c>
      <c r="I75" s="184">
        <f t="shared" si="11"/>
        <v>1</v>
      </c>
    </row>
    <row r="76" spans="1:9" ht="12.75" customHeight="1">
      <c r="A76" s="184"/>
      <c r="B76" s="184" t="s">
        <v>204</v>
      </c>
      <c r="C76" s="232">
        <f>+Pedido!C53</f>
        <v>0</v>
      </c>
      <c r="D76" s="232">
        <f t="shared" ref="D76:D78" si="12">IF(MOD(C76,12)=0,C76/12,"INCOMPLETO")</f>
        <v>0</v>
      </c>
      <c r="E76" s="232"/>
      <c r="F76" s="231" t="str">
        <f t="shared" si="1"/>
        <v>NO</v>
      </c>
      <c r="G76" s="184"/>
      <c r="H76" s="231" t="str">
        <f t="shared" ref="H76:I76" si="13">+H75</f>
        <v>SAGARDI</v>
      </c>
      <c r="I76" s="231">
        <f t="shared" si="13"/>
        <v>1</v>
      </c>
    </row>
    <row r="77" spans="1:9" ht="12.75" customHeight="1">
      <c r="A77" s="184"/>
      <c r="B77" s="184" t="s">
        <v>205</v>
      </c>
      <c r="C77" s="232">
        <f>+Pedido!D53</f>
        <v>0</v>
      </c>
      <c r="D77" s="232">
        <f t="shared" si="12"/>
        <v>0</v>
      </c>
      <c r="E77" s="232"/>
      <c r="F77" s="231" t="str">
        <f t="shared" si="1"/>
        <v>NO</v>
      </c>
      <c r="G77" s="184"/>
      <c r="H77" s="231" t="str">
        <f t="shared" ref="H77:H78" si="14">+H76</f>
        <v>SAGARDI</v>
      </c>
      <c r="I77" s="231">
        <f>+I73</f>
        <v>1</v>
      </c>
    </row>
    <row r="78" spans="1:9" ht="12.75" customHeight="1">
      <c r="A78" s="184"/>
      <c r="B78" s="184" t="s">
        <v>206</v>
      </c>
      <c r="C78" s="232">
        <f>+Pedido!E53</f>
        <v>0</v>
      </c>
      <c r="D78" s="232">
        <f t="shared" si="12"/>
        <v>0</v>
      </c>
      <c r="E78" s="232"/>
      <c r="F78" s="231" t="str">
        <f t="shared" si="1"/>
        <v>NO</v>
      </c>
      <c r="G78" s="184"/>
      <c r="H78" s="231" t="str">
        <f t="shared" si="14"/>
        <v>SAGARDI</v>
      </c>
      <c r="I78" s="231">
        <f>+I70</f>
        <v>1</v>
      </c>
    </row>
    <row r="79" spans="1:9" ht="12.75" customHeight="1">
      <c r="A79" s="184"/>
      <c r="B79" s="184" t="s">
        <v>182</v>
      </c>
      <c r="C79" s="233">
        <v>0</v>
      </c>
      <c r="D79" s="232"/>
      <c r="E79" s="233">
        <f>+Pedido!Q53</f>
        <v>0</v>
      </c>
      <c r="F79" s="231" t="str">
        <f t="shared" si="1"/>
        <v>NO</v>
      </c>
      <c r="G79" s="184"/>
      <c r="H79" s="184" t="str">
        <f>$H$62</f>
        <v>SAGARDI</v>
      </c>
      <c r="I79" s="184">
        <f>+I78</f>
        <v>1</v>
      </c>
    </row>
    <row r="80" spans="1:9" ht="12.75" customHeight="1">
      <c r="A80" s="184"/>
      <c r="B80" s="184" t="s">
        <v>201</v>
      </c>
      <c r="C80" s="232">
        <f>IF(ISTEXT(Pedido!R53),0,Pedido!R53)</f>
        <v>0</v>
      </c>
      <c r="D80" s="232">
        <f t="shared" ref="D80:D81" si="15">IF(MOD(C80,12)=0,C80/12,"INCOMPLETO")</f>
        <v>0</v>
      </c>
      <c r="E80" s="232">
        <f>IF(ISTEXT(Pedido!R53),Pedido!R53,0)</f>
        <v>0</v>
      </c>
      <c r="F80" s="231" t="str">
        <f t="shared" si="1"/>
        <v>NO</v>
      </c>
      <c r="G80" s="184"/>
      <c r="H80" s="231" t="str">
        <f>Pedido!$B$53</f>
        <v>SAGARDI</v>
      </c>
      <c r="I80" s="231">
        <f>Pedido!$A$53</f>
        <v>1</v>
      </c>
    </row>
    <row r="81" spans="1:9" ht="12.75" customHeight="1">
      <c r="A81" s="184"/>
      <c r="B81" s="184" t="s">
        <v>202</v>
      </c>
      <c r="C81" s="232">
        <f>IF(ISTEXT(Pedido!S53),0,Pedido!S53)</f>
        <v>0</v>
      </c>
      <c r="D81" s="232">
        <f t="shared" si="15"/>
        <v>0</v>
      </c>
      <c r="E81" s="232">
        <f>IF(ISTEXT(Pedido!S53),Pedido!S53,0)</f>
        <v>0</v>
      </c>
      <c r="F81" s="231" t="str">
        <f t="shared" si="1"/>
        <v>NO</v>
      </c>
      <c r="G81" s="184"/>
      <c r="H81" s="231" t="str">
        <f>Pedido!$B$53</f>
        <v>SAGARDI</v>
      </c>
      <c r="I81" s="231">
        <f>Pedido!$A$53</f>
        <v>1</v>
      </c>
    </row>
    <row r="82" spans="1:9" ht="12.75" customHeight="1">
      <c r="A82" s="184"/>
      <c r="B82" s="184" t="s">
        <v>203</v>
      </c>
      <c r="C82" s="232">
        <f>IF(ISTEXT(Pedido!T53),0,Pedido!T53)</f>
        <v>0</v>
      </c>
      <c r="D82" s="232">
        <f>IF(MOD(C82,6)=0,C82/6,"INCOMPLETO")</f>
        <v>0</v>
      </c>
      <c r="E82" s="184">
        <f>IF(ISTEXT(Pedido!T53),Pedido!T53,0)</f>
        <v>0</v>
      </c>
      <c r="F82" s="231" t="str">
        <f t="shared" si="1"/>
        <v>NO</v>
      </c>
      <c r="G82" s="184"/>
      <c r="H82" s="231" t="str">
        <f>Pedido!$B$53</f>
        <v>SAGARDI</v>
      </c>
      <c r="I82" s="231">
        <f>Pedido!$A$53</f>
        <v>1</v>
      </c>
    </row>
    <row r="83" spans="1:9" ht="12.75" customHeight="1">
      <c r="A83" s="184"/>
      <c r="B83" s="184" t="s">
        <v>187</v>
      </c>
      <c r="C83" s="232">
        <f>IF(ISTEXT(Pedido!F54),0,Pedido!F54)</f>
        <v>36</v>
      </c>
      <c r="D83" s="232">
        <f t="shared" ref="D83:D93" si="16">IF(MOD(C83,12)=0,C83/12,"INCOMPLETO")</f>
        <v>3</v>
      </c>
      <c r="E83" s="231">
        <f>IF(ISTEXT(Pedido!F54),Pedido!F54,0)</f>
        <v>0</v>
      </c>
      <c r="F83" s="231" t="str">
        <f t="shared" si="1"/>
        <v>SI</v>
      </c>
      <c r="G83" s="184"/>
      <c r="H83" s="184" t="str">
        <f>Pedido!$B$54</f>
        <v>LOS 4 PIBES</v>
      </c>
      <c r="I83" s="184">
        <f>Pedido!A54</f>
        <v>3</v>
      </c>
    </row>
    <row r="84" spans="1:9" ht="12.75" customHeight="1">
      <c r="A84" s="184"/>
      <c r="B84" s="184" t="s">
        <v>188</v>
      </c>
      <c r="C84" s="233">
        <f>IF(ISTEXT(Pedido!H54),0,Pedido!H54)</f>
        <v>36</v>
      </c>
      <c r="D84" s="232">
        <f t="shared" si="16"/>
        <v>3</v>
      </c>
      <c r="E84" s="231">
        <f>IF(ISTEXT(Pedido!H54),Pedido!H54,0)</f>
        <v>0</v>
      </c>
      <c r="F84" s="231" t="str">
        <f t="shared" si="1"/>
        <v>SI</v>
      </c>
      <c r="G84" s="184"/>
      <c r="H84" s="184" t="str">
        <f t="shared" ref="H84:H97" si="17">$H$83</f>
        <v>LOS 4 PIBES</v>
      </c>
      <c r="I84" s="184">
        <f t="shared" ref="I84:I97" si="18">$I$83</f>
        <v>3</v>
      </c>
    </row>
    <row r="85" spans="1:9" ht="12.75" customHeight="1">
      <c r="A85" s="184"/>
      <c r="B85" s="184" t="s">
        <v>189</v>
      </c>
      <c r="C85" s="233">
        <f>IF(ISTEXT(Pedido!I54),0,Pedido!I54)</f>
        <v>0</v>
      </c>
      <c r="D85" s="232">
        <f t="shared" si="16"/>
        <v>0</v>
      </c>
      <c r="E85" s="184">
        <f>IF(ISTEXT(Pedido!I54),Pedido!I54,0)</f>
        <v>0</v>
      </c>
      <c r="F85" s="231" t="str">
        <f t="shared" si="1"/>
        <v>NO</v>
      </c>
      <c r="G85" s="184"/>
      <c r="H85" s="184" t="str">
        <f t="shared" si="17"/>
        <v>LOS 4 PIBES</v>
      </c>
      <c r="I85" s="184">
        <f t="shared" si="18"/>
        <v>3</v>
      </c>
    </row>
    <row r="86" spans="1:9" ht="12.75" customHeight="1">
      <c r="A86" s="184"/>
      <c r="B86" s="184" t="s">
        <v>190</v>
      </c>
      <c r="C86" s="233">
        <f>IF(ISTEXT(Pedido!G54),0,Pedido!G54)</f>
        <v>0</v>
      </c>
      <c r="D86" s="232">
        <f t="shared" si="16"/>
        <v>0</v>
      </c>
      <c r="E86" s="184">
        <f>IF(ISTEXT(Pedido!G54),Pedido!G54,0)</f>
        <v>0</v>
      </c>
      <c r="F86" s="231" t="str">
        <f t="shared" si="1"/>
        <v>NO</v>
      </c>
      <c r="G86" s="184"/>
      <c r="H86" s="184" t="str">
        <f t="shared" si="17"/>
        <v>LOS 4 PIBES</v>
      </c>
      <c r="I86" s="184">
        <f t="shared" si="18"/>
        <v>3</v>
      </c>
    </row>
    <row r="87" spans="1:9" ht="12.75" customHeight="1">
      <c r="A87" s="184"/>
      <c r="B87" s="184" t="s">
        <v>191</v>
      </c>
      <c r="C87" s="233">
        <f>IF(ISTEXT(Pedido!P54),0,Pedido!P54)</f>
        <v>36</v>
      </c>
      <c r="D87" s="232">
        <f t="shared" si="16"/>
        <v>3</v>
      </c>
      <c r="E87" s="184">
        <f>IF(ISTEXT(Pedido!P54),Pedido!P54,0)</f>
        <v>0</v>
      </c>
      <c r="F87" s="231" t="str">
        <f t="shared" si="1"/>
        <v>SI</v>
      </c>
      <c r="G87" s="184"/>
      <c r="H87" s="184" t="str">
        <f t="shared" si="17"/>
        <v>LOS 4 PIBES</v>
      </c>
      <c r="I87" s="184">
        <f t="shared" si="18"/>
        <v>3</v>
      </c>
    </row>
    <row r="88" spans="1:9" ht="12.75" customHeight="1">
      <c r="A88" s="184"/>
      <c r="B88" s="184" t="s">
        <v>192</v>
      </c>
      <c r="C88" s="233">
        <f>IF(ISTEXT(Pedido!O54),0,Pedido!O54)</f>
        <v>0</v>
      </c>
      <c r="D88" s="232">
        <f t="shared" si="16"/>
        <v>0</v>
      </c>
      <c r="E88" s="184">
        <f>IF(ISTEXT(Pedido!O54),Pedido!O54,0)</f>
        <v>0</v>
      </c>
      <c r="F88" s="231" t="str">
        <f t="shared" si="1"/>
        <v>NO</v>
      </c>
      <c r="G88" s="184"/>
      <c r="H88" s="184" t="str">
        <f t="shared" si="17"/>
        <v>LOS 4 PIBES</v>
      </c>
      <c r="I88" s="184">
        <f t="shared" si="18"/>
        <v>3</v>
      </c>
    </row>
    <row r="89" spans="1:9" ht="12.75" customHeight="1">
      <c r="A89" s="184"/>
      <c r="B89" s="184" t="s">
        <v>193</v>
      </c>
      <c r="C89" s="233">
        <f>IF(ISTEXT(Pedido!N54),0,Pedido!N54)</f>
        <v>36</v>
      </c>
      <c r="D89" s="232">
        <f t="shared" si="16"/>
        <v>3</v>
      </c>
      <c r="E89" s="184">
        <f>IF(ISTEXT(Pedido!N54),Pedido!N54,0)</f>
        <v>0</v>
      </c>
      <c r="F89" s="231" t="str">
        <f t="shared" si="1"/>
        <v>SI</v>
      </c>
      <c r="G89" s="184"/>
      <c r="H89" s="184" t="str">
        <f t="shared" si="17"/>
        <v>LOS 4 PIBES</v>
      </c>
      <c r="I89" s="184">
        <f t="shared" si="18"/>
        <v>3</v>
      </c>
    </row>
    <row r="90" spans="1:9" ht="12.75" customHeight="1">
      <c r="A90" s="184"/>
      <c r="B90" s="184" t="s">
        <v>194</v>
      </c>
      <c r="C90" s="233">
        <f>IF(ISTEXT(Pedido!J54),0,Pedido!J54)</f>
        <v>36</v>
      </c>
      <c r="D90" s="232">
        <f t="shared" si="16"/>
        <v>3</v>
      </c>
      <c r="E90" s="184">
        <f>IF(ISTEXT(Pedido!J54),Pedido!J54,0)</f>
        <v>0</v>
      </c>
      <c r="F90" s="231" t="str">
        <f t="shared" si="1"/>
        <v>SI</v>
      </c>
      <c r="G90" s="184"/>
      <c r="H90" s="184" t="str">
        <f t="shared" si="17"/>
        <v>LOS 4 PIBES</v>
      </c>
      <c r="I90" s="184">
        <f t="shared" si="18"/>
        <v>3</v>
      </c>
    </row>
    <row r="91" spans="1:9" ht="12.75" customHeight="1">
      <c r="A91" s="184"/>
      <c r="B91" s="184" t="s">
        <v>195</v>
      </c>
      <c r="C91" s="233">
        <f>IF(ISTEXT(Pedido!L54),0,Pedido!L54)</f>
        <v>0</v>
      </c>
      <c r="D91" s="232">
        <f t="shared" si="16"/>
        <v>0</v>
      </c>
      <c r="E91" s="184">
        <f>IF(ISTEXT(Pedido!L54),Pedido!L54,0)</f>
        <v>0</v>
      </c>
      <c r="F91" s="231" t="str">
        <f t="shared" si="1"/>
        <v>NO</v>
      </c>
      <c r="G91" s="184"/>
      <c r="H91" s="184" t="str">
        <f t="shared" si="17"/>
        <v>LOS 4 PIBES</v>
      </c>
      <c r="I91" s="184">
        <f t="shared" si="18"/>
        <v>3</v>
      </c>
    </row>
    <row r="92" spans="1:9" ht="12.75" customHeight="1">
      <c r="A92" s="184"/>
      <c r="B92" s="184" t="s">
        <v>196</v>
      </c>
      <c r="C92" s="233">
        <f>IF(ISTEXT(Pedido!M54),0,Pedido!M54)</f>
        <v>0</v>
      </c>
      <c r="D92" s="232">
        <f t="shared" si="16"/>
        <v>0</v>
      </c>
      <c r="E92" s="184">
        <f>IF(ISTEXT(Pedido!M54),Pedido!M54,0)</f>
        <v>0</v>
      </c>
      <c r="F92" s="231" t="str">
        <f t="shared" si="1"/>
        <v>NO</v>
      </c>
      <c r="G92" s="184"/>
      <c r="H92" s="184" t="str">
        <f t="shared" si="17"/>
        <v>LOS 4 PIBES</v>
      </c>
      <c r="I92" s="184">
        <f t="shared" si="18"/>
        <v>3</v>
      </c>
    </row>
    <row r="93" spans="1:9" ht="12.75" customHeight="1">
      <c r="A93" s="184"/>
      <c r="B93" s="184" t="s">
        <v>197</v>
      </c>
      <c r="C93" s="233">
        <f>IF(ISTEXT(Pedido!K54),0,Pedido!K54)</f>
        <v>0</v>
      </c>
      <c r="D93" s="232">
        <f t="shared" si="16"/>
        <v>0</v>
      </c>
      <c r="E93" s="184">
        <f>IF(ISTEXT(Pedido!K54),Pedido!K54,0)</f>
        <v>0</v>
      </c>
      <c r="F93" s="231" t="str">
        <f t="shared" si="1"/>
        <v>NO</v>
      </c>
      <c r="G93" s="184"/>
      <c r="H93" s="184" t="str">
        <f t="shared" si="17"/>
        <v>LOS 4 PIBES</v>
      </c>
      <c r="I93" s="184">
        <f t="shared" si="18"/>
        <v>3</v>
      </c>
    </row>
    <row r="94" spans="1:9" ht="12.75" customHeight="1">
      <c r="A94" s="184"/>
      <c r="B94" s="184" t="s">
        <v>198</v>
      </c>
      <c r="C94" s="233">
        <f>Pedido!Y54</f>
        <v>0</v>
      </c>
      <c r="D94" s="232"/>
      <c r="E94" s="184"/>
      <c r="F94" s="231" t="str">
        <f t="shared" si="1"/>
        <v>NO</v>
      </c>
      <c r="G94" s="184"/>
      <c r="H94" s="184" t="str">
        <f t="shared" si="17"/>
        <v>LOS 4 PIBES</v>
      </c>
      <c r="I94" s="184">
        <f t="shared" si="18"/>
        <v>3</v>
      </c>
    </row>
    <row r="95" spans="1:9" ht="12.75" customHeight="1">
      <c r="A95" s="184"/>
      <c r="B95" s="184" t="s">
        <v>199</v>
      </c>
      <c r="C95" s="233">
        <f>Pedido!Z54</f>
        <v>0</v>
      </c>
      <c r="D95" s="232"/>
      <c r="E95" s="184"/>
      <c r="F95" s="231" t="str">
        <f t="shared" si="1"/>
        <v>NO</v>
      </c>
      <c r="G95" s="184"/>
      <c r="H95" s="184" t="str">
        <f t="shared" si="17"/>
        <v>LOS 4 PIBES</v>
      </c>
      <c r="I95" s="184">
        <f t="shared" si="18"/>
        <v>3</v>
      </c>
    </row>
    <row r="96" spans="1:9" ht="12.75" customHeight="1">
      <c r="A96" s="184"/>
      <c r="B96" s="184" t="s">
        <v>200</v>
      </c>
      <c r="C96" s="233">
        <f>Pedido!AA54</f>
        <v>0</v>
      </c>
      <c r="D96" s="232"/>
      <c r="E96" s="184"/>
      <c r="F96" s="231" t="str">
        <f t="shared" si="1"/>
        <v>NO</v>
      </c>
      <c r="G96" s="184"/>
      <c r="H96" s="184" t="str">
        <f t="shared" si="17"/>
        <v>LOS 4 PIBES</v>
      </c>
      <c r="I96" s="184">
        <f t="shared" si="18"/>
        <v>3</v>
      </c>
    </row>
    <row r="97" spans="1:9" ht="12.75" customHeight="1">
      <c r="A97" s="184"/>
      <c r="B97" s="184" t="s">
        <v>182</v>
      </c>
      <c r="C97" s="233">
        <v>0</v>
      </c>
      <c r="D97" s="232"/>
      <c r="E97" s="233">
        <f>+Pedido!Q54</f>
        <v>0</v>
      </c>
      <c r="F97" s="231" t="str">
        <f t="shared" si="1"/>
        <v>NO</v>
      </c>
      <c r="G97" s="184"/>
      <c r="H97" s="184" t="str">
        <f t="shared" si="17"/>
        <v>LOS 4 PIBES</v>
      </c>
      <c r="I97" s="184">
        <f t="shared" si="18"/>
        <v>3</v>
      </c>
    </row>
    <row r="98" spans="1:9" ht="12.75" customHeight="1">
      <c r="A98" s="184"/>
      <c r="B98" s="184" t="s">
        <v>201</v>
      </c>
      <c r="C98" s="232">
        <f>IF(ISTEXT(Pedido!R54),0,Pedido!R54)</f>
        <v>36</v>
      </c>
      <c r="D98" s="232">
        <f t="shared" ref="D98:D99" si="19">IF(MOD(C98,12)=0,C98/12,"INCOMPLETO")</f>
        <v>3</v>
      </c>
      <c r="E98" s="232">
        <f>IF(ISTEXT(Pedido!R54),Pedido!R54,0)</f>
        <v>0</v>
      </c>
      <c r="F98" s="231" t="str">
        <f t="shared" si="1"/>
        <v>SI</v>
      </c>
      <c r="G98" s="184"/>
      <c r="H98" s="231" t="str">
        <f>Pedido!$B$54</f>
        <v>LOS 4 PIBES</v>
      </c>
      <c r="I98" s="231">
        <f>Pedido!$A$54</f>
        <v>3</v>
      </c>
    </row>
    <row r="99" spans="1:9" ht="12.75" customHeight="1">
      <c r="A99" s="184"/>
      <c r="B99" s="184" t="s">
        <v>202</v>
      </c>
      <c r="C99" s="232">
        <f>IF(ISTEXT(Pedido!S54),0,Pedido!S54)</f>
        <v>0</v>
      </c>
      <c r="D99" s="232">
        <f t="shared" si="19"/>
        <v>0</v>
      </c>
      <c r="E99" s="232">
        <f>IF(ISTEXT(Pedido!S54),Pedido!S54,0)</f>
        <v>0</v>
      </c>
      <c r="F99" s="231" t="str">
        <f t="shared" si="1"/>
        <v>NO</v>
      </c>
      <c r="G99" s="184"/>
      <c r="H99" s="231" t="str">
        <f>Pedido!$B$54</f>
        <v>LOS 4 PIBES</v>
      </c>
      <c r="I99" s="231">
        <f>Pedido!$A$54</f>
        <v>3</v>
      </c>
    </row>
    <row r="100" spans="1:9" ht="12.75" customHeight="1">
      <c r="A100" s="184"/>
      <c r="B100" s="184" t="s">
        <v>203</v>
      </c>
      <c r="C100" s="232">
        <f>IF(ISTEXT(Pedido!T54),0,Pedido!T54)</f>
        <v>0</v>
      </c>
      <c r="D100" s="232">
        <f>IF(MOD(C100,6)=0,C100/6,"INCOMPLETO")</f>
        <v>0</v>
      </c>
      <c r="E100" s="184">
        <f>IF(ISTEXT(Pedido!T54),Pedido!T54,0)</f>
        <v>0</v>
      </c>
      <c r="F100" s="231" t="str">
        <f t="shared" si="1"/>
        <v>NO</v>
      </c>
      <c r="G100" s="184"/>
      <c r="H100" s="231" t="str">
        <f>Pedido!$B$54</f>
        <v>LOS 4 PIBES</v>
      </c>
      <c r="I100" s="231">
        <f>Pedido!$A$54</f>
        <v>3</v>
      </c>
    </row>
    <row r="101" spans="1:9" ht="12.75" customHeight="1">
      <c r="A101" s="184"/>
      <c r="B101" s="184" t="s">
        <v>204</v>
      </c>
      <c r="C101" s="232">
        <f>+Pedido!C54</f>
        <v>0</v>
      </c>
      <c r="D101" s="232">
        <f t="shared" ref="D101:D114" si="20">IF(MOD(C101,12)=0,C101/12,"INCOMPLETO")</f>
        <v>0</v>
      </c>
      <c r="E101" s="232"/>
      <c r="F101" s="231" t="str">
        <f t="shared" si="1"/>
        <v>NO</v>
      </c>
      <c r="G101" s="184"/>
      <c r="H101" s="231" t="str">
        <f t="shared" ref="H101:I101" si="21">+H97</f>
        <v>LOS 4 PIBES</v>
      </c>
      <c r="I101" s="231">
        <f t="shared" si="21"/>
        <v>3</v>
      </c>
    </row>
    <row r="102" spans="1:9" ht="12.75" customHeight="1">
      <c r="A102" s="184"/>
      <c r="B102" s="184" t="s">
        <v>205</v>
      </c>
      <c r="C102" s="232" t="str">
        <f>+Pedido!D54</f>
        <v>ver mail por los sab NMQ</v>
      </c>
      <c r="D102" s="232" t="e">
        <f t="shared" si="20"/>
        <v>#VALUE!</v>
      </c>
      <c r="E102" s="232"/>
      <c r="F102" s="231" t="str">
        <f t="shared" si="1"/>
        <v>SI</v>
      </c>
      <c r="G102" s="184"/>
      <c r="H102" s="231" t="str">
        <f t="shared" ref="H102:I102" si="22">+H101</f>
        <v>LOS 4 PIBES</v>
      </c>
      <c r="I102" s="231">
        <f t="shared" si="22"/>
        <v>3</v>
      </c>
    </row>
    <row r="103" spans="1:9" ht="12.75" customHeight="1">
      <c r="A103" s="184"/>
      <c r="B103" s="184" t="s">
        <v>206</v>
      </c>
      <c r="C103" s="232">
        <f>+Pedido!E54</f>
        <v>0</v>
      </c>
      <c r="D103" s="232">
        <f t="shared" si="20"/>
        <v>0</v>
      </c>
      <c r="E103" s="232"/>
      <c r="F103" s="231" t="str">
        <f t="shared" si="1"/>
        <v>NO</v>
      </c>
      <c r="G103" s="184"/>
      <c r="H103" s="231" t="str">
        <f>+H102</f>
        <v>LOS 4 PIBES</v>
      </c>
      <c r="I103" s="231">
        <f>+I92</f>
        <v>3</v>
      </c>
    </row>
    <row r="104" spans="1:9" ht="12.75" customHeight="1">
      <c r="A104" s="184"/>
      <c r="B104" s="184" t="s">
        <v>187</v>
      </c>
      <c r="C104" s="232">
        <f>IF(ISTEXT(Pedido!F55),0,Pedido!F55)</f>
        <v>0</v>
      </c>
      <c r="D104" s="232">
        <f t="shared" si="20"/>
        <v>0</v>
      </c>
      <c r="E104" s="231">
        <f>IF(ISTEXT(Pedido!F55),Pedido!F55,0)</f>
        <v>0</v>
      </c>
      <c r="F104" s="231" t="str">
        <f t="shared" si="1"/>
        <v>NO</v>
      </c>
      <c r="G104" s="184"/>
      <c r="H104" s="184">
        <f>Pedido!B55</f>
        <v>0</v>
      </c>
      <c r="I104" s="184">
        <f>Pedido!A55</f>
        <v>0</v>
      </c>
    </row>
    <row r="105" spans="1:9" ht="12.75" customHeight="1">
      <c r="A105" s="184"/>
      <c r="B105" s="184" t="s">
        <v>188</v>
      </c>
      <c r="C105" s="233">
        <f>IF(ISTEXT(Pedido!H55),0,Pedido!H55)</f>
        <v>0</v>
      </c>
      <c r="D105" s="232">
        <f t="shared" si="20"/>
        <v>0</v>
      </c>
      <c r="E105" s="231">
        <f>IF(ISTEXT(Pedido!H55),Pedido!H55,0)</f>
        <v>0</v>
      </c>
      <c r="F105" s="231" t="str">
        <f t="shared" si="1"/>
        <v>NO</v>
      </c>
      <c r="G105" s="184"/>
      <c r="H105" s="184">
        <f t="shared" ref="H105:H118" si="23">$H$104</f>
        <v>0</v>
      </c>
      <c r="I105" s="184">
        <f t="shared" ref="I105:I118" si="24">+$I$104</f>
        <v>0</v>
      </c>
    </row>
    <row r="106" spans="1:9" ht="12.75" customHeight="1">
      <c r="A106" s="184"/>
      <c r="B106" s="184" t="s">
        <v>189</v>
      </c>
      <c r="C106" s="233">
        <f>IF(ISTEXT(Pedido!I55),0,Pedido!I55)</f>
        <v>0</v>
      </c>
      <c r="D106" s="232">
        <f t="shared" si="20"/>
        <v>0</v>
      </c>
      <c r="E106" s="184">
        <f>IF(ISTEXT(Pedido!I55),Pedido!I55,0)</f>
        <v>0</v>
      </c>
      <c r="F106" s="231" t="str">
        <f t="shared" si="1"/>
        <v>NO</v>
      </c>
      <c r="G106" s="184"/>
      <c r="H106" s="184">
        <f t="shared" si="23"/>
        <v>0</v>
      </c>
      <c r="I106" s="184">
        <f t="shared" si="24"/>
        <v>0</v>
      </c>
    </row>
    <row r="107" spans="1:9" ht="12.75" customHeight="1">
      <c r="A107" s="184"/>
      <c r="B107" s="184" t="s">
        <v>190</v>
      </c>
      <c r="C107" s="233">
        <f>IF(ISTEXT(Pedido!G55),0,Pedido!G55)</f>
        <v>0</v>
      </c>
      <c r="D107" s="232">
        <f t="shared" si="20"/>
        <v>0</v>
      </c>
      <c r="E107" s="184">
        <f>IF(ISTEXT(Pedido!G55),Pedido!G55,0)</f>
        <v>0</v>
      </c>
      <c r="F107" s="231" t="str">
        <f t="shared" si="1"/>
        <v>NO</v>
      </c>
      <c r="G107" s="184"/>
      <c r="H107" s="184">
        <f t="shared" si="23"/>
        <v>0</v>
      </c>
      <c r="I107" s="184">
        <f t="shared" si="24"/>
        <v>0</v>
      </c>
    </row>
    <row r="108" spans="1:9" ht="12.75" customHeight="1">
      <c r="A108" s="184"/>
      <c r="B108" s="184" t="s">
        <v>191</v>
      </c>
      <c r="C108" s="233">
        <f>IF(ISTEXT(Pedido!P55),0,Pedido!P55)</f>
        <v>0</v>
      </c>
      <c r="D108" s="232">
        <f t="shared" si="20"/>
        <v>0</v>
      </c>
      <c r="E108" s="184">
        <f>IF(ISTEXT(Pedido!P55),Pedido!P55,0)</f>
        <v>0</v>
      </c>
      <c r="F108" s="231" t="str">
        <f t="shared" si="1"/>
        <v>NO</v>
      </c>
      <c r="G108" s="184"/>
      <c r="H108" s="184">
        <f t="shared" si="23"/>
        <v>0</v>
      </c>
      <c r="I108" s="184">
        <f t="shared" si="24"/>
        <v>0</v>
      </c>
    </row>
    <row r="109" spans="1:9" ht="12.75" customHeight="1">
      <c r="A109" s="184"/>
      <c r="B109" s="184" t="s">
        <v>192</v>
      </c>
      <c r="C109" s="233">
        <f>IF(ISTEXT(Pedido!O55),0,Pedido!O55)</f>
        <v>0</v>
      </c>
      <c r="D109" s="232">
        <f t="shared" si="20"/>
        <v>0</v>
      </c>
      <c r="E109" s="184">
        <f>IF(ISTEXT(Pedido!O55),Pedido!O55,0)</f>
        <v>0</v>
      </c>
      <c r="F109" s="231" t="str">
        <f t="shared" si="1"/>
        <v>NO</v>
      </c>
      <c r="G109" s="184"/>
      <c r="H109" s="184">
        <f t="shared" si="23"/>
        <v>0</v>
      </c>
      <c r="I109" s="184">
        <f t="shared" si="24"/>
        <v>0</v>
      </c>
    </row>
    <row r="110" spans="1:9" ht="12.75" customHeight="1">
      <c r="A110" s="184"/>
      <c r="B110" s="184" t="s">
        <v>193</v>
      </c>
      <c r="C110" s="233">
        <f>IF(ISTEXT(Pedido!N55),0,Pedido!N55)</f>
        <v>0</v>
      </c>
      <c r="D110" s="232">
        <f t="shared" si="20"/>
        <v>0</v>
      </c>
      <c r="E110" s="184">
        <f>IF(ISTEXT(Pedido!N55),Pedido!N55,0)</f>
        <v>0</v>
      </c>
      <c r="F110" s="231" t="str">
        <f t="shared" si="1"/>
        <v>NO</v>
      </c>
      <c r="G110" s="184"/>
      <c r="H110" s="184">
        <f t="shared" si="23"/>
        <v>0</v>
      </c>
      <c r="I110" s="184">
        <f t="shared" si="24"/>
        <v>0</v>
      </c>
    </row>
    <row r="111" spans="1:9" ht="12.75" customHeight="1">
      <c r="A111" s="184"/>
      <c r="B111" s="184" t="s">
        <v>194</v>
      </c>
      <c r="C111" s="233">
        <f>IF(ISTEXT(Pedido!J55),0,Pedido!J55)</f>
        <v>0</v>
      </c>
      <c r="D111" s="232">
        <f t="shared" si="20"/>
        <v>0</v>
      </c>
      <c r="E111" s="184">
        <f>IF(ISTEXT(Pedido!J55),Pedido!J55,0)</f>
        <v>0</v>
      </c>
      <c r="F111" s="231" t="str">
        <f t="shared" si="1"/>
        <v>NO</v>
      </c>
      <c r="G111" s="184"/>
      <c r="H111" s="184">
        <f t="shared" si="23"/>
        <v>0</v>
      </c>
      <c r="I111" s="184">
        <f t="shared" si="24"/>
        <v>0</v>
      </c>
    </row>
    <row r="112" spans="1:9" ht="12.75" customHeight="1">
      <c r="A112" s="184"/>
      <c r="B112" s="184" t="s">
        <v>195</v>
      </c>
      <c r="C112" s="233">
        <f>IF(ISTEXT(Pedido!L55),0,Pedido!L55)</f>
        <v>0</v>
      </c>
      <c r="D112" s="232">
        <f t="shared" si="20"/>
        <v>0</v>
      </c>
      <c r="E112" s="184">
        <f>IF(ISTEXT(Pedido!L55),Pedido!L55,0)</f>
        <v>0</v>
      </c>
      <c r="F112" s="231" t="str">
        <f t="shared" si="1"/>
        <v>NO</v>
      </c>
      <c r="G112" s="184"/>
      <c r="H112" s="184">
        <f t="shared" si="23"/>
        <v>0</v>
      </c>
      <c r="I112" s="184">
        <f t="shared" si="24"/>
        <v>0</v>
      </c>
    </row>
    <row r="113" spans="1:9" ht="12.75" customHeight="1">
      <c r="A113" s="184"/>
      <c r="B113" s="184" t="s">
        <v>196</v>
      </c>
      <c r="C113" s="233">
        <f>IF(ISTEXT(Pedido!M55),0,Pedido!M55)</f>
        <v>0</v>
      </c>
      <c r="D113" s="232">
        <f t="shared" si="20"/>
        <v>0</v>
      </c>
      <c r="E113" s="184">
        <f>IF(ISTEXT(Pedido!M55),Pedido!M55,0)</f>
        <v>0</v>
      </c>
      <c r="F113" s="231" t="str">
        <f t="shared" si="1"/>
        <v>NO</v>
      </c>
      <c r="G113" s="184"/>
      <c r="H113" s="184">
        <f t="shared" si="23"/>
        <v>0</v>
      </c>
      <c r="I113" s="184">
        <f t="shared" si="24"/>
        <v>0</v>
      </c>
    </row>
    <row r="114" spans="1:9" ht="12.75" customHeight="1">
      <c r="A114" s="184"/>
      <c r="B114" s="184" t="s">
        <v>197</v>
      </c>
      <c r="C114" s="233">
        <f>IF(ISTEXT(Pedido!K55),0,Pedido!K55)</f>
        <v>0</v>
      </c>
      <c r="D114" s="232">
        <f t="shared" si="20"/>
        <v>0</v>
      </c>
      <c r="E114" s="184">
        <f>IF(ISTEXT(Pedido!K55),Pedido!K55,0)</f>
        <v>0</v>
      </c>
      <c r="F114" s="231" t="str">
        <f t="shared" si="1"/>
        <v>NO</v>
      </c>
      <c r="G114" s="184"/>
      <c r="H114" s="184">
        <f t="shared" si="23"/>
        <v>0</v>
      </c>
      <c r="I114" s="184">
        <f t="shared" si="24"/>
        <v>0</v>
      </c>
    </row>
    <row r="115" spans="1:9" ht="12.75" customHeight="1">
      <c r="A115" s="184"/>
      <c r="B115" s="184" t="s">
        <v>198</v>
      </c>
      <c r="C115" s="233">
        <f>Pedido!Y55</f>
        <v>0</v>
      </c>
      <c r="D115" s="232"/>
      <c r="E115" s="184"/>
      <c r="F115" s="231" t="str">
        <f t="shared" si="1"/>
        <v>NO</v>
      </c>
      <c r="G115" s="184"/>
      <c r="H115" s="184">
        <f t="shared" si="23"/>
        <v>0</v>
      </c>
      <c r="I115" s="184">
        <f t="shared" si="24"/>
        <v>0</v>
      </c>
    </row>
    <row r="116" spans="1:9" ht="12.75" customHeight="1">
      <c r="A116" s="184"/>
      <c r="B116" s="184" t="s">
        <v>199</v>
      </c>
      <c r="C116" s="233">
        <f>Pedido!Z55</f>
        <v>0</v>
      </c>
      <c r="D116" s="232"/>
      <c r="E116" s="184"/>
      <c r="F116" s="231" t="str">
        <f t="shared" si="1"/>
        <v>NO</v>
      </c>
      <c r="G116" s="184"/>
      <c r="H116" s="184">
        <f t="shared" si="23"/>
        <v>0</v>
      </c>
      <c r="I116" s="184">
        <f t="shared" si="24"/>
        <v>0</v>
      </c>
    </row>
    <row r="117" spans="1:9" ht="12.75" customHeight="1">
      <c r="A117" s="184"/>
      <c r="B117" s="184" t="s">
        <v>200</v>
      </c>
      <c r="C117" s="233">
        <f>Pedido!AA55</f>
        <v>0</v>
      </c>
      <c r="D117" s="232"/>
      <c r="E117" s="184"/>
      <c r="F117" s="231" t="str">
        <f t="shared" si="1"/>
        <v>NO</v>
      </c>
      <c r="G117" s="184"/>
      <c r="H117" s="184">
        <f t="shared" si="23"/>
        <v>0</v>
      </c>
      <c r="I117" s="184">
        <f t="shared" si="24"/>
        <v>0</v>
      </c>
    </row>
    <row r="118" spans="1:9" ht="12.75" customHeight="1">
      <c r="A118" s="184"/>
      <c r="B118" s="184" t="s">
        <v>182</v>
      </c>
      <c r="C118" s="233">
        <v>0</v>
      </c>
      <c r="D118" s="232"/>
      <c r="E118" s="233">
        <f>+Pedido!Q55</f>
        <v>0</v>
      </c>
      <c r="F118" s="231" t="str">
        <f t="shared" si="1"/>
        <v>NO</v>
      </c>
      <c r="G118" s="184"/>
      <c r="H118" s="184">
        <f t="shared" si="23"/>
        <v>0</v>
      </c>
      <c r="I118" s="184">
        <f t="shared" si="24"/>
        <v>0</v>
      </c>
    </row>
    <row r="119" spans="1:9" ht="12.75" customHeight="1">
      <c r="A119" s="184"/>
      <c r="B119" s="184" t="s">
        <v>201</v>
      </c>
      <c r="C119" s="232">
        <f>IF(ISTEXT(Pedido!R55),0,Pedido!R55)</f>
        <v>0</v>
      </c>
      <c r="D119" s="232">
        <f t="shared" ref="D119:D120" si="25">IF(MOD(C119,12)=0,C119/12,"INCOMPLETO")</f>
        <v>0</v>
      </c>
      <c r="E119" s="232">
        <f>IF(ISTEXT(Pedido!R55),Pedido!R55,0)</f>
        <v>0</v>
      </c>
      <c r="F119" s="231" t="str">
        <f t="shared" si="1"/>
        <v>NO</v>
      </c>
      <c r="G119" s="184"/>
      <c r="H119" s="231">
        <f>Pedido!$B$55</f>
        <v>0</v>
      </c>
      <c r="I119" s="231">
        <f>Pedido!$A$55</f>
        <v>0</v>
      </c>
    </row>
    <row r="120" spans="1:9" ht="12.75" customHeight="1">
      <c r="A120" s="184"/>
      <c r="B120" s="184" t="s">
        <v>202</v>
      </c>
      <c r="C120" s="232">
        <f>IF(ISTEXT(Pedido!S55),0,Pedido!S55)</f>
        <v>0</v>
      </c>
      <c r="D120" s="232">
        <f t="shared" si="25"/>
        <v>0</v>
      </c>
      <c r="E120" s="232">
        <f>IF(ISTEXT(Pedido!S55),Pedido!S55,0)</f>
        <v>0</v>
      </c>
      <c r="F120" s="231" t="str">
        <f t="shared" si="1"/>
        <v>NO</v>
      </c>
      <c r="G120" s="184"/>
      <c r="H120" s="231">
        <f>Pedido!$B$55</f>
        <v>0</v>
      </c>
      <c r="I120" s="231">
        <f>Pedido!$A$55</f>
        <v>0</v>
      </c>
    </row>
    <row r="121" spans="1:9" ht="12.75" customHeight="1">
      <c r="A121" s="184"/>
      <c r="B121" s="184" t="s">
        <v>203</v>
      </c>
      <c r="C121" s="232">
        <f>IF(ISTEXT(Pedido!T55),0,Pedido!T55)</f>
        <v>0</v>
      </c>
      <c r="D121" s="232">
        <f>IF(MOD(C121,6)=0,C121/6,"INCOMPLETO")</f>
        <v>0</v>
      </c>
      <c r="E121" s="184">
        <f>IF(ISTEXT(Pedido!T55),Pedido!T55,0)</f>
        <v>0</v>
      </c>
      <c r="F121" s="231" t="str">
        <f t="shared" si="1"/>
        <v>NO</v>
      </c>
      <c r="G121" s="184"/>
      <c r="H121" s="231">
        <f>Pedido!$B$55</f>
        <v>0</v>
      </c>
      <c r="I121" s="231">
        <f>Pedido!$A$55</f>
        <v>0</v>
      </c>
    </row>
    <row r="122" spans="1:9" ht="12.75" customHeight="1">
      <c r="A122" s="184"/>
      <c r="B122" s="184" t="s">
        <v>204</v>
      </c>
      <c r="C122" s="232">
        <f>+Pedido!C55</f>
        <v>0</v>
      </c>
      <c r="D122" s="232">
        <f t="shared" ref="D122:D135" si="26">IF(MOD(C122,12)=0,C122/12,"INCOMPLETO")</f>
        <v>0</v>
      </c>
      <c r="E122" s="232"/>
      <c r="F122" s="231" t="str">
        <f t="shared" si="1"/>
        <v>NO</v>
      </c>
      <c r="G122" s="184"/>
      <c r="H122" s="231">
        <f>+H118</f>
        <v>0</v>
      </c>
      <c r="I122" s="184">
        <f t="shared" ref="I122:I124" si="27">+$I$104</f>
        <v>0</v>
      </c>
    </row>
    <row r="123" spans="1:9" ht="12.75" customHeight="1">
      <c r="A123" s="184"/>
      <c r="B123" s="184" t="s">
        <v>205</v>
      </c>
      <c r="C123" s="232">
        <f>+Pedido!D55</f>
        <v>0</v>
      </c>
      <c r="D123" s="232">
        <f t="shared" si="26"/>
        <v>0</v>
      </c>
      <c r="E123" s="232"/>
      <c r="F123" s="231" t="str">
        <f t="shared" si="1"/>
        <v>NO</v>
      </c>
      <c r="G123" s="184"/>
      <c r="H123" s="231">
        <f t="shared" ref="H123:H124" si="28">+H122</f>
        <v>0</v>
      </c>
      <c r="I123" s="184">
        <f t="shared" si="27"/>
        <v>0</v>
      </c>
    </row>
    <row r="124" spans="1:9" ht="12.75" customHeight="1">
      <c r="A124" s="184"/>
      <c r="B124" s="184" t="s">
        <v>206</v>
      </c>
      <c r="C124" s="232">
        <f>+Pedido!E55</f>
        <v>0</v>
      </c>
      <c r="D124" s="232">
        <f t="shared" si="26"/>
        <v>0</v>
      </c>
      <c r="E124" s="232"/>
      <c r="F124" s="231" t="str">
        <f t="shared" si="1"/>
        <v>NO</v>
      </c>
      <c r="G124" s="184"/>
      <c r="H124" s="231">
        <f t="shared" si="28"/>
        <v>0</v>
      </c>
      <c r="I124" s="184">
        <f t="shared" si="27"/>
        <v>0</v>
      </c>
    </row>
    <row r="125" spans="1:9" ht="12.75" customHeight="1">
      <c r="A125" s="184"/>
      <c r="B125" s="184" t="s">
        <v>187</v>
      </c>
      <c r="C125" s="232">
        <f>IF(ISTEXT(Pedido!F$56),0,Pedido!F$56)</f>
        <v>0</v>
      </c>
      <c r="D125" s="232">
        <f t="shared" si="26"/>
        <v>0</v>
      </c>
      <c r="E125" s="231">
        <f>IF(ISTEXT(Pedido!F74),Pedido!F74,0)</f>
        <v>0</v>
      </c>
      <c r="F125" s="231" t="str">
        <f t="shared" si="1"/>
        <v>NO</v>
      </c>
      <c r="G125" s="184"/>
      <c r="H125" s="184">
        <f t="shared" ref="H125:H129" si="29">+H$130</f>
        <v>0</v>
      </c>
      <c r="I125" s="184">
        <f>+Pedido!A$56</f>
        <v>0</v>
      </c>
    </row>
    <row r="126" spans="1:9" ht="12.75" customHeight="1">
      <c r="A126" s="184"/>
      <c r="B126" s="184" t="s">
        <v>188</v>
      </c>
      <c r="C126" s="233">
        <f>IF(ISTEXT(Pedido!H56),0,Pedido!H56)</f>
        <v>0</v>
      </c>
      <c r="D126" s="232">
        <f t="shared" si="26"/>
        <v>0</v>
      </c>
      <c r="E126" s="231">
        <f>IF(ISTEXT(Pedido!H56),Pedido!H56,0)</f>
        <v>0</v>
      </c>
      <c r="F126" s="231" t="str">
        <f t="shared" si="1"/>
        <v>NO</v>
      </c>
      <c r="G126" s="184"/>
      <c r="H126" s="184">
        <f t="shared" si="29"/>
        <v>0</v>
      </c>
      <c r="I126" s="184">
        <f>+Pedido!A$56</f>
        <v>0</v>
      </c>
    </row>
    <row r="127" spans="1:9" ht="12.75" customHeight="1">
      <c r="A127" s="184"/>
      <c r="B127" s="184" t="s">
        <v>189</v>
      </c>
      <c r="C127" s="233">
        <f>IF(ISTEXT(Pedido!I56),0,Pedido!I56)</f>
        <v>0</v>
      </c>
      <c r="D127" s="232">
        <f t="shared" si="26"/>
        <v>0</v>
      </c>
      <c r="E127" s="184">
        <f>IF(ISTEXT(Pedido!I56),Pedido!I56,0)</f>
        <v>0</v>
      </c>
      <c r="F127" s="231" t="str">
        <f t="shared" si="1"/>
        <v>NO</v>
      </c>
      <c r="G127" s="184"/>
      <c r="H127" s="184">
        <f t="shared" si="29"/>
        <v>0</v>
      </c>
      <c r="I127" s="184">
        <f>+Pedido!A$56</f>
        <v>0</v>
      </c>
    </row>
    <row r="128" spans="1:9" ht="12.75" customHeight="1">
      <c r="A128" s="184"/>
      <c r="B128" s="184" t="s">
        <v>190</v>
      </c>
      <c r="C128" s="233">
        <f>IF(ISTEXT(Pedido!G56),0,Pedido!G56)</f>
        <v>0</v>
      </c>
      <c r="D128" s="232">
        <f t="shared" si="26"/>
        <v>0</v>
      </c>
      <c r="E128" s="184">
        <f>IF(ISTEXT(Pedido!G56),Pedido!G56,0)</f>
        <v>0</v>
      </c>
      <c r="F128" s="231" t="str">
        <f t="shared" si="1"/>
        <v>NO</v>
      </c>
      <c r="G128" s="184"/>
      <c r="H128" s="184">
        <f t="shared" si="29"/>
        <v>0</v>
      </c>
      <c r="I128" s="184">
        <f>+Pedido!A$56</f>
        <v>0</v>
      </c>
    </row>
    <row r="129" spans="1:11" ht="12.75" customHeight="1">
      <c r="A129" s="184"/>
      <c r="B129" s="184" t="s">
        <v>191</v>
      </c>
      <c r="C129" s="233">
        <f>IF(ISTEXT(Pedido!P56),0,Pedido!P56)</f>
        <v>0</v>
      </c>
      <c r="D129" s="232">
        <f t="shared" si="26"/>
        <v>0</v>
      </c>
      <c r="E129" s="184">
        <f>IF(ISTEXT(Pedido!P56),Pedido!P56,0)</f>
        <v>0</v>
      </c>
      <c r="F129" s="231" t="str">
        <f t="shared" si="1"/>
        <v>NO</v>
      </c>
      <c r="G129" s="184"/>
      <c r="H129" s="184">
        <f t="shared" si="29"/>
        <v>0</v>
      </c>
      <c r="I129" s="184">
        <f>+Pedido!A$56</f>
        <v>0</v>
      </c>
    </row>
    <row r="130" spans="1:11" ht="12.75" customHeight="1">
      <c r="A130" s="184"/>
      <c r="B130" s="184" t="s">
        <v>192</v>
      </c>
      <c r="C130" s="233">
        <f>IF(ISTEXT(Pedido!O56),0,Pedido!O56)</f>
        <v>0</v>
      </c>
      <c r="D130" s="232">
        <f t="shared" si="26"/>
        <v>0</v>
      </c>
      <c r="E130" s="184">
        <f>IF(ISTEXT(Pedido!O56),Pedido!O56,0)</f>
        <v>0</v>
      </c>
      <c r="F130" s="231" t="str">
        <f t="shared" si="1"/>
        <v>NO</v>
      </c>
      <c r="G130" s="184"/>
      <c r="H130" s="184">
        <f>+Pedido!B56</f>
        <v>0</v>
      </c>
      <c r="I130" s="184">
        <f>+Pedido!A$56</f>
        <v>0</v>
      </c>
    </row>
    <row r="131" spans="1:11" ht="12.75" customHeight="1">
      <c r="A131" s="184"/>
      <c r="B131" s="184" t="s">
        <v>193</v>
      </c>
      <c r="C131" s="233">
        <f>IF(ISTEXT(Pedido!N56),0,Pedido!N56)</f>
        <v>0</v>
      </c>
      <c r="D131" s="232">
        <f t="shared" si="26"/>
        <v>0</v>
      </c>
      <c r="E131" s="184">
        <f>IF(ISTEXT(Pedido!N56),Pedido!N56,0)</f>
        <v>0</v>
      </c>
      <c r="F131" s="231" t="str">
        <f t="shared" si="1"/>
        <v>NO</v>
      </c>
      <c r="G131" s="184"/>
      <c r="H131" s="184">
        <f t="shared" ref="H131:H142" si="30">+H$130</f>
        <v>0</v>
      </c>
      <c r="I131" s="184">
        <f t="shared" ref="I131:I132" si="31">+$I$104</f>
        <v>0</v>
      </c>
    </row>
    <row r="132" spans="1:11" ht="12.75" customHeight="1">
      <c r="A132" s="184"/>
      <c r="B132" s="184" t="s">
        <v>194</v>
      </c>
      <c r="C132" s="233">
        <f>IF(ISTEXT(Pedido!J56),0,Pedido!J56)</f>
        <v>0</v>
      </c>
      <c r="D132" s="232">
        <f t="shared" si="26"/>
        <v>0</v>
      </c>
      <c r="E132" s="184">
        <f>IF(ISTEXT(Pedido!J56),Pedido!J56,0)</f>
        <v>0</v>
      </c>
      <c r="F132" s="231" t="str">
        <f t="shared" si="1"/>
        <v>NO</v>
      </c>
      <c r="G132" s="184"/>
      <c r="H132" s="184">
        <f t="shared" si="30"/>
        <v>0</v>
      </c>
      <c r="I132" s="184">
        <f t="shared" si="31"/>
        <v>0</v>
      </c>
    </row>
    <row r="133" spans="1:11" ht="12.75" customHeight="1">
      <c r="A133" s="184"/>
      <c r="B133" s="184" t="s">
        <v>195</v>
      </c>
      <c r="C133" s="233">
        <f>IF(ISTEXT(Pedido!L56),0,Pedido!L56)</f>
        <v>0</v>
      </c>
      <c r="D133" s="232">
        <f t="shared" si="26"/>
        <v>0</v>
      </c>
      <c r="E133" s="184">
        <f>IF(ISTEXT(Pedido!L56),Pedido!L56,0)</f>
        <v>0</v>
      </c>
      <c r="F133" s="231" t="str">
        <f t="shared" si="1"/>
        <v>NO</v>
      </c>
      <c r="G133" s="184"/>
      <c r="H133" s="184">
        <f t="shared" si="30"/>
        <v>0</v>
      </c>
      <c r="I133" s="184">
        <f>+Pedido!A$56</f>
        <v>0</v>
      </c>
    </row>
    <row r="134" spans="1:11" ht="12.75" customHeight="1">
      <c r="A134" s="184"/>
      <c r="B134" s="184" t="s">
        <v>196</v>
      </c>
      <c r="C134" s="233">
        <f>IF(ISTEXT(Pedido!M56),0,Pedido!M56)</f>
        <v>0</v>
      </c>
      <c r="D134" s="232">
        <f t="shared" si="26"/>
        <v>0</v>
      </c>
      <c r="E134" s="184">
        <f>IF(ISTEXT(Pedido!M56),Pedido!M56,0)</f>
        <v>0</v>
      </c>
      <c r="F134" s="231" t="str">
        <f t="shared" si="1"/>
        <v>NO</v>
      </c>
      <c r="G134" s="184"/>
      <c r="H134" s="184">
        <f t="shared" si="30"/>
        <v>0</v>
      </c>
      <c r="I134" s="184">
        <f>+Pedido!A$56</f>
        <v>0</v>
      </c>
    </row>
    <row r="135" spans="1:11" ht="12.75" customHeight="1">
      <c r="A135" s="184"/>
      <c r="B135" s="184" t="s">
        <v>197</v>
      </c>
      <c r="C135" s="233">
        <f>IF(ISTEXT(Pedido!K56),0,Pedido!K56)</f>
        <v>0</v>
      </c>
      <c r="D135" s="232">
        <f t="shared" si="26"/>
        <v>0</v>
      </c>
      <c r="E135" s="184">
        <f>IF(ISTEXT(Pedido!K56),Pedido!K56,0)</f>
        <v>0</v>
      </c>
      <c r="F135" s="231" t="str">
        <f t="shared" si="1"/>
        <v>NO</v>
      </c>
      <c r="G135" s="184"/>
      <c r="H135" s="184">
        <f t="shared" si="30"/>
        <v>0</v>
      </c>
      <c r="I135" s="184">
        <f>+Pedido!A$56</f>
        <v>0</v>
      </c>
    </row>
    <row r="136" spans="1:11" ht="12.75" customHeight="1">
      <c r="A136" s="184"/>
      <c r="B136" s="184" t="s">
        <v>198</v>
      </c>
      <c r="C136" s="233">
        <f>Pedido!Y56</f>
        <v>0</v>
      </c>
      <c r="D136" s="232"/>
      <c r="E136" s="184"/>
      <c r="F136" s="231" t="str">
        <f t="shared" si="1"/>
        <v>NO</v>
      </c>
      <c r="G136" s="184"/>
      <c r="H136" s="184">
        <f t="shared" si="30"/>
        <v>0</v>
      </c>
      <c r="I136" s="184">
        <f>+Pedido!A$56</f>
        <v>0</v>
      </c>
    </row>
    <row r="137" spans="1:11" ht="12.75" customHeight="1">
      <c r="A137" s="184"/>
      <c r="B137" s="184" t="s">
        <v>199</v>
      </c>
      <c r="C137" s="233">
        <f>Pedido!Z56</f>
        <v>0</v>
      </c>
      <c r="D137" s="232"/>
      <c r="E137" s="184"/>
      <c r="F137" s="231" t="str">
        <f t="shared" si="1"/>
        <v>NO</v>
      </c>
      <c r="G137" s="184"/>
      <c r="H137" s="184">
        <f t="shared" si="30"/>
        <v>0</v>
      </c>
      <c r="I137" s="184">
        <f>+Pedido!A$56</f>
        <v>0</v>
      </c>
    </row>
    <row r="138" spans="1:11" ht="12.75" customHeight="1">
      <c r="A138" s="184"/>
      <c r="B138" s="184" t="s">
        <v>200</v>
      </c>
      <c r="C138" s="233">
        <f>Pedido!AA56</f>
        <v>0</v>
      </c>
      <c r="D138" s="232"/>
      <c r="E138" s="184"/>
      <c r="F138" s="231" t="str">
        <f t="shared" si="1"/>
        <v>NO</v>
      </c>
      <c r="G138" s="184"/>
      <c r="H138" s="184">
        <f t="shared" si="30"/>
        <v>0</v>
      </c>
      <c r="I138" s="184">
        <f>+Pedido!A$56</f>
        <v>0</v>
      </c>
      <c r="J138" s="217"/>
      <c r="K138" s="217"/>
    </row>
    <row r="139" spans="1:11" ht="12.75" customHeight="1">
      <c r="A139" s="184"/>
      <c r="B139" s="184" t="s">
        <v>204</v>
      </c>
      <c r="C139" s="232">
        <f>+Pedido!C56</f>
        <v>0</v>
      </c>
      <c r="D139" s="232">
        <f t="shared" ref="D139:D141" si="32">IF(MOD(C139,12)=0,C139/12,"INCOMPLETO")</f>
        <v>0</v>
      </c>
      <c r="E139" s="232"/>
      <c r="F139" s="231" t="str">
        <f t="shared" si="1"/>
        <v>NO</v>
      </c>
      <c r="G139" s="184"/>
      <c r="H139" s="184">
        <f t="shared" si="30"/>
        <v>0</v>
      </c>
      <c r="I139" s="184">
        <f>+Pedido!A$56</f>
        <v>0</v>
      </c>
    </row>
    <row r="140" spans="1:11" ht="12.75" customHeight="1">
      <c r="A140" s="184"/>
      <c r="B140" s="184" t="s">
        <v>205</v>
      </c>
      <c r="C140" s="232">
        <f>+Pedido!D56</f>
        <v>0</v>
      </c>
      <c r="D140" s="232">
        <f t="shared" si="32"/>
        <v>0</v>
      </c>
      <c r="E140" s="232"/>
      <c r="F140" s="231" t="str">
        <f t="shared" si="1"/>
        <v>NO</v>
      </c>
      <c r="G140" s="184"/>
      <c r="H140" s="184">
        <f t="shared" si="30"/>
        <v>0</v>
      </c>
      <c r="I140" s="184">
        <f>+Pedido!A$56</f>
        <v>0</v>
      </c>
    </row>
    <row r="141" spans="1:11" ht="12.75" customHeight="1">
      <c r="A141" s="184"/>
      <c r="B141" s="184" t="s">
        <v>206</v>
      </c>
      <c r="C141" s="232">
        <f>+Pedido!E56</f>
        <v>0</v>
      </c>
      <c r="D141" s="232">
        <f t="shared" si="32"/>
        <v>0</v>
      </c>
      <c r="E141" s="232"/>
      <c r="F141" s="231" t="str">
        <f t="shared" si="1"/>
        <v>NO</v>
      </c>
      <c r="G141" s="184"/>
      <c r="H141" s="184">
        <f t="shared" si="30"/>
        <v>0</v>
      </c>
      <c r="I141" s="184">
        <f>+Pedido!A$56</f>
        <v>0</v>
      </c>
    </row>
    <row r="142" spans="1:11" ht="12.75" customHeight="1">
      <c r="A142" s="184"/>
      <c r="B142" s="184" t="s">
        <v>182</v>
      </c>
      <c r="C142" s="233">
        <v>0</v>
      </c>
      <c r="D142" s="232"/>
      <c r="E142" s="233">
        <f>+Pedido!Q56</f>
        <v>0</v>
      </c>
      <c r="F142" s="231" t="str">
        <f t="shared" si="1"/>
        <v>NO</v>
      </c>
      <c r="G142" s="184"/>
      <c r="H142" s="184">
        <f t="shared" si="30"/>
        <v>0</v>
      </c>
      <c r="I142" s="184">
        <f>+Pedido!A$56</f>
        <v>0</v>
      </c>
    </row>
    <row r="143" spans="1:11" ht="12.75" customHeight="1">
      <c r="A143" s="184"/>
      <c r="B143" s="184" t="s">
        <v>201</v>
      </c>
      <c r="C143" s="232">
        <f>IF(ISTEXT(Pedido!R56),0,Pedido!R56)</f>
        <v>0</v>
      </c>
      <c r="D143" s="232">
        <f t="shared" ref="D143:D144" si="33">IF(MOD(C143,12)=0,C143/12,"INCOMPLETO")</f>
        <v>0</v>
      </c>
      <c r="E143" s="232">
        <f>IF(ISTEXT(Pedido!R56),Pedido!R56,0)</f>
        <v>0</v>
      </c>
      <c r="F143" s="231" t="str">
        <f t="shared" si="1"/>
        <v>NO</v>
      </c>
      <c r="G143" s="184"/>
      <c r="H143" s="231">
        <f>Pedido!$B$56</f>
        <v>0</v>
      </c>
      <c r="I143" s="231">
        <f>Pedido!$A$56</f>
        <v>0</v>
      </c>
    </row>
    <row r="144" spans="1:11" ht="12.75" customHeight="1">
      <c r="A144" s="184"/>
      <c r="B144" s="184" t="s">
        <v>202</v>
      </c>
      <c r="C144" s="232">
        <f>IF(ISTEXT(Pedido!S56),0,Pedido!S56)</f>
        <v>0</v>
      </c>
      <c r="D144" s="232">
        <f t="shared" si="33"/>
        <v>0</v>
      </c>
      <c r="E144" s="232">
        <f>IF(ISTEXT(Pedido!S56),Pedido!S56,0)</f>
        <v>0</v>
      </c>
      <c r="F144" s="231" t="str">
        <f t="shared" si="1"/>
        <v>NO</v>
      </c>
      <c r="G144" s="184"/>
      <c r="H144" s="231">
        <f>Pedido!$B$56</f>
        <v>0</v>
      </c>
      <c r="I144" s="231">
        <f>Pedido!$A$55</f>
        <v>0</v>
      </c>
    </row>
    <row r="145" spans="1:9" ht="12.75" customHeight="1">
      <c r="A145" s="184"/>
      <c r="B145" s="184" t="s">
        <v>203</v>
      </c>
      <c r="C145" s="232">
        <f>IF(ISTEXT(Pedido!T56),0,Pedido!T56)</f>
        <v>0</v>
      </c>
      <c r="D145" s="232">
        <f>IF(MOD(C145,6)=0,C145/6,"INCOMPLETO")</f>
        <v>0</v>
      </c>
      <c r="E145" s="184">
        <f>IF(ISTEXT(Pedido!T56),Pedido!T56,0)</f>
        <v>0</v>
      </c>
      <c r="F145" s="231" t="str">
        <f t="shared" si="1"/>
        <v>NO</v>
      </c>
      <c r="G145" s="184"/>
      <c r="H145" s="231">
        <f>Pedido!$B$56</f>
        <v>0</v>
      </c>
      <c r="I145" s="231">
        <f>Pedido!$A$56</f>
        <v>0</v>
      </c>
    </row>
    <row r="146" spans="1:9" ht="12.75" customHeight="1">
      <c r="A146" s="184"/>
      <c r="B146" s="184" t="s">
        <v>187</v>
      </c>
      <c r="C146" s="232">
        <f>IF(ISTEXT(Pedido!F57),0,Pedido!F57)</f>
        <v>0</v>
      </c>
      <c r="D146" s="232">
        <f t="shared" ref="D146:D156" si="34">IF(MOD(C146,12)=0,C146/12,"INCOMPLETO")</f>
        <v>0</v>
      </c>
      <c r="E146" s="231">
        <f>IF(ISTEXT(Pedido!F57),Pedido!F57,0)</f>
        <v>0</v>
      </c>
      <c r="F146" s="231" t="str">
        <f t="shared" si="1"/>
        <v>NO</v>
      </c>
      <c r="G146" s="184"/>
      <c r="H146" s="184">
        <f>Pedido!B57</f>
        <v>0</v>
      </c>
      <c r="I146" s="184">
        <f>Pedido!A57</f>
        <v>0</v>
      </c>
    </row>
    <row r="147" spans="1:9" ht="12.75" customHeight="1">
      <c r="A147" s="184"/>
      <c r="B147" s="184" t="s">
        <v>188</v>
      </c>
      <c r="C147" s="233">
        <f>IF(ISTEXT(Pedido!H57),0,Pedido!H57)</f>
        <v>0</v>
      </c>
      <c r="D147" s="232">
        <f t="shared" si="34"/>
        <v>0</v>
      </c>
      <c r="E147" s="231">
        <f>IF(ISTEXT(Pedido!H57),Pedido!H57,0)</f>
        <v>0</v>
      </c>
      <c r="F147" s="231" t="str">
        <f t="shared" si="1"/>
        <v>NO</v>
      </c>
      <c r="G147" s="184"/>
      <c r="H147" s="184">
        <f t="shared" ref="H147:H162" si="35">$H$146</f>
        <v>0</v>
      </c>
      <c r="I147" s="184">
        <f t="shared" ref="I147:I162" si="36">+$I$146</f>
        <v>0</v>
      </c>
    </row>
    <row r="148" spans="1:9" ht="12.75" customHeight="1">
      <c r="A148" s="184"/>
      <c r="B148" s="184" t="s">
        <v>189</v>
      </c>
      <c r="C148" s="233">
        <f>IF(ISTEXT(Pedido!I57),0,Pedido!I57)</f>
        <v>0</v>
      </c>
      <c r="D148" s="232">
        <f t="shared" si="34"/>
        <v>0</v>
      </c>
      <c r="E148" s="184">
        <f>IF(ISTEXT(Pedido!I57),Pedido!I57,0)</f>
        <v>0</v>
      </c>
      <c r="F148" s="231" t="str">
        <f t="shared" si="1"/>
        <v>NO</v>
      </c>
      <c r="G148" s="184"/>
      <c r="H148" s="184">
        <f t="shared" si="35"/>
        <v>0</v>
      </c>
      <c r="I148" s="184">
        <f t="shared" si="36"/>
        <v>0</v>
      </c>
    </row>
    <row r="149" spans="1:9" ht="12.75" customHeight="1">
      <c r="A149" s="184"/>
      <c r="B149" s="184" t="s">
        <v>190</v>
      </c>
      <c r="C149" s="233">
        <f>IF(ISTEXT(Pedido!G57),0,Pedido!G57)</f>
        <v>0</v>
      </c>
      <c r="D149" s="232">
        <f t="shared" si="34"/>
        <v>0</v>
      </c>
      <c r="E149" s="184">
        <f>IF(ISTEXT(Pedido!G57),Pedido!G57,0)</f>
        <v>0</v>
      </c>
      <c r="F149" s="231" t="str">
        <f t="shared" si="1"/>
        <v>NO</v>
      </c>
      <c r="G149" s="184"/>
      <c r="H149" s="184">
        <f t="shared" si="35"/>
        <v>0</v>
      </c>
      <c r="I149" s="184">
        <f t="shared" si="36"/>
        <v>0</v>
      </c>
    </row>
    <row r="150" spans="1:9" ht="12.75" customHeight="1">
      <c r="A150" s="184"/>
      <c r="B150" s="184" t="s">
        <v>191</v>
      </c>
      <c r="C150" s="233">
        <f>IF(ISTEXT(Pedido!P57),0,Pedido!P57)</f>
        <v>0</v>
      </c>
      <c r="D150" s="232">
        <f t="shared" si="34"/>
        <v>0</v>
      </c>
      <c r="E150" s="184">
        <f>IF(ISTEXT(Pedido!P57),Pedido!P57,0)</f>
        <v>0</v>
      </c>
      <c r="F150" s="231" t="str">
        <f t="shared" si="1"/>
        <v>NO</v>
      </c>
      <c r="G150" s="184"/>
      <c r="H150" s="184">
        <f t="shared" si="35"/>
        <v>0</v>
      </c>
      <c r="I150" s="184">
        <f t="shared" si="36"/>
        <v>0</v>
      </c>
    </row>
    <row r="151" spans="1:9" ht="12.75" customHeight="1">
      <c r="A151" s="184"/>
      <c r="B151" s="184" t="s">
        <v>192</v>
      </c>
      <c r="C151" s="233">
        <f>IF(ISTEXT(Pedido!O57),0,Pedido!O57)</f>
        <v>0</v>
      </c>
      <c r="D151" s="232">
        <f t="shared" si="34"/>
        <v>0</v>
      </c>
      <c r="E151" s="184">
        <f>IF(ISTEXT(Pedido!O57),Pedido!O57,0)</f>
        <v>0</v>
      </c>
      <c r="F151" s="231" t="str">
        <f t="shared" si="1"/>
        <v>NO</v>
      </c>
      <c r="G151" s="184"/>
      <c r="H151" s="184">
        <f t="shared" si="35"/>
        <v>0</v>
      </c>
      <c r="I151" s="184">
        <f t="shared" si="36"/>
        <v>0</v>
      </c>
    </row>
    <row r="152" spans="1:9" ht="12.75" customHeight="1">
      <c r="A152" s="184"/>
      <c r="B152" s="184" t="s">
        <v>193</v>
      </c>
      <c r="C152" s="233">
        <f>IF(ISTEXT(Pedido!N57),0,Pedido!N57)</f>
        <v>0</v>
      </c>
      <c r="D152" s="232">
        <f t="shared" si="34"/>
        <v>0</v>
      </c>
      <c r="E152" s="184">
        <f>IF(ISTEXT(Pedido!N57),Pedido!N57,0)</f>
        <v>0</v>
      </c>
      <c r="F152" s="231" t="str">
        <f t="shared" si="1"/>
        <v>NO</v>
      </c>
      <c r="G152" s="184"/>
      <c r="H152" s="184">
        <f t="shared" si="35"/>
        <v>0</v>
      </c>
      <c r="I152" s="184">
        <f t="shared" si="36"/>
        <v>0</v>
      </c>
    </row>
    <row r="153" spans="1:9" ht="12.75" customHeight="1">
      <c r="A153" s="184"/>
      <c r="B153" s="184" t="s">
        <v>194</v>
      </c>
      <c r="C153" s="233">
        <f>IF(ISTEXT(Pedido!J57),0,Pedido!J57)</f>
        <v>0</v>
      </c>
      <c r="D153" s="232">
        <f t="shared" si="34"/>
        <v>0</v>
      </c>
      <c r="E153" s="184">
        <f>IF(ISTEXT(Pedido!J57),Pedido!J57,0)</f>
        <v>0</v>
      </c>
      <c r="F153" s="231" t="str">
        <f t="shared" si="1"/>
        <v>NO</v>
      </c>
      <c r="G153" s="184"/>
      <c r="H153" s="184">
        <f t="shared" si="35"/>
        <v>0</v>
      </c>
      <c r="I153" s="184">
        <f t="shared" si="36"/>
        <v>0</v>
      </c>
    </row>
    <row r="154" spans="1:9" ht="12.75" customHeight="1">
      <c r="A154" s="184"/>
      <c r="B154" s="184" t="s">
        <v>195</v>
      </c>
      <c r="C154" s="233">
        <f>IF(ISTEXT(Pedido!L57),0,Pedido!L57)</f>
        <v>0</v>
      </c>
      <c r="D154" s="232">
        <f t="shared" si="34"/>
        <v>0</v>
      </c>
      <c r="E154" s="184">
        <f>IF(ISTEXT(Pedido!L57),Pedido!L57,0)</f>
        <v>0</v>
      </c>
      <c r="F154" s="231" t="str">
        <f t="shared" si="1"/>
        <v>NO</v>
      </c>
      <c r="G154" s="184"/>
      <c r="H154" s="184">
        <f t="shared" si="35"/>
        <v>0</v>
      </c>
      <c r="I154" s="184">
        <f t="shared" si="36"/>
        <v>0</v>
      </c>
    </row>
    <row r="155" spans="1:9" ht="12.75" customHeight="1">
      <c r="A155" s="184"/>
      <c r="B155" s="184" t="s">
        <v>196</v>
      </c>
      <c r="C155" s="233">
        <f>IF(ISTEXT(Pedido!M57),0,Pedido!M57)</f>
        <v>0</v>
      </c>
      <c r="D155" s="232">
        <f t="shared" si="34"/>
        <v>0</v>
      </c>
      <c r="E155" s="184">
        <f>IF(ISTEXT(Pedido!M57),Pedido!M57,0)</f>
        <v>0</v>
      </c>
      <c r="F155" s="231" t="str">
        <f t="shared" si="1"/>
        <v>NO</v>
      </c>
      <c r="G155" s="184"/>
      <c r="H155" s="184">
        <f t="shared" si="35"/>
        <v>0</v>
      </c>
      <c r="I155" s="184">
        <f t="shared" si="36"/>
        <v>0</v>
      </c>
    </row>
    <row r="156" spans="1:9" ht="12.75" customHeight="1">
      <c r="A156" s="184"/>
      <c r="B156" s="184" t="s">
        <v>197</v>
      </c>
      <c r="C156" s="233">
        <f>IF(ISTEXT(Pedido!K57),0,Pedido!K57)</f>
        <v>0</v>
      </c>
      <c r="D156" s="232">
        <f t="shared" si="34"/>
        <v>0</v>
      </c>
      <c r="E156" s="184">
        <f>IF(ISTEXT(Pedido!K57),Pedido!K57,0)</f>
        <v>0</v>
      </c>
      <c r="F156" s="231" t="str">
        <f t="shared" si="1"/>
        <v>NO</v>
      </c>
      <c r="G156" s="184"/>
      <c r="H156" s="184">
        <f t="shared" si="35"/>
        <v>0</v>
      </c>
      <c r="I156" s="184">
        <f t="shared" si="36"/>
        <v>0</v>
      </c>
    </row>
    <row r="157" spans="1:9" ht="12.75" customHeight="1">
      <c r="A157" s="184"/>
      <c r="B157" s="184" t="s">
        <v>198</v>
      </c>
      <c r="C157" s="233">
        <f>Pedido!Y57</f>
        <v>0</v>
      </c>
      <c r="D157" s="232"/>
      <c r="E157" s="184"/>
      <c r="F157" s="231" t="str">
        <f t="shared" si="1"/>
        <v>NO</v>
      </c>
      <c r="G157" s="184"/>
      <c r="H157" s="184">
        <f t="shared" si="35"/>
        <v>0</v>
      </c>
      <c r="I157" s="184">
        <f t="shared" si="36"/>
        <v>0</v>
      </c>
    </row>
    <row r="158" spans="1:9" ht="12.75" customHeight="1">
      <c r="A158" s="184"/>
      <c r="B158" s="184" t="s">
        <v>199</v>
      </c>
      <c r="C158" s="233">
        <f>Pedido!Z57</f>
        <v>0</v>
      </c>
      <c r="D158" s="232"/>
      <c r="E158" s="184"/>
      <c r="F158" s="231" t="str">
        <f t="shared" si="1"/>
        <v>NO</v>
      </c>
      <c r="G158" s="184"/>
      <c r="H158" s="184">
        <f t="shared" si="35"/>
        <v>0</v>
      </c>
      <c r="I158" s="184">
        <f t="shared" si="36"/>
        <v>0</v>
      </c>
    </row>
    <row r="159" spans="1:9" ht="12.75" customHeight="1">
      <c r="A159" s="184"/>
      <c r="B159" s="184" t="s">
        <v>182</v>
      </c>
      <c r="C159" s="233">
        <v>0</v>
      </c>
      <c r="D159" s="232"/>
      <c r="E159" s="233">
        <f>+Pedido!Q57</f>
        <v>0</v>
      </c>
      <c r="F159" s="231" t="str">
        <f t="shared" si="1"/>
        <v>NO</v>
      </c>
      <c r="G159" s="184"/>
      <c r="H159" s="184">
        <f t="shared" si="35"/>
        <v>0</v>
      </c>
      <c r="I159" s="184">
        <f t="shared" si="36"/>
        <v>0</v>
      </c>
    </row>
    <row r="160" spans="1:9" ht="12.75" customHeight="1">
      <c r="A160" s="184"/>
      <c r="B160" s="184" t="s">
        <v>201</v>
      </c>
      <c r="C160" s="232">
        <f>IF(ISTEXT(Pedido!R57),0,Pedido!R57)</f>
        <v>0</v>
      </c>
      <c r="D160" s="232">
        <f t="shared" ref="D160:D161" si="37">IF(MOD(C160,12)=0,C160/12,"INCOMPLETO")</f>
        <v>0</v>
      </c>
      <c r="E160" s="232">
        <f>IF(ISTEXT(Pedido!R57),Pedido!R57,0)</f>
        <v>0</v>
      </c>
      <c r="F160" s="231" t="str">
        <f t="shared" si="1"/>
        <v>NO</v>
      </c>
      <c r="G160" s="184"/>
      <c r="H160" s="184">
        <f t="shared" si="35"/>
        <v>0</v>
      </c>
      <c r="I160" s="184">
        <f t="shared" si="36"/>
        <v>0</v>
      </c>
    </row>
    <row r="161" spans="1:11" ht="12.75" customHeight="1">
      <c r="A161" s="184"/>
      <c r="B161" s="184" t="s">
        <v>202</v>
      </c>
      <c r="C161" s="232">
        <f>IF(ISTEXT(Pedido!S57),0,Pedido!S57)</f>
        <v>0</v>
      </c>
      <c r="D161" s="232">
        <f t="shared" si="37"/>
        <v>0</v>
      </c>
      <c r="E161" s="232">
        <f>IF(ISTEXT(Pedido!S57),Pedido!S57,0)</f>
        <v>0</v>
      </c>
      <c r="F161" s="231" t="str">
        <f t="shared" si="1"/>
        <v>NO</v>
      </c>
      <c r="G161" s="184"/>
      <c r="H161" s="184">
        <f t="shared" si="35"/>
        <v>0</v>
      </c>
      <c r="I161" s="184">
        <f t="shared" si="36"/>
        <v>0</v>
      </c>
      <c r="J161" s="217"/>
      <c r="K161" s="217"/>
    </row>
    <row r="162" spans="1:11" ht="12.75" customHeight="1">
      <c r="A162" s="184"/>
      <c r="B162" s="184" t="s">
        <v>203</v>
      </c>
      <c r="C162" s="232">
        <f>IF(ISTEXT(Pedido!T57),0,Pedido!T57)</f>
        <v>0</v>
      </c>
      <c r="D162" s="232">
        <f>IF(MOD(C162,6)=0,C162/6,"INCOMPLETO")</f>
        <v>0</v>
      </c>
      <c r="E162" s="184">
        <f>IF(ISTEXT(Pedido!T57),Pedido!T57,0)</f>
        <v>0</v>
      </c>
      <c r="F162" s="231" t="str">
        <f t="shared" si="1"/>
        <v>NO</v>
      </c>
      <c r="G162" s="184"/>
      <c r="H162" s="184">
        <f t="shared" si="35"/>
        <v>0</v>
      </c>
      <c r="I162" s="184">
        <f t="shared" si="36"/>
        <v>0</v>
      </c>
      <c r="J162" s="217"/>
      <c r="K162" s="217"/>
    </row>
    <row r="163" spans="1:11" ht="12.75" customHeight="1">
      <c r="A163" s="184"/>
      <c r="B163" s="184" t="s">
        <v>204</v>
      </c>
      <c r="C163" s="232">
        <f>+Pedido!C57</f>
        <v>0</v>
      </c>
      <c r="D163" s="232">
        <f t="shared" ref="D163:D165" si="38">IF(MOD(C163,12)=0,C163/12,"INCOMPLETO")</f>
        <v>0</v>
      </c>
      <c r="E163" s="232"/>
      <c r="F163" s="231" t="str">
        <f t="shared" si="1"/>
        <v>NO</v>
      </c>
      <c r="G163" s="184"/>
      <c r="H163" s="231">
        <f t="shared" ref="H163:I163" si="39">+H159</f>
        <v>0</v>
      </c>
      <c r="I163" s="231">
        <f t="shared" si="39"/>
        <v>0</v>
      </c>
      <c r="J163" s="217"/>
      <c r="K163" s="217"/>
    </row>
    <row r="164" spans="1:11" ht="12.75" customHeight="1">
      <c r="A164" s="184"/>
      <c r="B164" s="184" t="s">
        <v>205</v>
      </c>
      <c r="C164" s="232">
        <f>+Pedido!D57</f>
        <v>0</v>
      </c>
      <c r="D164" s="232">
        <f t="shared" si="38"/>
        <v>0</v>
      </c>
      <c r="E164" s="232"/>
      <c r="F164" s="231" t="str">
        <f t="shared" si="1"/>
        <v>NO</v>
      </c>
      <c r="G164" s="184"/>
      <c r="H164" s="231">
        <f t="shared" ref="H164:H165" si="40">+H163</f>
        <v>0</v>
      </c>
      <c r="I164" s="231">
        <f>+I157</f>
        <v>0</v>
      </c>
      <c r="J164" s="217"/>
      <c r="K164" s="217"/>
    </row>
    <row r="165" spans="1:11" ht="12.75" customHeight="1">
      <c r="A165" s="184"/>
      <c r="B165" s="184" t="s">
        <v>206</v>
      </c>
      <c r="C165" s="232">
        <f>+Pedido!E57</f>
        <v>0</v>
      </c>
      <c r="D165" s="232">
        <f t="shared" si="38"/>
        <v>0</v>
      </c>
      <c r="E165" s="232"/>
      <c r="F165" s="231" t="str">
        <f t="shared" si="1"/>
        <v>NO</v>
      </c>
      <c r="G165" s="184"/>
      <c r="H165" s="231">
        <f t="shared" si="40"/>
        <v>0</v>
      </c>
      <c r="I165" s="231">
        <f>+I154</f>
        <v>0</v>
      </c>
      <c r="J165" s="217"/>
      <c r="K165" s="217"/>
    </row>
    <row r="166" spans="1:11" ht="12.75" customHeight="1">
      <c r="A166" s="184"/>
      <c r="B166" s="184" t="s">
        <v>200</v>
      </c>
      <c r="C166" s="233">
        <f>Pedido!AA57</f>
        <v>0</v>
      </c>
      <c r="D166" s="232"/>
      <c r="E166" s="184"/>
      <c r="F166" s="231" t="str">
        <f t="shared" si="1"/>
        <v>NO</v>
      </c>
      <c r="G166" s="184"/>
      <c r="H166" s="184">
        <f>$H$146</f>
        <v>0</v>
      </c>
      <c r="I166" s="184">
        <f>+$I$146</f>
        <v>0</v>
      </c>
    </row>
    <row r="167" spans="1:11" ht="12.75" customHeight="1">
      <c r="A167" s="184"/>
      <c r="B167" s="231" t="s">
        <v>187</v>
      </c>
      <c r="C167" s="232">
        <f>IF(ISTEXT(Pedido!F58),0,Pedido!F58)</f>
        <v>0</v>
      </c>
      <c r="D167" s="232">
        <f t="shared" ref="D167:D177" si="41">IF(MOD(C167,12)=0,C167/12,"INCOMPLETO")</f>
        <v>0</v>
      </c>
      <c r="E167" s="231">
        <f>IF(ISTEXT(Pedido!F57),Pedido!F57,0)</f>
        <v>0</v>
      </c>
      <c r="F167" s="231" t="str">
        <f t="shared" si="1"/>
        <v>NO</v>
      </c>
      <c r="G167" s="184"/>
      <c r="H167" s="184">
        <f>+Pedido!B$58</f>
        <v>0</v>
      </c>
      <c r="I167" s="184">
        <f>+Pedido!A$58</f>
        <v>0</v>
      </c>
      <c r="J167" s="217"/>
      <c r="K167" s="217"/>
    </row>
    <row r="168" spans="1:11" ht="12.75" customHeight="1">
      <c r="A168" s="184"/>
      <c r="B168" s="184" t="s">
        <v>188</v>
      </c>
      <c r="C168" s="233">
        <f>IF(ISTEXT(Pedido!H58),0,Pedido!H58)</f>
        <v>0</v>
      </c>
      <c r="D168" s="232">
        <f t="shared" si="41"/>
        <v>0</v>
      </c>
      <c r="E168" s="231">
        <f>IF(ISTEXT(Pedido!H57),Pedido!H57,0)</f>
        <v>0</v>
      </c>
      <c r="F168" s="231" t="str">
        <f t="shared" si="1"/>
        <v>NO</v>
      </c>
      <c r="G168" s="184"/>
      <c r="H168" s="184">
        <f>+Pedido!B$58</f>
        <v>0</v>
      </c>
      <c r="I168" s="184">
        <f>+Pedido!A$58</f>
        <v>0</v>
      </c>
      <c r="J168" s="217"/>
      <c r="K168" s="217"/>
    </row>
    <row r="169" spans="1:11" ht="12.75" customHeight="1">
      <c r="A169" s="184"/>
      <c r="B169" s="184" t="s">
        <v>189</v>
      </c>
      <c r="C169" s="233">
        <f>IF(ISTEXT(Pedido!I58),0,Pedido!I58)</f>
        <v>0</v>
      </c>
      <c r="D169" s="232">
        <f t="shared" si="41"/>
        <v>0</v>
      </c>
      <c r="E169" s="184">
        <f>IF(ISTEXT(Pedido!I57),Pedido!I57,0)</f>
        <v>0</v>
      </c>
      <c r="F169" s="231" t="str">
        <f t="shared" si="1"/>
        <v>NO</v>
      </c>
      <c r="G169" s="184"/>
      <c r="H169" s="184">
        <f>+Pedido!B$58</f>
        <v>0</v>
      </c>
      <c r="I169" s="184">
        <f>+Pedido!A$58</f>
        <v>0</v>
      </c>
    </row>
    <row r="170" spans="1:11" ht="12.75" customHeight="1">
      <c r="A170" s="184"/>
      <c r="B170" s="184" t="s">
        <v>190</v>
      </c>
      <c r="C170" s="233">
        <f>IF(ISTEXT(Pedido!G58),0,Pedido!G58)</f>
        <v>0</v>
      </c>
      <c r="D170" s="232">
        <f t="shared" si="41"/>
        <v>0</v>
      </c>
      <c r="E170" s="184">
        <f>IF(ISTEXT(Pedido!G57),Pedido!G57,0)</f>
        <v>0</v>
      </c>
      <c r="F170" s="231" t="str">
        <f t="shared" si="1"/>
        <v>NO</v>
      </c>
      <c r="G170" s="184"/>
      <c r="H170" s="184">
        <f>+Pedido!B$58</f>
        <v>0</v>
      </c>
      <c r="I170" s="184">
        <f>+Pedido!A$58</f>
        <v>0</v>
      </c>
    </row>
    <row r="171" spans="1:11" ht="12.75" customHeight="1">
      <c r="A171" s="184"/>
      <c r="B171" s="184" t="s">
        <v>191</v>
      </c>
      <c r="C171" s="233">
        <f>IF(ISTEXT(Pedido!P58),0,Pedido!P58)</f>
        <v>0</v>
      </c>
      <c r="D171" s="232">
        <f t="shared" si="41"/>
        <v>0</v>
      </c>
      <c r="E171" s="184">
        <f>IF(ISTEXT(Pedido!P57),Pedido!P57,0)</f>
        <v>0</v>
      </c>
      <c r="F171" s="231" t="str">
        <f t="shared" si="1"/>
        <v>NO</v>
      </c>
      <c r="G171" s="184"/>
      <c r="H171" s="184">
        <f>+Pedido!B$58</f>
        <v>0</v>
      </c>
      <c r="I171" s="184">
        <f>+Pedido!A$58</f>
        <v>0</v>
      </c>
    </row>
    <row r="172" spans="1:11" ht="12.75" customHeight="1">
      <c r="A172" s="184"/>
      <c r="B172" s="184" t="s">
        <v>192</v>
      </c>
      <c r="C172" s="233">
        <f>IF(ISTEXT(Pedido!O58),0,Pedido!O58)</f>
        <v>0</v>
      </c>
      <c r="D172" s="232">
        <f t="shared" si="41"/>
        <v>0</v>
      </c>
      <c r="E172" s="184">
        <f>IF(ISTEXT(Pedido!O57),Pedido!O57,0)</f>
        <v>0</v>
      </c>
      <c r="F172" s="231" t="str">
        <f t="shared" si="1"/>
        <v>NO</v>
      </c>
      <c r="G172" s="184"/>
      <c r="H172" s="184">
        <f>+Pedido!B$58</f>
        <v>0</v>
      </c>
      <c r="I172" s="184">
        <f>+Pedido!A$58</f>
        <v>0</v>
      </c>
    </row>
    <row r="173" spans="1:11" ht="12.75" customHeight="1">
      <c r="A173" s="184"/>
      <c r="B173" s="184" t="s">
        <v>193</v>
      </c>
      <c r="C173" s="233">
        <f>IF(ISTEXT(Pedido!N58),0,Pedido!N58)</f>
        <v>0</v>
      </c>
      <c r="D173" s="232">
        <f t="shared" si="41"/>
        <v>0</v>
      </c>
      <c r="E173" s="184">
        <f>IF(ISTEXT(Pedido!N57),Pedido!N57,0)</f>
        <v>0</v>
      </c>
      <c r="F173" s="231" t="str">
        <f t="shared" si="1"/>
        <v>NO</v>
      </c>
      <c r="G173" s="184"/>
      <c r="H173" s="184">
        <f>+Pedido!B$58</f>
        <v>0</v>
      </c>
      <c r="I173" s="184">
        <f>+Pedido!A$58</f>
        <v>0</v>
      </c>
    </row>
    <row r="174" spans="1:11" ht="12.75" customHeight="1">
      <c r="A174" s="184"/>
      <c r="B174" s="184" t="s">
        <v>194</v>
      </c>
      <c r="C174" s="233">
        <f>IF(ISTEXT(Pedido!J58),0,Pedido!J58)</f>
        <v>0</v>
      </c>
      <c r="D174" s="232">
        <f t="shared" si="41"/>
        <v>0</v>
      </c>
      <c r="E174" s="184">
        <f>IF(ISTEXT(Pedido!J57),Pedido!J57,0)</f>
        <v>0</v>
      </c>
      <c r="F174" s="231" t="str">
        <f t="shared" si="1"/>
        <v>NO</v>
      </c>
      <c r="G174" s="184"/>
      <c r="H174" s="184">
        <f>+Pedido!B$58</f>
        <v>0</v>
      </c>
      <c r="I174" s="184">
        <f>+Pedido!A$58</f>
        <v>0</v>
      </c>
    </row>
    <row r="175" spans="1:11" ht="12.75" customHeight="1">
      <c r="A175" s="184"/>
      <c r="B175" s="184" t="s">
        <v>195</v>
      </c>
      <c r="C175" s="233">
        <f>IF(ISTEXT(Pedido!L58),0,Pedido!L58)</f>
        <v>0</v>
      </c>
      <c r="D175" s="232">
        <f t="shared" si="41"/>
        <v>0</v>
      </c>
      <c r="E175" s="184">
        <f>IF(ISTEXT(Pedido!L57),Pedido!L57,0)</f>
        <v>0</v>
      </c>
      <c r="F175" s="231" t="str">
        <f t="shared" si="1"/>
        <v>NO</v>
      </c>
      <c r="G175" s="184"/>
      <c r="H175" s="184">
        <f>+Pedido!B$58</f>
        <v>0</v>
      </c>
      <c r="I175" s="184">
        <f>+Pedido!A$58</f>
        <v>0</v>
      </c>
    </row>
    <row r="176" spans="1:11" ht="12.75" customHeight="1">
      <c r="A176" s="184"/>
      <c r="B176" s="184" t="s">
        <v>196</v>
      </c>
      <c r="C176" s="233">
        <f>IF(ISTEXT(Pedido!M58),0,Pedido!M58)</f>
        <v>0</v>
      </c>
      <c r="D176" s="232">
        <f t="shared" si="41"/>
        <v>0</v>
      </c>
      <c r="E176" s="184">
        <f>IF(ISTEXT(Pedido!M57),Pedido!M57,0)</f>
        <v>0</v>
      </c>
      <c r="F176" s="231" t="str">
        <f t="shared" si="1"/>
        <v>NO</v>
      </c>
      <c r="G176" s="184"/>
      <c r="H176" s="184">
        <f>+Pedido!B$58</f>
        <v>0</v>
      </c>
      <c r="I176" s="184">
        <f>+Pedido!A$58</f>
        <v>0</v>
      </c>
    </row>
    <row r="177" spans="1:9" ht="12.75" customHeight="1">
      <c r="A177" s="184"/>
      <c r="B177" s="184" t="s">
        <v>197</v>
      </c>
      <c r="C177" s="233">
        <f>IF(ISTEXT(Pedido!K58),0,Pedido!K58)</f>
        <v>0</v>
      </c>
      <c r="D177" s="232">
        <f t="shared" si="41"/>
        <v>0</v>
      </c>
      <c r="E177" s="184">
        <f>IF(ISTEXT(Pedido!K57),Pedido!K57,0)</f>
        <v>0</v>
      </c>
      <c r="F177" s="231" t="str">
        <f t="shared" si="1"/>
        <v>NO</v>
      </c>
      <c r="G177" s="184"/>
      <c r="H177" s="184">
        <f>+Pedido!B$58</f>
        <v>0</v>
      </c>
      <c r="I177" s="184">
        <f>+Pedido!A$58</f>
        <v>0</v>
      </c>
    </row>
    <row r="178" spans="1:9" ht="12.75" customHeight="1">
      <c r="A178" s="184"/>
      <c r="B178" s="184" t="s">
        <v>198</v>
      </c>
      <c r="C178" s="233">
        <f>Pedido!Y58</f>
        <v>0</v>
      </c>
      <c r="D178" s="232"/>
      <c r="E178" s="184"/>
      <c r="F178" s="231" t="str">
        <f t="shared" si="1"/>
        <v>NO</v>
      </c>
      <c r="G178" s="184"/>
      <c r="H178" s="184">
        <f>+Pedido!B$58</f>
        <v>0</v>
      </c>
      <c r="I178" s="184">
        <f>+Pedido!A$58</f>
        <v>0</v>
      </c>
    </row>
    <row r="179" spans="1:9" ht="12.75" customHeight="1">
      <c r="A179" s="184"/>
      <c r="B179" s="184" t="s">
        <v>199</v>
      </c>
      <c r="C179" s="233">
        <f>Pedido!Z58</f>
        <v>0</v>
      </c>
      <c r="D179" s="232"/>
      <c r="E179" s="184"/>
      <c r="F179" s="231" t="str">
        <f t="shared" si="1"/>
        <v>NO</v>
      </c>
      <c r="G179" s="184"/>
      <c r="H179" s="184">
        <f>+Pedido!B$58</f>
        <v>0</v>
      </c>
      <c r="I179" s="184">
        <f>+Pedido!A$58</f>
        <v>0</v>
      </c>
    </row>
    <row r="180" spans="1:9" ht="12.75" customHeight="1">
      <c r="A180" s="184"/>
      <c r="B180" s="184" t="s">
        <v>200</v>
      </c>
      <c r="C180" s="233">
        <v>0</v>
      </c>
      <c r="D180" s="232"/>
      <c r="E180" s="184"/>
      <c r="F180" s="231" t="str">
        <f t="shared" si="1"/>
        <v>NO</v>
      </c>
      <c r="G180" s="184"/>
      <c r="H180" s="184">
        <f>+Pedido!B$58</f>
        <v>0</v>
      </c>
      <c r="I180" s="184">
        <f>+Pedido!A$58</f>
        <v>0</v>
      </c>
    </row>
    <row r="181" spans="1:9" ht="12.75" customHeight="1">
      <c r="A181" s="184"/>
      <c r="B181" s="184" t="s">
        <v>182</v>
      </c>
      <c r="C181" s="232"/>
      <c r="D181" s="232"/>
      <c r="E181" s="232">
        <f>+Pedido!Q58</f>
        <v>0</v>
      </c>
      <c r="F181" s="231" t="str">
        <f t="shared" si="1"/>
        <v>NO</v>
      </c>
      <c r="G181" s="184"/>
      <c r="H181" s="184">
        <f>+Pedido!B$58</f>
        <v>0</v>
      </c>
      <c r="I181" s="184">
        <f>+Pedido!A$58</f>
        <v>0</v>
      </c>
    </row>
    <row r="182" spans="1:9" ht="12.75" customHeight="1">
      <c r="A182" s="184"/>
      <c r="B182" s="184" t="s">
        <v>201</v>
      </c>
      <c r="C182" s="232">
        <f>IF(ISTEXT(Pedido!R58),0,Pedido!R58)</f>
        <v>0</v>
      </c>
      <c r="D182" s="232">
        <f t="shared" ref="D182:D183" si="42">IF(MOD(C182,12)=0,C182/12,"INCOMPLETO")</f>
        <v>0</v>
      </c>
      <c r="E182" s="232">
        <f>IF(ISTEXT(Pedido!R58),Pedido!R58,0)</f>
        <v>0</v>
      </c>
      <c r="F182" s="231" t="str">
        <f t="shared" si="1"/>
        <v>NO</v>
      </c>
      <c r="G182" s="184"/>
      <c r="H182" s="184">
        <f>+Pedido!B$58</f>
        <v>0</v>
      </c>
      <c r="I182" s="184">
        <f>+Pedido!A$58</f>
        <v>0</v>
      </c>
    </row>
    <row r="183" spans="1:9" ht="12.75" customHeight="1">
      <c r="A183" s="184"/>
      <c r="B183" s="184" t="s">
        <v>202</v>
      </c>
      <c r="C183" s="232">
        <f>IF(ISTEXT(Pedido!S58),0,Pedido!S58)</f>
        <v>0</v>
      </c>
      <c r="D183" s="232">
        <f t="shared" si="42"/>
        <v>0</v>
      </c>
      <c r="E183" s="232">
        <f>IF(ISTEXT(Pedido!S58),Pedido!S58,0)</f>
        <v>0</v>
      </c>
      <c r="F183" s="231" t="str">
        <f t="shared" si="1"/>
        <v>NO</v>
      </c>
      <c r="G183" s="184"/>
      <c r="H183" s="184">
        <f>+Pedido!B$58</f>
        <v>0</v>
      </c>
      <c r="I183" s="184">
        <f>+Pedido!A$58</f>
        <v>0</v>
      </c>
    </row>
    <row r="184" spans="1:9" ht="12.75" customHeight="1">
      <c r="A184" s="184"/>
      <c r="B184" s="184" t="s">
        <v>203</v>
      </c>
      <c r="C184" s="232">
        <f>IF(ISTEXT(Pedido!T58),0,Pedido!T58)</f>
        <v>0</v>
      </c>
      <c r="D184" s="232">
        <f>IF(MOD(C184,6)=0,C184/6,"INCOMPLETO")</f>
        <v>0</v>
      </c>
      <c r="E184" s="184">
        <f>IF(ISTEXT(Pedido!T58),Pedido!T58,0)</f>
        <v>0</v>
      </c>
      <c r="F184" s="231" t="str">
        <f t="shared" si="1"/>
        <v>NO</v>
      </c>
      <c r="G184" s="184"/>
      <c r="H184" s="184">
        <f>+Pedido!B$58</f>
        <v>0</v>
      </c>
      <c r="I184" s="184">
        <f>+Pedido!A$58</f>
        <v>0</v>
      </c>
    </row>
    <row r="185" spans="1:9" ht="12.75" customHeight="1">
      <c r="A185" s="184"/>
      <c r="B185" s="184" t="s">
        <v>204</v>
      </c>
      <c r="C185" s="232">
        <f>+Pedido!C58</f>
        <v>0</v>
      </c>
      <c r="D185" s="232">
        <f t="shared" ref="D185:D198" si="43">IF(MOD(C185,12)=0,C185/12,"INCOMPLETO")</f>
        <v>0</v>
      </c>
      <c r="E185" s="232"/>
      <c r="F185" s="231" t="str">
        <f t="shared" si="1"/>
        <v>NO</v>
      </c>
      <c r="G185" s="184"/>
      <c r="H185" s="184">
        <f>+Pedido!B$58</f>
        <v>0</v>
      </c>
      <c r="I185" s="184">
        <f>+Pedido!A$58</f>
        <v>0</v>
      </c>
    </row>
    <row r="186" spans="1:9" ht="12.75" customHeight="1">
      <c r="A186" s="184"/>
      <c r="B186" s="184" t="s">
        <v>205</v>
      </c>
      <c r="C186" s="232">
        <f>+Pedido!D58</f>
        <v>0</v>
      </c>
      <c r="D186" s="232">
        <f t="shared" si="43"/>
        <v>0</v>
      </c>
      <c r="E186" s="232"/>
      <c r="F186" s="231" t="str">
        <f t="shared" si="1"/>
        <v>NO</v>
      </c>
      <c r="G186" s="184"/>
      <c r="H186" s="184">
        <f>+Pedido!B$58</f>
        <v>0</v>
      </c>
      <c r="I186" s="184">
        <f>+Pedido!A$58</f>
        <v>0</v>
      </c>
    </row>
    <row r="187" spans="1:9" ht="12.75" customHeight="1">
      <c r="A187" s="184"/>
      <c r="B187" s="184" t="s">
        <v>206</v>
      </c>
      <c r="C187" s="233">
        <f>+Pedido!E58</f>
        <v>0</v>
      </c>
      <c r="D187" s="232">
        <f t="shared" si="43"/>
        <v>0</v>
      </c>
      <c r="E187" s="232"/>
      <c r="F187" s="231" t="str">
        <f t="shared" si="1"/>
        <v>NO</v>
      </c>
      <c r="G187" s="184"/>
      <c r="H187" s="184">
        <f>+Pedido!B$58</f>
        <v>0</v>
      </c>
      <c r="I187" s="184">
        <f>+Pedido!A$58</f>
        <v>0</v>
      </c>
    </row>
    <row r="188" spans="1:9" ht="12.75" customHeight="1">
      <c r="A188" s="184"/>
      <c r="B188" s="184" t="s">
        <v>187</v>
      </c>
      <c r="C188" s="232">
        <f>IF(ISTEXT(Pedido!F59),0,Pedido!F59)</f>
        <v>0</v>
      </c>
      <c r="D188" s="232">
        <f t="shared" si="43"/>
        <v>0</v>
      </c>
      <c r="E188" s="231">
        <f>IF(ISTEXT(Pedido!F59),Pedido!F59,0)</f>
        <v>0</v>
      </c>
      <c r="F188" s="231" t="str">
        <f t="shared" si="1"/>
        <v>NO</v>
      </c>
      <c r="G188" s="184"/>
      <c r="H188" s="184">
        <f>+Pedido!B59</f>
        <v>0</v>
      </c>
      <c r="I188" s="184">
        <f>+Pedido!A$59</f>
        <v>0</v>
      </c>
    </row>
    <row r="189" spans="1:9" ht="12.75" customHeight="1">
      <c r="A189" s="184"/>
      <c r="B189" s="184" t="s">
        <v>188</v>
      </c>
      <c r="C189" s="233">
        <f>IF(ISTEXT(Pedido!H59),0,Pedido!H59)</f>
        <v>0</v>
      </c>
      <c r="D189" s="232">
        <f t="shared" si="43"/>
        <v>0</v>
      </c>
      <c r="E189" s="231">
        <f>IF(ISTEXT(Pedido!H59),Pedido!H59,0)</f>
        <v>0</v>
      </c>
      <c r="F189" s="231" t="str">
        <f t="shared" si="1"/>
        <v>NO</v>
      </c>
      <c r="G189" s="184"/>
      <c r="H189" s="184">
        <f t="shared" ref="H189:H205" si="44">$H$188</f>
        <v>0</v>
      </c>
      <c r="I189" s="184">
        <f>+Pedido!A$59</f>
        <v>0</v>
      </c>
    </row>
    <row r="190" spans="1:9" ht="12.75" customHeight="1">
      <c r="A190" s="184"/>
      <c r="B190" s="184" t="s">
        <v>189</v>
      </c>
      <c r="C190" s="233">
        <f>IF(ISTEXT(Pedido!I59),0,Pedido!I59)</f>
        <v>0</v>
      </c>
      <c r="D190" s="232">
        <f t="shared" si="43"/>
        <v>0</v>
      </c>
      <c r="E190" s="184">
        <f>IF(ISTEXT(Pedido!I59),Pedido!I59,0)</f>
        <v>0</v>
      </c>
      <c r="F190" s="231" t="str">
        <f t="shared" si="1"/>
        <v>NO</v>
      </c>
      <c r="G190" s="184"/>
      <c r="H190" s="184">
        <f t="shared" si="44"/>
        <v>0</v>
      </c>
      <c r="I190" s="184">
        <f>+Pedido!A$59</f>
        <v>0</v>
      </c>
    </row>
    <row r="191" spans="1:9" ht="12.75" customHeight="1">
      <c r="A191" s="184"/>
      <c r="B191" s="184" t="s">
        <v>190</v>
      </c>
      <c r="C191" s="233">
        <f>IF(ISTEXT(Pedido!G59),0,Pedido!G59)</f>
        <v>0</v>
      </c>
      <c r="D191" s="232">
        <f t="shared" si="43"/>
        <v>0</v>
      </c>
      <c r="E191" s="184">
        <f>IF(ISTEXT(Pedido!G59),Pedido!G59,0)</f>
        <v>0</v>
      </c>
      <c r="F191" s="231" t="str">
        <f t="shared" si="1"/>
        <v>NO</v>
      </c>
      <c r="G191" s="184"/>
      <c r="H191" s="184">
        <f t="shared" si="44"/>
        <v>0</v>
      </c>
      <c r="I191" s="184">
        <f>+Pedido!A$59</f>
        <v>0</v>
      </c>
    </row>
    <row r="192" spans="1:9" ht="12.75" customHeight="1">
      <c r="A192" s="184"/>
      <c r="B192" s="184" t="s">
        <v>191</v>
      </c>
      <c r="C192" s="233">
        <f>IF(ISTEXT(Pedido!P59),0,Pedido!P59)</f>
        <v>0</v>
      </c>
      <c r="D192" s="232">
        <f t="shared" si="43"/>
        <v>0</v>
      </c>
      <c r="E192" s="184">
        <f>IF(ISTEXT(Pedido!P59),Pedido!P59,0)</f>
        <v>0</v>
      </c>
      <c r="F192" s="231" t="str">
        <f t="shared" si="1"/>
        <v>NO</v>
      </c>
      <c r="G192" s="184"/>
      <c r="H192" s="184">
        <f t="shared" si="44"/>
        <v>0</v>
      </c>
      <c r="I192" s="184">
        <f>+Pedido!A$59</f>
        <v>0</v>
      </c>
    </row>
    <row r="193" spans="1:9" ht="12.75" customHeight="1">
      <c r="A193" s="184"/>
      <c r="B193" s="184" t="s">
        <v>192</v>
      </c>
      <c r="C193" s="233">
        <f>IF(ISTEXT(Pedido!O59),0,Pedido!O59)</f>
        <v>0</v>
      </c>
      <c r="D193" s="232">
        <f t="shared" si="43"/>
        <v>0</v>
      </c>
      <c r="E193" s="184">
        <f>IF(ISTEXT(Pedido!O59),Pedido!O59,0)</f>
        <v>0</v>
      </c>
      <c r="F193" s="231" t="str">
        <f t="shared" si="1"/>
        <v>NO</v>
      </c>
      <c r="G193" s="184"/>
      <c r="H193" s="184">
        <f t="shared" si="44"/>
        <v>0</v>
      </c>
      <c r="I193" s="184">
        <f>+Pedido!A$59</f>
        <v>0</v>
      </c>
    </row>
    <row r="194" spans="1:9" ht="12.75" customHeight="1">
      <c r="A194" s="184"/>
      <c r="B194" s="184" t="s">
        <v>193</v>
      </c>
      <c r="C194" s="233">
        <f>IF(ISTEXT(Pedido!N59),0,Pedido!N59)</f>
        <v>0</v>
      </c>
      <c r="D194" s="232">
        <f t="shared" si="43"/>
        <v>0</v>
      </c>
      <c r="E194" s="184">
        <f>IF(ISTEXT(Pedido!N59),Pedido!N59,0)</f>
        <v>0</v>
      </c>
      <c r="F194" s="231" t="str">
        <f t="shared" si="1"/>
        <v>NO</v>
      </c>
      <c r="G194" s="184"/>
      <c r="H194" s="184">
        <f t="shared" si="44"/>
        <v>0</v>
      </c>
      <c r="I194" s="184">
        <f>+Pedido!A$59</f>
        <v>0</v>
      </c>
    </row>
    <row r="195" spans="1:9" ht="12.75" customHeight="1">
      <c r="A195" s="184"/>
      <c r="B195" s="184" t="s">
        <v>194</v>
      </c>
      <c r="C195" s="233">
        <f>IF(ISTEXT(Pedido!J59),0,Pedido!J59)</f>
        <v>0</v>
      </c>
      <c r="D195" s="232">
        <f t="shared" si="43"/>
        <v>0</v>
      </c>
      <c r="E195" s="184">
        <f>IF(ISTEXT(Pedido!J59),Pedido!J59,0)</f>
        <v>0</v>
      </c>
      <c r="F195" s="231" t="str">
        <f t="shared" si="1"/>
        <v>NO</v>
      </c>
      <c r="G195" s="184"/>
      <c r="H195" s="184">
        <f t="shared" si="44"/>
        <v>0</v>
      </c>
      <c r="I195" s="184">
        <f>+Pedido!A$59</f>
        <v>0</v>
      </c>
    </row>
    <row r="196" spans="1:9" ht="12.75" customHeight="1">
      <c r="A196" s="184"/>
      <c r="B196" s="184" t="s">
        <v>195</v>
      </c>
      <c r="C196" s="233">
        <f>IF(ISTEXT(Pedido!L59),0,Pedido!L59)</f>
        <v>0</v>
      </c>
      <c r="D196" s="232">
        <f t="shared" si="43"/>
        <v>0</v>
      </c>
      <c r="E196" s="184">
        <f>IF(ISTEXT(Pedido!L59),Pedido!L59,0)</f>
        <v>0</v>
      </c>
      <c r="F196" s="231" t="str">
        <f t="shared" si="1"/>
        <v>NO</v>
      </c>
      <c r="G196" s="184"/>
      <c r="H196" s="184">
        <f t="shared" si="44"/>
        <v>0</v>
      </c>
      <c r="I196" s="184">
        <f>+Pedido!A$59</f>
        <v>0</v>
      </c>
    </row>
    <row r="197" spans="1:9" ht="12.75" customHeight="1">
      <c r="A197" s="184"/>
      <c r="B197" s="184" t="s">
        <v>196</v>
      </c>
      <c r="C197" s="233">
        <f>IF(ISTEXT(Pedido!M59),0,Pedido!M59)</f>
        <v>0</v>
      </c>
      <c r="D197" s="232">
        <f t="shared" si="43"/>
        <v>0</v>
      </c>
      <c r="E197" s="184">
        <f>IF(ISTEXT(Pedido!M59),Pedido!M59,0)</f>
        <v>0</v>
      </c>
      <c r="F197" s="231" t="str">
        <f t="shared" si="1"/>
        <v>NO</v>
      </c>
      <c r="G197" s="184"/>
      <c r="H197" s="184">
        <f t="shared" si="44"/>
        <v>0</v>
      </c>
      <c r="I197" s="184">
        <f>+Pedido!A$59</f>
        <v>0</v>
      </c>
    </row>
    <row r="198" spans="1:9" ht="12.75" customHeight="1">
      <c r="A198" s="184"/>
      <c r="B198" s="184" t="s">
        <v>197</v>
      </c>
      <c r="C198" s="233">
        <f>IF(ISTEXT(Pedido!K59),0,Pedido!K59)</f>
        <v>0</v>
      </c>
      <c r="D198" s="232">
        <f t="shared" si="43"/>
        <v>0</v>
      </c>
      <c r="E198" s="184">
        <f>IF(ISTEXT(Pedido!K59),Pedido!K59,0)</f>
        <v>0</v>
      </c>
      <c r="F198" s="231" t="str">
        <f t="shared" si="1"/>
        <v>NO</v>
      </c>
      <c r="G198" s="184"/>
      <c r="H198" s="184">
        <f t="shared" si="44"/>
        <v>0</v>
      </c>
      <c r="I198" s="184">
        <f>+Pedido!A$59</f>
        <v>0</v>
      </c>
    </row>
    <row r="199" spans="1:9" ht="12.75" customHeight="1">
      <c r="A199" s="184"/>
      <c r="B199" s="184" t="s">
        <v>198</v>
      </c>
      <c r="C199" s="233">
        <f>Pedido!Y59</f>
        <v>0</v>
      </c>
      <c r="D199" s="232"/>
      <c r="E199" s="184"/>
      <c r="F199" s="231" t="str">
        <f t="shared" si="1"/>
        <v>NO</v>
      </c>
      <c r="G199" s="184"/>
      <c r="H199" s="184">
        <f t="shared" si="44"/>
        <v>0</v>
      </c>
      <c r="I199" s="184">
        <f>+Pedido!A$59</f>
        <v>0</v>
      </c>
    </row>
    <row r="200" spans="1:9" ht="12.75" customHeight="1">
      <c r="A200" s="184"/>
      <c r="B200" s="184" t="s">
        <v>199</v>
      </c>
      <c r="C200" s="233">
        <f>Pedido!Z59</f>
        <v>0</v>
      </c>
      <c r="D200" s="232"/>
      <c r="E200" s="184"/>
      <c r="F200" s="231" t="str">
        <f t="shared" si="1"/>
        <v>NO</v>
      </c>
      <c r="G200" s="184"/>
      <c r="H200" s="184">
        <f t="shared" si="44"/>
        <v>0</v>
      </c>
      <c r="I200" s="184">
        <f>+Pedido!A$59</f>
        <v>0</v>
      </c>
    </row>
    <row r="201" spans="1:9" ht="12.75" customHeight="1">
      <c r="A201" s="184"/>
      <c r="B201" s="184" t="s">
        <v>200</v>
      </c>
      <c r="C201" s="233">
        <f>Pedido!AA59</f>
        <v>0</v>
      </c>
      <c r="D201" s="232"/>
      <c r="E201" s="184"/>
      <c r="F201" s="231" t="str">
        <f t="shared" si="1"/>
        <v>NO</v>
      </c>
      <c r="G201" s="184"/>
      <c r="H201" s="184">
        <f t="shared" si="44"/>
        <v>0</v>
      </c>
      <c r="I201" s="184">
        <f>+Pedido!A$59</f>
        <v>0</v>
      </c>
    </row>
    <row r="202" spans="1:9" ht="12.75" customHeight="1">
      <c r="A202" s="184"/>
      <c r="B202" s="184" t="s">
        <v>182</v>
      </c>
      <c r="C202" s="233">
        <v>0</v>
      </c>
      <c r="D202" s="232"/>
      <c r="E202" s="233">
        <f>+Pedido!Q59</f>
        <v>0</v>
      </c>
      <c r="F202" s="231" t="str">
        <f t="shared" si="1"/>
        <v>NO</v>
      </c>
      <c r="G202" s="184"/>
      <c r="H202" s="184">
        <f t="shared" si="44"/>
        <v>0</v>
      </c>
      <c r="I202" s="184">
        <f>+Pedido!A$59</f>
        <v>0</v>
      </c>
    </row>
    <row r="203" spans="1:9" ht="12.75" customHeight="1">
      <c r="A203" s="184"/>
      <c r="B203" s="184" t="s">
        <v>201</v>
      </c>
      <c r="C203" s="232">
        <f>IF(ISTEXT(Pedido!R59),0,Pedido!R59)</f>
        <v>0</v>
      </c>
      <c r="D203" s="232">
        <f t="shared" ref="D203:D204" si="45">IF(MOD(C203,12)=0,C203/12,"INCOMPLETO")</f>
        <v>0</v>
      </c>
      <c r="E203" s="232">
        <f>IF(ISTEXT(Pedido!R59),Pedido!R59,0)</f>
        <v>0</v>
      </c>
      <c r="F203" s="231" t="str">
        <f t="shared" si="1"/>
        <v>NO</v>
      </c>
      <c r="G203" s="184"/>
      <c r="H203" s="184">
        <f t="shared" si="44"/>
        <v>0</v>
      </c>
      <c r="I203" s="184">
        <f>+Pedido!A$59</f>
        <v>0</v>
      </c>
    </row>
    <row r="204" spans="1:9" ht="12.75" customHeight="1">
      <c r="A204" s="184"/>
      <c r="B204" s="184" t="s">
        <v>202</v>
      </c>
      <c r="C204" s="232">
        <f>IF(ISTEXT(Pedido!S59),0,Pedido!S59)</f>
        <v>0</v>
      </c>
      <c r="D204" s="232">
        <f t="shared" si="45"/>
        <v>0</v>
      </c>
      <c r="E204" s="232">
        <f>IF(ISTEXT(Pedido!S59),Pedido!S59,0)</f>
        <v>0</v>
      </c>
      <c r="F204" s="231" t="str">
        <f t="shared" si="1"/>
        <v>NO</v>
      </c>
      <c r="G204" s="184"/>
      <c r="H204" s="184">
        <f t="shared" si="44"/>
        <v>0</v>
      </c>
      <c r="I204" s="184">
        <f>+Pedido!A$59</f>
        <v>0</v>
      </c>
    </row>
    <row r="205" spans="1:9" ht="12.75" customHeight="1">
      <c r="A205" s="184"/>
      <c r="B205" s="184" t="s">
        <v>203</v>
      </c>
      <c r="C205" s="232">
        <f>IF(ISTEXT(Pedido!T59),0,Pedido!T59)</f>
        <v>0</v>
      </c>
      <c r="D205" s="232">
        <f>IF(MOD(C205,6)=0,C205/6,"INCOMPLETO")</f>
        <v>0</v>
      </c>
      <c r="E205" s="184">
        <f>IF(ISTEXT(Pedido!T79),Pedido!T79,0)</f>
        <v>0</v>
      </c>
      <c r="F205" s="231" t="str">
        <f t="shared" si="1"/>
        <v>NO</v>
      </c>
      <c r="G205" s="184"/>
      <c r="H205" s="184">
        <f t="shared" si="44"/>
        <v>0</v>
      </c>
      <c r="I205" s="184">
        <f>+Pedido!A$59</f>
        <v>0</v>
      </c>
    </row>
    <row r="206" spans="1:9" ht="12.75" customHeight="1">
      <c r="A206" s="184"/>
      <c r="B206" s="184" t="s">
        <v>204</v>
      </c>
      <c r="C206" s="232">
        <f>+Pedido!C59</f>
        <v>0</v>
      </c>
      <c r="D206" s="232">
        <f t="shared" ref="D206:D219" si="46">IF(MOD(C206,12)=0,C206/12,"INCOMPLETO")</f>
        <v>0</v>
      </c>
      <c r="E206" s="232"/>
      <c r="F206" s="231" t="str">
        <f t="shared" si="1"/>
        <v>NO</v>
      </c>
      <c r="G206" s="184"/>
      <c r="H206" s="231">
        <f>+H202</f>
        <v>0</v>
      </c>
      <c r="I206" s="184">
        <f>+Pedido!A$59</f>
        <v>0</v>
      </c>
    </row>
    <row r="207" spans="1:9" ht="12.75" customHeight="1">
      <c r="A207" s="184"/>
      <c r="B207" s="184" t="s">
        <v>205</v>
      </c>
      <c r="C207" s="232">
        <f>+Pedido!D59</f>
        <v>0</v>
      </c>
      <c r="D207" s="232">
        <f t="shared" si="46"/>
        <v>0</v>
      </c>
      <c r="E207" s="232"/>
      <c r="F207" s="231" t="str">
        <f t="shared" si="1"/>
        <v>NO</v>
      </c>
      <c r="G207" s="184"/>
      <c r="H207" s="231">
        <f t="shared" ref="H207:H208" si="47">+H206</f>
        <v>0</v>
      </c>
      <c r="I207" s="184">
        <f>+Pedido!A$59</f>
        <v>0</v>
      </c>
    </row>
    <row r="208" spans="1:9" ht="12.75" customHeight="1">
      <c r="A208" s="184"/>
      <c r="B208" s="184" t="s">
        <v>206</v>
      </c>
      <c r="C208" s="232">
        <f>+Pedido!E59</f>
        <v>0</v>
      </c>
      <c r="D208" s="232">
        <f t="shared" si="46"/>
        <v>0</v>
      </c>
      <c r="E208" s="232"/>
      <c r="F208" s="231" t="str">
        <f t="shared" si="1"/>
        <v>NO</v>
      </c>
      <c r="G208" s="184"/>
      <c r="H208" s="231">
        <f t="shared" si="47"/>
        <v>0</v>
      </c>
      <c r="I208" s="184">
        <f>+Pedido!A$59</f>
        <v>0</v>
      </c>
    </row>
    <row r="209" spans="1:9" ht="12.75" customHeight="1">
      <c r="A209" s="231"/>
      <c r="B209" s="231" t="s">
        <v>187</v>
      </c>
      <c r="C209" s="232">
        <f>IF(ISTEXT(Pedido!F60),0,Pedido!F60)</f>
        <v>0</v>
      </c>
      <c r="D209" s="232">
        <f t="shared" si="46"/>
        <v>0</v>
      </c>
      <c r="E209" s="231">
        <f>IF(ISTEXT(Pedido!F60),Pedido!F60,0)</f>
        <v>0</v>
      </c>
      <c r="F209" s="231" t="str">
        <f t="shared" si="1"/>
        <v>NO</v>
      </c>
      <c r="G209" s="231"/>
      <c r="H209" s="231">
        <f>+Pedido!B$60</f>
        <v>0</v>
      </c>
      <c r="I209" s="231">
        <f>+Pedido!A$60</f>
        <v>0</v>
      </c>
    </row>
    <row r="210" spans="1:9" ht="12.75" customHeight="1">
      <c r="A210" s="184"/>
      <c r="B210" s="184" t="s">
        <v>188</v>
      </c>
      <c r="C210" s="233">
        <f>IF(ISTEXT(Pedido!H60),0,Pedido!H260)</f>
        <v>0</v>
      </c>
      <c r="D210" s="232">
        <f t="shared" si="46"/>
        <v>0</v>
      </c>
      <c r="E210" s="231">
        <f>IF(ISTEXT(Pedido!H60),Pedido!H60,0)</f>
        <v>0</v>
      </c>
      <c r="F210" s="231" t="str">
        <f t="shared" si="1"/>
        <v>NO</v>
      </c>
      <c r="G210" s="184"/>
      <c r="H210" s="231">
        <f>+Pedido!B$60</f>
        <v>0</v>
      </c>
      <c r="I210" s="231">
        <f>+Pedido!A$60</f>
        <v>0</v>
      </c>
    </row>
    <row r="211" spans="1:9" ht="12.75" customHeight="1">
      <c r="A211" s="184"/>
      <c r="B211" s="184" t="s">
        <v>189</v>
      </c>
      <c r="C211" s="233">
        <f>IF(ISTEXT(Pedido!I60),0,Pedido!I60)</f>
        <v>0</v>
      </c>
      <c r="D211" s="232">
        <f t="shared" si="46"/>
        <v>0</v>
      </c>
      <c r="E211" s="184">
        <f>IF(ISTEXT(Pedido!I60),Pedido!I260,0)</f>
        <v>0</v>
      </c>
      <c r="F211" s="231" t="str">
        <f t="shared" si="1"/>
        <v>NO</v>
      </c>
      <c r="G211" s="184"/>
      <c r="H211" s="231">
        <f>+Pedido!B$60</f>
        <v>0</v>
      </c>
      <c r="I211" s="231">
        <f>+Pedido!A$60</f>
        <v>0</v>
      </c>
    </row>
    <row r="212" spans="1:9" ht="12.75" customHeight="1">
      <c r="A212" s="184"/>
      <c r="B212" s="184" t="s">
        <v>190</v>
      </c>
      <c r="C212" s="233">
        <f>IF(ISTEXT(Pedido!G60),0,Pedido!G60)</f>
        <v>0</v>
      </c>
      <c r="D212" s="232">
        <f t="shared" si="46"/>
        <v>0</v>
      </c>
      <c r="E212" s="184">
        <f>IF(ISTEXT(Pedido!G60),Pedido!G60,0)</f>
        <v>0</v>
      </c>
      <c r="F212" s="231" t="str">
        <f t="shared" si="1"/>
        <v>NO</v>
      </c>
      <c r="G212" s="184"/>
      <c r="H212" s="231">
        <f>+Pedido!B$60</f>
        <v>0</v>
      </c>
      <c r="I212" s="231">
        <f>+Pedido!A$60</f>
        <v>0</v>
      </c>
    </row>
    <row r="213" spans="1:9" ht="12.75" customHeight="1">
      <c r="A213" s="184"/>
      <c r="B213" s="184" t="s">
        <v>191</v>
      </c>
      <c r="C213" s="233">
        <f>IF(ISTEXT(Pedido!P60),0,Pedido!P60)</f>
        <v>0</v>
      </c>
      <c r="D213" s="232">
        <f t="shared" si="46"/>
        <v>0</v>
      </c>
      <c r="E213" s="184">
        <f>IF(ISTEXT(Pedido!P60),Pedido!P60,0)</f>
        <v>0</v>
      </c>
      <c r="F213" s="231" t="str">
        <f t="shared" si="1"/>
        <v>NO</v>
      </c>
      <c r="G213" s="184"/>
      <c r="H213" s="231">
        <f>+Pedido!B$60</f>
        <v>0</v>
      </c>
      <c r="I213" s="231">
        <f>+Pedido!A$60</f>
        <v>0</v>
      </c>
    </row>
    <row r="214" spans="1:9" ht="12.75" customHeight="1">
      <c r="A214" s="184"/>
      <c r="B214" s="184" t="s">
        <v>192</v>
      </c>
      <c r="C214" s="233">
        <f>IF(ISTEXT(Pedido!O60),0,Pedido!O60)</f>
        <v>0</v>
      </c>
      <c r="D214" s="232">
        <f t="shared" si="46"/>
        <v>0</v>
      </c>
      <c r="E214" s="184">
        <f>IF(ISTEXT(Pedido!O60),Pedido!O60,0)</f>
        <v>0</v>
      </c>
      <c r="F214" s="231" t="str">
        <f t="shared" si="1"/>
        <v>NO</v>
      </c>
      <c r="G214" s="184"/>
      <c r="H214" s="231">
        <f>+Pedido!B$60</f>
        <v>0</v>
      </c>
      <c r="I214" s="231">
        <f>+Pedido!A$60</f>
        <v>0</v>
      </c>
    </row>
    <row r="215" spans="1:9" ht="12.75" customHeight="1">
      <c r="A215" s="184"/>
      <c r="B215" s="184" t="s">
        <v>193</v>
      </c>
      <c r="C215" s="233">
        <f>IF(ISTEXT(Pedido!N60),0,Pedido!N60)</f>
        <v>0</v>
      </c>
      <c r="D215" s="232">
        <f t="shared" si="46"/>
        <v>0</v>
      </c>
      <c r="E215" s="184">
        <f>IF(ISTEXT(Pedido!N60),Pedido!N60,0)</f>
        <v>0</v>
      </c>
      <c r="F215" s="231" t="str">
        <f t="shared" si="1"/>
        <v>NO</v>
      </c>
      <c r="G215" s="184"/>
      <c r="H215" s="231">
        <f>+Pedido!B$60</f>
        <v>0</v>
      </c>
      <c r="I215" s="231">
        <f>+Pedido!A$60</f>
        <v>0</v>
      </c>
    </row>
    <row r="216" spans="1:9" ht="12.75" customHeight="1">
      <c r="A216" s="184"/>
      <c r="B216" s="184" t="s">
        <v>194</v>
      </c>
      <c r="C216" s="233">
        <f>IF(ISTEXT(Pedido!J60),0,Pedido!J60)</f>
        <v>0</v>
      </c>
      <c r="D216" s="232">
        <f t="shared" si="46"/>
        <v>0</v>
      </c>
      <c r="E216" s="184">
        <f>IF(ISTEXT(Pedido!J60),Pedido!J60,0)</f>
        <v>0</v>
      </c>
      <c r="F216" s="231" t="str">
        <f t="shared" si="1"/>
        <v>NO</v>
      </c>
      <c r="G216" s="184"/>
      <c r="H216" s="231">
        <f>+Pedido!B$60</f>
        <v>0</v>
      </c>
      <c r="I216" s="231">
        <f>+Pedido!A$60</f>
        <v>0</v>
      </c>
    </row>
    <row r="217" spans="1:9" ht="12.75" customHeight="1">
      <c r="A217" s="184"/>
      <c r="B217" s="184" t="s">
        <v>195</v>
      </c>
      <c r="C217" s="233">
        <f>IF(ISTEXT(Pedido!L60),0,Pedido!L260)</f>
        <v>0</v>
      </c>
      <c r="D217" s="232">
        <f t="shared" si="46"/>
        <v>0</v>
      </c>
      <c r="E217" s="184">
        <f>IF(ISTEXT(Pedido!L60),Pedido!L60,0)</f>
        <v>0</v>
      </c>
      <c r="F217" s="231" t="str">
        <f t="shared" si="1"/>
        <v>NO</v>
      </c>
      <c r="G217" s="184"/>
      <c r="H217" s="231">
        <f>+Pedido!B$60</f>
        <v>0</v>
      </c>
      <c r="I217" s="231">
        <f>+Pedido!A$60</f>
        <v>0</v>
      </c>
    </row>
    <row r="218" spans="1:9" ht="12.75" customHeight="1">
      <c r="A218" s="184"/>
      <c r="B218" s="184" t="s">
        <v>196</v>
      </c>
      <c r="C218" s="233">
        <f>IF(ISTEXT(Pedido!M60),0,Pedido!M60)</f>
        <v>0</v>
      </c>
      <c r="D218" s="232">
        <f t="shared" si="46"/>
        <v>0</v>
      </c>
      <c r="E218" s="184">
        <f>IF(ISTEXT(Pedido!M60),Pedido!M60,0)</f>
        <v>0</v>
      </c>
      <c r="F218" s="231" t="str">
        <f t="shared" si="1"/>
        <v>NO</v>
      </c>
      <c r="G218" s="184"/>
      <c r="H218" s="231">
        <f>+Pedido!B$60</f>
        <v>0</v>
      </c>
      <c r="I218" s="231">
        <f>+Pedido!A$60</f>
        <v>0</v>
      </c>
    </row>
    <row r="219" spans="1:9" ht="12.75" customHeight="1">
      <c r="A219" s="184"/>
      <c r="B219" s="184" t="s">
        <v>197</v>
      </c>
      <c r="C219" s="233">
        <f>IF(ISTEXT(Pedido!K60),0,Pedido!K60)</f>
        <v>0</v>
      </c>
      <c r="D219" s="232">
        <f t="shared" si="46"/>
        <v>0</v>
      </c>
      <c r="E219" s="184">
        <f>IF(ISTEXT(Pedido!K60),Pedido!K60,0)</f>
        <v>0</v>
      </c>
      <c r="F219" s="231" t="str">
        <f t="shared" si="1"/>
        <v>NO</v>
      </c>
      <c r="G219" s="184"/>
      <c r="H219" s="231">
        <f>+Pedido!B$60</f>
        <v>0</v>
      </c>
      <c r="I219" s="231">
        <f>+Pedido!A$60</f>
        <v>0</v>
      </c>
    </row>
    <row r="220" spans="1:9" ht="12.75" customHeight="1">
      <c r="A220" s="184"/>
      <c r="B220" s="184" t="s">
        <v>198</v>
      </c>
      <c r="C220" s="233">
        <f>Pedido!Y60</f>
        <v>0</v>
      </c>
      <c r="D220" s="232"/>
      <c r="E220" s="184"/>
      <c r="F220" s="231" t="str">
        <f t="shared" si="1"/>
        <v>NO</v>
      </c>
      <c r="G220" s="184"/>
      <c r="H220" s="231">
        <f>+Pedido!B$60</f>
        <v>0</v>
      </c>
      <c r="I220" s="231">
        <f>+Pedido!A$60</f>
        <v>0</v>
      </c>
    </row>
    <row r="221" spans="1:9" ht="12.75" customHeight="1">
      <c r="A221" s="184"/>
      <c r="B221" s="184" t="s">
        <v>199</v>
      </c>
      <c r="C221" s="233">
        <f>Pedido!Z60</f>
        <v>0</v>
      </c>
      <c r="D221" s="232"/>
      <c r="E221" s="184"/>
      <c r="F221" s="231" t="str">
        <f t="shared" si="1"/>
        <v>NO</v>
      </c>
      <c r="G221" s="184"/>
      <c r="H221" s="231">
        <f>+Pedido!B$60</f>
        <v>0</v>
      </c>
      <c r="I221" s="231">
        <f>+Pedido!A$60</f>
        <v>0</v>
      </c>
    </row>
    <row r="222" spans="1:9" ht="12.75" customHeight="1">
      <c r="A222" s="184"/>
      <c r="B222" s="184" t="s">
        <v>200</v>
      </c>
      <c r="C222" s="233">
        <f>Pedido!AA60</f>
        <v>0</v>
      </c>
      <c r="D222" s="232"/>
      <c r="E222" s="184"/>
      <c r="F222" s="231" t="str">
        <f t="shared" si="1"/>
        <v>NO</v>
      </c>
      <c r="G222" s="184"/>
      <c r="H222" s="231">
        <f>+Pedido!B$60</f>
        <v>0</v>
      </c>
      <c r="I222" s="231">
        <f>+Pedido!A$60</f>
        <v>0</v>
      </c>
    </row>
    <row r="223" spans="1:9" ht="12.75" customHeight="1">
      <c r="A223" s="184"/>
      <c r="B223" s="184" t="s">
        <v>182</v>
      </c>
      <c r="C223" s="232"/>
      <c r="D223" s="232"/>
      <c r="E223" s="232">
        <f>+Pedido!Q60</f>
        <v>0</v>
      </c>
      <c r="F223" s="231" t="str">
        <f t="shared" si="1"/>
        <v>NO</v>
      </c>
      <c r="G223" s="184"/>
      <c r="H223" s="231">
        <f>+Pedido!B$60</f>
        <v>0</v>
      </c>
      <c r="I223" s="231">
        <f>+Pedido!A$60</f>
        <v>0</v>
      </c>
    </row>
    <row r="224" spans="1:9" ht="12.75" customHeight="1">
      <c r="A224" s="184"/>
      <c r="B224" s="184" t="s">
        <v>201</v>
      </c>
      <c r="C224" s="232">
        <f>IF(ISTEXT(Pedido!R60),0,Pedido!R60)</f>
        <v>0</v>
      </c>
      <c r="D224" s="232">
        <f t="shared" ref="D224:D225" si="48">IF(MOD(C224,12)=0,C224/12,"INCOMPLETO")</f>
        <v>0</v>
      </c>
      <c r="E224" s="232">
        <f>IF(ISTEXT(Pedido!R60),Pedido!R60,0)</f>
        <v>0</v>
      </c>
      <c r="F224" s="231" t="str">
        <f t="shared" si="1"/>
        <v>NO</v>
      </c>
      <c r="G224" s="184"/>
      <c r="H224" s="231">
        <f>+Pedido!B$60</f>
        <v>0</v>
      </c>
      <c r="I224" s="231">
        <f>+Pedido!A$60</f>
        <v>0</v>
      </c>
    </row>
    <row r="225" spans="1:9" ht="12.75" customHeight="1">
      <c r="A225" s="184"/>
      <c r="B225" s="184" t="s">
        <v>202</v>
      </c>
      <c r="C225" s="232">
        <f>IF(ISTEXT(Pedido!S60),0,Pedido!S60)</f>
        <v>0</v>
      </c>
      <c r="D225" s="232">
        <f t="shared" si="48"/>
        <v>0</v>
      </c>
      <c r="E225" s="232">
        <f>IF(ISTEXT(Pedido!S60),Pedido!S60,0)</f>
        <v>0</v>
      </c>
      <c r="F225" s="231" t="str">
        <f t="shared" si="1"/>
        <v>NO</v>
      </c>
      <c r="G225" s="184"/>
      <c r="H225" s="231">
        <f>+Pedido!B$60</f>
        <v>0</v>
      </c>
      <c r="I225" s="231">
        <f>+Pedido!A$60</f>
        <v>0</v>
      </c>
    </row>
    <row r="226" spans="1:9" ht="12.75" customHeight="1">
      <c r="A226" s="184"/>
      <c r="B226" s="184" t="s">
        <v>203</v>
      </c>
      <c r="C226" s="232">
        <f>IF(ISTEXT(Pedido!T60),0,Pedido!T60)</f>
        <v>0</v>
      </c>
      <c r="D226" s="232">
        <f>IF(MOD(C226,6)=0,C226/6,"INCOMPLETO")</f>
        <v>0</v>
      </c>
      <c r="E226" s="184">
        <f>IF(ISTEXT(Pedido!T60),Pedido!T60,0)</f>
        <v>0</v>
      </c>
      <c r="F226" s="231" t="str">
        <f t="shared" si="1"/>
        <v>NO</v>
      </c>
      <c r="G226" s="184"/>
      <c r="H226" s="231">
        <f>+Pedido!B$60</f>
        <v>0</v>
      </c>
      <c r="I226" s="231">
        <f>+Pedido!A$60</f>
        <v>0</v>
      </c>
    </row>
    <row r="227" spans="1:9" ht="12.75" customHeight="1">
      <c r="A227" s="184"/>
      <c r="B227" s="184" t="s">
        <v>204</v>
      </c>
      <c r="C227" s="232">
        <f>+Pedido!C60</f>
        <v>0</v>
      </c>
      <c r="D227" s="232">
        <f t="shared" ref="D227:D240" si="49">IF(MOD(C227,12)=0,C227/12,"INCOMPLETO")</f>
        <v>0</v>
      </c>
      <c r="E227" s="232"/>
      <c r="F227" s="231" t="str">
        <f t="shared" si="1"/>
        <v>NO</v>
      </c>
      <c r="G227" s="184"/>
      <c r="H227" s="231">
        <f>+Pedido!B$60</f>
        <v>0</v>
      </c>
      <c r="I227" s="231">
        <f>+Pedido!A$60</f>
        <v>0</v>
      </c>
    </row>
    <row r="228" spans="1:9" ht="12.75" customHeight="1">
      <c r="A228" s="184"/>
      <c r="B228" s="184" t="s">
        <v>205</v>
      </c>
      <c r="C228" s="232">
        <f>+Pedido!D60</f>
        <v>0</v>
      </c>
      <c r="D228" s="232">
        <f t="shared" si="49"/>
        <v>0</v>
      </c>
      <c r="E228" s="232"/>
      <c r="F228" s="231" t="str">
        <f t="shared" si="1"/>
        <v>NO</v>
      </c>
      <c r="G228" s="184"/>
      <c r="H228" s="231">
        <f>+Pedido!B$60</f>
        <v>0</v>
      </c>
      <c r="I228" s="231">
        <f>+Pedido!A$60</f>
        <v>0</v>
      </c>
    </row>
    <row r="229" spans="1:9" ht="12.75" customHeight="1">
      <c r="A229" s="184"/>
      <c r="B229" s="184" t="s">
        <v>206</v>
      </c>
      <c r="C229" s="232">
        <f>+Pedido!E60</f>
        <v>0</v>
      </c>
      <c r="D229" s="232">
        <f t="shared" si="49"/>
        <v>0</v>
      </c>
      <c r="E229" s="232"/>
      <c r="F229" s="231" t="str">
        <f t="shared" si="1"/>
        <v>NO</v>
      </c>
      <c r="G229" s="184"/>
      <c r="H229" s="231">
        <f>+Pedido!B$60</f>
        <v>0</v>
      </c>
      <c r="I229" s="231">
        <f>+Pedido!A$60</f>
        <v>0</v>
      </c>
    </row>
    <row r="230" spans="1:9" ht="12.75" customHeight="1">
      <c r="A230" s="184"/>
      <c r="B230" s="184" t="s">
        <v>187</v>
      </c>
      <c r="C230" s="232">
        <f>IF(ISTEXT(Pedido!F61),0,Pedido!F61)</f>
        <v>0</v>
      </c>
      <c r="D230" s="232">
        <f t="shared" si="49"/>
        <v>0</v>
      </c>
      <c r="E230" s="231">
        <f>IF(ISTEXT(Pedido!F78),Pedido!F78,0)</f>
        <v>0</v>
      </c>
      <c r="F230" s="231" t="str">
        <f t="shared" si="1"/>
        <v>NO</v>
      </c>
      <c r="G230" s="184"/>
      <c r="H230" s="184">
        <f>+Pedido!B$61</f>
        <v>0</v>
      </c>
      <c r="I230" s="184">
        <f>+Pedido!A$61</f>
        <v>0</v>
      </c>
    </row>
    <row r="231" spans="1:9" ht="12.75" customHeight="1">
      <c r="A231" s="184"/>
      <c r="B231" s="184" t="s">
        <v>188</v>
      </c>
      <c r="C231" s="233">
        <f>IF(ISTEXT(Pedido!H61),0,Pedido!H61)</f>
        <v>0</v>
      </c>
      <c r="D231" s="232">
        <f t="shared" si="49"/>
        <v>0</v>
      </c>
      <c r="E231" s="231">
        <f>IF(ISTEXT(Pedido!H61),Pedido!H61,0)</f>
        <v>0</v>
      </c>
      <c r="F231" s="231" t="str">
        <f t="shared" si="1"/>
        <v>NO</v>
      </c>
      <c r="G231" s="184"/>
      <c r="H231" s="184">
        <f>+Pedido!B$61</f>
        <v>0</v>
      </c>
      <c r="I231" s="184">
        <f>+Pedido!A$61</f>
        <v>0</v>
      </c>
    </row>
    <row r="232" spans="1:9" ht="12.75" customHeight="1">
      <c r="A232" s="184"/>
      <c r="B232" s="184" t="s">
        <v>189</v>
      </c>
      <c r="C232" s="233">
        <f>IF(ISTEXT(Pedido!I61),0,Pedido!I61)</f>
        <v>0</v>
      </c>
      <c r="D232" s="232">
        <f t="shared" si="49"/>
        <v>0</v>
      </c>
      <c r="E232" s="184">
        <f>IF(ISTEXT(Pedido!I61),Pedido!I61,0)</f>
        <v>0</v>
      </c>
      <c r="F232" s="231" t="str">
        <f t="shared" si="1"/>
        <v>NO</v>
      </c>
      <c r="G232" s="184"/>
      <c r="H232" s="184">
        <f>+Pedido!B$61</f>
        <v>0</v>
      </c>
      <c r="I232" s="184">
        <f>+Pedido!A$61</f>
        <v>0</v>
      </c>
    </row>
    <row r="233" spans="1:9" ht="12.75" customHeight="1">
      <c r="A233" s="184"/>
      <c r="B233" s="184" t="s">
        <v>190</v>
      </c>
      <c r="C233" s="233">
        <f>IF(ISTEXT(Pedido!G61),0,Pedido!G61)</f>
        <v>0</v>
      </c>
      <c r="D233" s="232">
        <f t="shared" si="49"/>
        <v>0</v>
      </c>
      <c r="E233" s="184">
        <f>IF(ISTEXT(Pedido!G61),Pedido!G61,0)</f>
        <v>0</v>
      </c>
      <c r="F233" s="231" t="str">
        <f t="shared" si="1"/>
        <v>NO</v>
      </c>
      <c r="G233" s="184"/>
      <c r="H233" s="184">
        <f>+Pedido!B$61</f>
        <v>0</v>
      </c>
      <c r="I233" s="184">
        <f>+Pedido!A$61</f>
        <v>0</v>
      </c>
    </row>
    <row r="234" spans="1:9" ht="12.75" customHeight="1">
      <c r="A234" s="184"/>
      <c r="B234" s="184" t="s">
        <v>191</v>
      </c>
      <c r="C234" s="233">
        <f>IF(ISTEXT(Pedido!P61),0,Pedido!P61)</f>
        <v>0</v>
      </c>
      <c r="D234" s="232">
        <f t="shared" si="49"/>
        <v>0</v>
      </c>
      <c r="E234" s="184">
        <f>IF(ISTEXT(Pedido!P61),Pedido!P61,0)</f>
        <v>0</v>
      </c>
      <c r="F234" s="231" t="str">
        <f t="shared" si="1"/>
        <v>NO</v>
      </c>
      <c r="G234" s="184"/>
      <c r="H234" s="184">
        <f>+Pedido!B$61</f>
        <v>0</v>
      </c>
      <c r="I234" s="184">
        <f>+Pedido!A$61</f>
        <v>0</v>
      </c>
    </row>
    <row r="235" spans="1:9" ht="12.75" customHeight="1">
      <c r="A235" s="184"/>
      <c r="B235" s="184" t="s">
        <v>192</v>
      </c>
      <c r="C235" s="233">
        <f>IF(ISTEXT(Pedido!O61),0,Pedido!O61)</f>
        <v>0</v>
      </c>
      <c r="D235" s="232">
        <f t="shared" si="49"/>
        <v>0</v>
      </c>
      <c r="E235" s="184">
        <f>IF(ISTEXT(Pedido!O61),Pedido!O61,0)</f>
        <v>0</v>
      </c>
      <c r="F235" s="231" t="str">
        <f t="shared" si="1"/>
        <v>NO</v>
      </c>
      <c r="G235" s="184"/>
      <c r="H235" s="184">
        <f>+Pedido!B$61</f>
        <v>0</v>
      </c>
      <c r="I235" s="184">
        <f>+Pedido!A$61</f>
        <v>0</v>
      </c>
    </row>
    <row r="236" spans="1:9" ht="12.75" customHeight="1">
      <c r="A236" s="184"/>
      <c r="B236" s="184" t="s">
        <v>193</v>
      </c>
      <c r="C236" s="233">
        <f>IF(ISTEXT(Pedido!N61),0,Pedido!N61)</f>
        <v>0</v>
      </c>
      <c r="D236" s="232">
        <f t="shared" si="49"/>
        <v>0</v>
      </c>
      <c r="E236" s="184">
        <f>IF(ISTEXT(Pedido!N61),Pedido!N761,0)</f>
        <v>0</v>
      </c>
      <c r="F236" s="231" t="str">
        <f t="shared" si="1"/>
        <v>NO</v>
      </c>
      <c r="G236" s="184"/>
      <c r="H236" s="184">
        <f>+Pedido!B$61</f>
        <v>0</v>
      </c>
      <c r="I236" s="184">
        <f>+Pedido!A$61</f>
        <v>0</v>
      </c>
    </row>
    <row r="237" spans="1:9" ht="12.75" customHeight="1">
      <c r="A237" s="184"/>
      <c r="B237" s="184" t="s">
        <v>194</v>
      </c>
      <c r="C237" s="233">
        <f>IF(ISTEXT(Pedido!J61),0,Pedido!J61)</f>
        <v>0</v>
      </c>
      <c r="D237" s="232">
        <f t="shared" si="49"/>
        <v>0</v>
      </c>
      <c r="E237" s="184">
        <f>IF(ISTEXT(Pedido!J61),Pedido!J761,0)</f>
        <v>0</v>
      </c>
      <c r="F237" s="231" t="str">
        <f t="shared" si="1"/>
        <v>NO</v>
      </c>
      <c r="G237" s="184"/>
      <c r="H237" s="184">
        <f>+Pedido!B$61</f>
        <v>0</v>
      </c>
      <c r="I237" s="184">
        <f>+Pedido!A$61</f>
        <v>0</v>
      </c>
    </row>
    <row r="238" spans="1:9" ht="12.75" customHeight="1">
      <c r="A238" s="184"/>
      <c r="B238" s="184" t="s">
        <v>195</v>
      </c>
      <c r="C238" s="233">
        <f>IF(ISTEXT(Pedido!L61),0,Pedido!L61)</f>
        <v>0</v>
      </c>
      <c r="D238" s="232">
        <f t="shared" si="49"/>
        <v>0</v>
      </c>
      <c r="E238" s="184">
        <f>IF(ISTEXT(Pedido!L61),Pedido!L61,0)</f>
        <v>0</v>
      </c>
      <c r="F238" s="231" t="str">
        <f t="shared" si="1"/>
        <v>NO</v>
      </c>
      <c r="G238" s="234"/>
      <c r="H238" s="184">
        <f>+Pedido!B$61</f>
        <v>0</v>
      </c>
      <c r="I238" s="184">
        <f>+Pedido!A$61</f>
        <v>0</v>
      </c>
    </row>
    <row r="239" spans="1:9" ht="12.75" customHeight="1">
      <c r="A239" s="184"/>
      <c r="B239" s="184" t="s">
        <v>196</v>
      </c>
      <c r="C239" s="233">
        <f>IF(ISTEXT(Pedido!M61),0,Pedido!M61)</f>
        <v>0</v>
      </c>
      <c r="D239" s="232">
        <f t="shared" si="49"/>
        <v>0</v>
      </c>
      <c r="E239" s="184">
        <f>IF(ISTEXT(Pedido!M61),Pedido!M61,0)</f>
        <v>0</v>
      </c>
      <c r="F239" s="231" t="str">
        <f t="shared" si="1"/>
        <v>NO</v>
      </c>
      <c r="G239" s="184"/>
      <c r="H239" s="184">
        <f>+Pedido!B$61</f>
        <v>0</v>
      </c>
      <c r="I239" s="184">
        <f>+Pedido!A$61</f>
        <v>0</v>
      </c>
    </row>
    <row r="240" spans="1:9" ht="12.75" customHeight="1">
      <c r="A240" s="184"/>
      <c r="B240" s="184" t="s">
        <v>197</v>
      </c>
      <c r="C240" s="233">
        <f>IF(ISTEXT(Pedido!K61),0,Pedido!K61)</f>
        <v>0</v>
      </c>
      <c r="D240" s="232">
        <f t="shared" si="49"/>
        <v>0</v>
      </c>
      <c r="E240" s="184">
        <f>IF(ISTEXT(Pedido!K61),Pedido!K61,0)</f>
        <v>0</v>
      </c>
      <c r="F240" s="231" t="str">
        <f t="shared" si="1"/>
        <v>NO</v>
      </c>
      <c r="G240" s="184"/>
      <c r="H240" s="184">
        <f>+Pedido!B$61</f>
        <v>0</v>
      </c>
      <c r="I240" s="184">
        <f>+Pedido!A$61</f>
        <v>0</v>
      </c>
    </row>
    <row r="241" spans="1:9" ht="12.75" customHeight="1">
      <c r="A241" s="184"/>
      <c r="B241" s="184" t="s">
        <v>198</v>
      </c>
      <c r="C241" s="233">
        <f>Pedido!Y61</f>
        <v>0</v>
      </c>
      <c r="D241" s="232"/>
      <c r="E241" s="184"/>
      <c r="F241" s="231" t="str">
        <f t="shared" si="1"/>
        <v>NO</v>
      </c>
      <c r="G241" s="184"/>
      <c r="H241" s="184">
        <f>+Pedido!B$61</f>
        <v>0</v>
      </c>
      <c r="I241" s="184">
        <f>+Pedido!A$61</f>
        <v>0</v>
      </c>
    </row>
    <row r="242" spans="1:9" ht="12.75" customHeight="1">
      <c r="A242" s="184"/>
      <c r="B242" s="184" t="s">
        <v>199</v>
      </c>
      <c r="C242" s="233">
        <f>Pedido!Z61</f>
        <v>0</v>
      </c>
      <c r="D242" s="232"/>
      <c r="E242" s="184"/>
      <c r="F242" s="231" t="str">
        <f t="shared" si="1"/>
        <v>NO</v>
      </c>
      <c r="G242" s="184"/>
      <c r="H242" s="184">
        <f>+Pedido!B$61</f>
        <v>0</v>
      </c>
      <c r="I242" s="184">
        <f>+Pedido!A$61</f>
        <v>0</v>
      </c>
    </row>
    <row r="243" spans="1:9" ht="12.75" customHeight="1">
      <c r="A243" s="184"/>
      <c r="B243" s="184" t="s">
        <v>200</v>
      </c>
      <c r="C243" s="233">
        <f>Pedido!AA61</f>
        <v>0</v>
      </c>
      <c r="D243" s="232"/>
      <c r="E243" s="184"/>
      <c r="F243" s="231" t="str">
        <f t="shared" si="1"/>
        <v>NO</v>
      </c>
      <c r="G243" s="184"/>
      <c r="H243" s="184">
        <f>+Pedido!B$61</f>
        <v>0</v>
      </c>
      <c r="I243" s="184">
        <f>+Pedido!A$61</f>
        <v>0</v>
      </c>
    </row>
    <row r="244" spans="1:9" ht="12.75" customHeight="1">
      <c r="A244" s="184"/>
      <c r="B244" s="184" t="s">
        <v>182</v>
      </c>
      <c r="C244" s="232"/>
      <c r="D244" s="232"/>
      <c r="E244" s="232">
        <f>+Pedido!Q61</f>
        <v>0</v>
      </c>
      <c r="F244" s="231" t="str">
        <f t="shared" si="1"/>
        <v>NO</v>
      </c>
      <c r="G244" s="184"/>
      <c r="H244" s="184">
        <f>+Pedido!B$61</f>
        <v>0</v>
      </c>
      <c r="I244" s="184">
        <f>+Pedido!A$61</f>
        <v>0</v>
      </c>
    </row>
    <row r="245" spans="1:9" ht="12.75" customHeight="1">
      <c r="A245" s="184"/>
      <c r="B245" s="184" t="s">
        <v>201</v>
      </c>
      <c r="C245" s="232">
        <f>IF(ISTEXT(Pedido!R61),0,Pedido!R61)</f>
        <v>0</v>
      </c>
      <c r="D245" s="232">
        <f t="shared" ref="D245:D246" si="50">IF(MOD(C245,12)=0,C245/12,"INCOMPLETO")</f>
        <v>0</v>
      </c>
      <c r="E245" s="232">
        <f>IF(ISTEXT(Pedido!R61),Pedido!R61,0)</f>
        <v>0</v>
      </c>
      <c r="F245" s="231" t="str">
        <f t="shared" si="1"/>
        <v>NO</v>
      </c>
      <c r="G245" s="184"/>
      <c r="H245" s="184">
        <f>+Pedido!B$61</f>
        <v>0</v>
      </c>
      <c r="I245" s="184">
        <f>+Pedido!A$61</f>
        <v>0</v>
      </c>
    </row>
    <row r="246" spans="1:9" ht="12.75" customHeight="1">
      <c r="A246" s="184"/>
      <c r="B246" s="184" t="s">
        <v>202</v>
      </c>
      <c r="C246" s="232">
        <f>IF(ISTEXT(Pedido!S61),0,Pedido!S61)</f>
        <v>0</v>
      </c>
      <c r="D246" s="232">
        <f t="shared" si="50"/>
        <v>0</v>
      </c>
      <c r="E246" s="232">
        <f>IF(ISTEXT(Pedido!S61),Pedido!S61,0)</f>
        <v>0</v>
      </c>
      <c r="F246" s="231" t="str">
        <f t="shared" si="1"/>
        <v>NO</v>
      </c>
      <c r="G246" s="184"/>
      <c r="H246" s="184">
        <f>+Pedido!B$61</f>
        <v>0</v>
      </c>
      <c r="I246" s="184">
        <f>+Pedido!A$61</f>
        <v>0</v>
      </c>
    </row>
    <row r="247" spans="1:9" ht="12.75" customHeight="1">
      <c r="A247" s="184"/>
      <c r="B247" s="184" t="s">
        <v>203</v>
      </c>
      <c r="C247" s="232">
        <f>IF(ISTEXT(Pedido!T61),0,Pedido!T61)</f>
        <v>0</v>
      </c>
      <c r="D247" s="232">
        <f>IF(MOD(C247,6)=0,C247/6,"INCOMPLETO")</f>
        <v>0</v>
      </c>
      <c r="E247" s="184">
        <f>IF(ISTEXT(Pedido!T61),Pedido!T61,0)</f>
        <v>0</v>
      </c>
      <c r="F247" s="231" t="str">
        <f t="shared" si="1"/>
        <v>NO</v>
      </c>
      <c r="G247" s="184"/>
      <c r="H247" s="184">
        <f>+Pedido!B$61</f>
        <v>0</v>
      </c>
      <c r="I247" s="184">
        <f>+Pedido!A$61</f>
        <v>0</v>
      </c>
    </row>
    <row r="248" spans="1:9" ht="12.75" customHeight="1">
      <c r="A248" s="184"/>
      <c r="B248" s="184" t="s">
        <v>204</v>
      </c>
      <c r="C248" s="232">
        <f>+Pedido!C61</f>
        <v>0</v>
      </c>
      <c r="D248" s="232">
        <f t="shared" ref="D248:D261" si="51">IF(MOD(C248,12)=0,C248/12,"INCOMPLETO")</f>
        <v>0</v>
      </c>
      <c r="E248" s="232"/>
      <c r="F248" s="231" t="str">
        <f t="shared" si="1"/>
        <v>NO</v>
      </c>
      <c r="G248" s="184"/>
      <c r="H248" s="184">
        <f>+Pedido!B$61</f>
        <v>0</v>
      </c>
      <c r="I248" s="184">
        <f>+Pedido!A$61</f>
        <v>0</v>
      </c>
    </row>
    <row r="249" spans="1:9" ht="12.75" customHeight="1">
      <c r="A249" s="184"/>
      <c r="B249" s="184" t="s">
        <v>205</v>
      </c>
      <c r="C249" s="232">
        <f>+Pedido!D61</f>
        <v>0</v>
      </c>
      <c r="D249" s="232">
        <f t="shared" si="51"/>
        <v>0</v>
      </c>
      <c r="E249" s="232"/>
      <c r="F249" s="231" t="str">
        <f t="shared" si="1"/>
        <v>NO</v>
      </c>
      <c r="G249" s="184"/>
      <c r="H249" s="184">
        <f>+Pedido!B$61</f>
        <v>0</v>
      </c>
      <c r="I249" s="184">
        <f>+Pedido!A$61</f>
        <v>0</v>
      </c>
    </row>
    <row r="250" spans="1:9" ht="12.75" customHeight="1">
      <c r="A250" s="184"/>
      <c r="B250" s="184" t="s">
        <v>206</v>
      </c>
      <c r="C250" s="232">
        <f>+Pedido!E61</f>
        <v>0</v>
      </c>
      <c r="D250" s="232">
        <f t="shared" si="51"/>
        <v>0</v>
      </c>
      <c r="E250" s="232"/>
      <c r="F250" s="231" t="str">
        <f t="shared" si="1"/>
        <v>NO</v>
      </c>
      <c r="G250" s="184"/>
      <c r="H250" s="184">
        <f>+Pedido!B$61</f>
        <v>0</v>
      </c>
      <c r="I250" s="184">
        <f>+Pedido!A$61</f>
        <v>0</v>
      </c>
    </row>
    <row r="251" spans="1:9" ht="12.75" customHeight="1">
      <c r="A251" s="184"/>
      <c r="B251" s="184" t="s">
        <v>187</v>
      </c>
      <c r="C251" s="232">
        <f>IF(ISTEXT(Pedido!F62),0,Pedido!F62)</f>
        <v>0</v>
      </c>
      <c r="D251" s="232">
        <f t="shared" si="51"/>
        <v>0</v>
      </c>
      <c r="E251" s="231">
        <f>IF(ISTEXT(Pedido!F62),Pedido!F62,0)</f>
        <v>0</v>
      </c>
      <c r="F251" s="231" t="str">
        <f t="shared" si="1"/>
        <v>NO</v>
      </c>
      <c r="G251" s="184"/>
      <c r="H251" s="184">
        <f>+Pedido!B$62</f>
        <v>0</v>
      </c>
      <c r="I251" s="184">
        <f>+Pedido!A$62</f>
        <v>0</v>
      </c>
    </row>
    <row r="252" spans="1:9" ht="12.75" customHeight="1">
      <c r="A252" s="184"/>
      <c r="B252" s="184" t="s">
        <v>188</v>
      </c>
      <c r="C252" s="233">
        <f>IF(ISTEXT(Pedido!H62),0,Pedido!H62)</f>
        <v>0</v>
      </c>
      <c r="D252" s="232">
        <f t="shared" si="51"/>
        <v>0</v>
      </c>
      <c r="E252" s="231">
        <f>IF(ISTEXT(Pedido!H62),Pedido!H62,0)</f>
        <v>0</v>
      </c>
      <c r="F252" s="231" t="str">
        <f t="shared" si="1"/>
        <v>NO</v>
      </c>
      <c r="G252" s="184"/>
      <c r="H252" s="184">
        <f>+Pedido!B$62</f>
        <v>0</v>
      </c>
      <c r="I252" s="184">
        <f>+Pedido!A$62</f>
        <v>0</v>
      </c>
    </row>
    <row r="253" spans="1:9" ht="12.75" customHeight="1">
      <c r="A253" s="184"/>
      <c r="B253" s="184" t="s">
        <v>189</v>
      </c>
      <c r="C253" s="233">
        <f>IF(ISTEXT(Pedido!I62),0,Pedido!I62)</f>
        <v>0</v>
      </c>
      <c r="D253" s="232">
        <f t="shared" si="51"/>
        <v>0</v>
      </c>
      <c r="E253" s="184">
        <f>IF(ISTEXT(Pedido!I62),Pedido!I62,0)</f>
        <v>0</v>
      </c>
      <c r="F253" s="231" t="str">
        <f t="shared" si="1"/>
        <v>NO</v>
      </c>
      <c r="G253" s="184"/>
      <c r="H253" s="184">
        <f>+Pedido!B$62</f>
        <v>0</v>
      </c>
      <c r="I253" s="184">
        <f>+Pedido!A$62</f>
        <v>0</v>
      </c>
    </row>
    <row r="254" spans="1:9" ht="12.75" customHeight="1">
      <c r="A254" s="184"/>
      <c r="B254" s="184" t="s">
        <v>190</v>
      </c>
      <c r="C254" s="233">
        <f>IF(ISTEXT(Pedido!G62),0,Pedido!G62)</f>
        <v>0</v>
      </c>
      <c r="D254" s="232">
        <f t="shared" si="51"/>
        <v>0</v>
      </c>
      <c r="E254" s="184">
        <f>IF(ISTEXT(Pedido!G62),Pedido!G62,0)</f>
        <v>0</v>
      </c>
      <c r="F254" s="231" t="str">
        <f t="shared" si="1"/>
        <v>NO</v>
      </c>
      <c r="G254" s="184"/>
      <c r="H254" s="184">
        <f>+Pedido!B$62</f>
        <v>0</v>
      </c>
      <c r="I254" s="184">
        <f>+Pedido!A$62</f>
        <v>0</v>
      </c>
    </row>
    <row r="255" spans="1:9" ht="12.75" customHeight="1">
      <c r="A255" s="184"/>
      <c r="B255" s="184" t="s">
        <v>191</v>
      </c>
      <c r="C255" s="233">
        <f>IF(ISTEXT(Pedido!P62),0,Pedido!P62)</f>
        <v>0</v>
      </c>
      <c r="D255" s="232">
        <f t="shared" si="51"/>
        <v>0</v>
      </c>
      <c r="E255" s="184">
        <f>IF(ISTEXT(Pedido!P62),Pedido!P62,0)</f>
        <v>0</v>
      </c>
      <c r="F255" s="231" t="str">
        <f t="shared" si="1"/>
        <v>NO</v>
      </c>
      <c r="G255" s="184"/>
      <c r="H255" s="184">
        <f>+Pedido!B$62</f>
        <v>0</v>
      </c>
      <c r="I255" s="184">
        <f>+Pedido!A$62</f>
        <v>0</v>
      </c>
    </row>
    <row r="256" spans="1:9" ht="12.75" customHeight="1">
      <c r="A256" s="184"/>
      <c r="B256" s="184" t="s">
        <v>192</v>
      </c>
      <c r="C256" s="233">
        <f>IF(ISTEXT(Pedido!O62),0,Pedido!O62)</f>
        <v>0</v>
      </c>
      <c r="D256" s="232">
        <f t="shared" si="51"/>
        <v>0</v>
      </c>
      <c r="E256" s="184">
        <f>IF(ISTEXT(Pedido!O62),Pedido!O62,0)</f>
        <v>0</v>
      </c>
      <c r="F256" s="231" t="str">
        <f t="shared" si="1"/>
        <v>NO</v>
      </c>
      <c r="G256" s="184"/>
      <c r="H256" s="184">
        <f>+Pedido!B$62</f>
        <v>0</v>
      </c>
      <c r="I256" s="184">
        <f>+Pedido!A$62</f>
        <v>0</v>
      </c>
    </row>
    <row r="257" spans="1:9" ht="12.75" customHeight="1">
      <c r="A257" s="184"/>
      <c r="B257" s="184" t="s">
        <v>193</v>
      </c>
      <c r="C257" s="233">
        <f>IF(ISTEXT(Pedido!N62),0,Pedido!N62)</f>
        <v>0</v>
      </c>
      <c r="D257" s="232">
        <f t="shared" si="51"/>
        <v>0</v>
      </c>
      <c r="E257" s="184">
        <f>IF(ISTEXT(Pedido!N62),Pedido!N62,0)</f>
        <v>0</v>
      </c>
      <c r="F257" s="231" t="str">
        <f t="shared" si="1"/>
        <v>NO</v>
      </c>
      <c r="G257" s="184"/>
      <c r="H257" s="184">
        <f>+Pedido!B$62</f>
        <v>0</v>
      </c>
      <c r="I257" s="184">
        <f>+Pedido!A$62</f>
        <v>0</v>
      </c>
    </row>
    <row r="258" spans="1:9" ht="12.75" customHeight="1">
      <c r="A258" s="184"/>
      <c r="B258" s="184" t="s">
        <v>194</v>
      </c>
      <c r="C258" s="233">
        <f>IF(ISTEXT(Pedido!J62),0,Pedido!J62)</f>
        <v>0</v>
      </c>
      <c r="D258" s="232">
        <f t="shared" si="51"/>
        <v>0</v>
      </c>
      <c r="E258" s="184">
        <f>IF(ISTEXT(Pedido!J62),Pedido!J62,0)</f>
        <v>0</v>
      </c>
      <c r="F258" s="231" t="str">
        <f t="shared" si="1"/>
        <v>NO</v>
      </c>
      <c r="G258" s="184"/>
      <c r="H258" s="184">
        <f>+Pedido!B$62</f>
        <v>0</v>
      </c>
      <c r="I258" s="184">
        <f>+Pedido!A$62</f>
        <v>0</v>
      </c>
    </row>
    <row r="259" spans="1:9" ht="12.75" customHeight="1">
      <c r="A259" s="184"/>
      <c r="B259" s="184" t="s">
        <v>195</v>
      </c>
      <c r="C259" s="233">
        <f>IF(ISTEXT(Pedido!L62),0,Pedido!L62)</f>
        <v>0</v>
      </c>
      <c r="D259" s="232">
        <f t="shared" si="51"/>
        <v>0</v>
      </c>
      <c r="E259" s="184">
        <f>IF(ISTEXT(Pedido!L62),Pedido!L62,0)</f>
        <v>0</v>
      </c>
      <c r="F259" s="231" t="str">
        <f t="shared" si="1"/>
        <v>NO</v>
      </c>
      <c r="G259" s="184"/>
      <c r="H259" s="184">
        <f>+Pedido!B$62</f>
        <v>0</v>
      </c>
      <c r="I259" s="184">
        <f>+Pedido!A$62</f>
        <v>0</v>
      </c>
    </row>
    <row r="260" spans="1:9" ht="12.75" customHeight="1">
      <c r="A260" s="184"/>
      <c r="B260" s="184" t="s">
        <v>196</v>
      </c>
      <c r="C260" s="233">
        <f>IF(ISTEXT(Pedido!M62),0,Pedido!M62)</f>
        <v>0</v>
      </c>
      <c r="D260" s="232">
        <f t="shared" si="51"/>
        <v>0</v>
      </c>
      <c r="E260" s="184">
        <f>IF(ISTEXT(Pedido!M62),Pedido!M62,0)</f>
        <v>0</v>
      </c>
      <c r="F260" s="231" t="str">
        <f t="shared" si="1"/>
        <v>NO</v>
      </c>
      <c r="G260" s="184"/>
      <c r="H260" s="184">
        <f>+Pedido!B$62</f>
        <v>0</v>
      </c>
      <c r="I260" s="184">
        <f>+Pedido!A$62</f>
        <v>0</v>
      </c>
    </row>
    <row r="261" spans="1:9" ht="12.75" customHeight="1">
      <c r="A261" s="184"/>
      <c r="B261" s="184" t="s">
        <v>197</v>
      </c>
      <c r="C261" s="233">
        <f>IF(ISTEXT(Pedido!K62),0,Pedido!K62)</f>
        <v>0</v>
      </c>
      <c r="D261" s="232">
        <f t="shared" si="51"/>
        <v>0</v>
      </c>
      <c r="E261" s="184">
        <f>IF(ISTEXT(Pedido!K62),Pedido!K62,0)</f>
        <v>0</v>
      </c>
      <c r="F261" s="231" t="str">
        <f t="shared" si="1"/>
        <v>NO</v>
      </c>
      <c r="G261" s="184"/>
      <c r="H261" s="184">
        <f>+Pedido!B$62</f>
        <v>0</v>
      </c>
      <c r="I261" s="184">
        <f>+Pedido!A$62</f>
        <v>0</v>
      </c>
    </row>
    <row r="262" spans="1:9" ht="12.75" customHeight="1">
      <c r="A262" s="184"/>
      <c r="B262" s="184" t="s">
        <v>198</v>
      </c>
      <c r="C262" s="233">
        <f>Pedido!Y62</f>
        <v>0</v>
      </c>
      <c r="D262" s="232"/>
      <c r="E262" s="184"/>
      <c r="F262" s="231" t="str">
        <f t="shared" si="1"/>
        <v>NO</v>
      </c>
      <c r="G262" s="184"/>
      <c r="H262" s="184">
        <f>+Pedido!B$62</f>
        <v>0</v>
      </c>
      <c r="I262" s="184">
        <f>+Pedido!A$62</f>
        <v>0</v>
      </c>
    </row>
    <row r="263" spans="1:9" ht="12.75" customHeight="1">
      <c r="A263" s="184"/>
      <c r="B263" s="184" t="s">
        <v>199</v>
      </c>
      <c r="C263" s="233">
        <f>Pedido!Z62</f>
        <v>0</v>
      </c>
      <c r="D263" s="232"/>
      <c r="E263" s="184"/>
      <c r="F263" s="231" t="str">
        <f t="shared" si="1"/>
        <v>NO</v>
      </c>
      <c r="G263" s="184"/>
      <c r="H263" s="184">
        <f>+Pedido!B$62</f>
        <v>0</v>
      </c>
      <c r="I263" s="184">
        <f>+Pedido!A$62</f>
        <v>0</v>
      </c>
    </row>
    <row r="264" spans="1:9" ht="12.75" customHeight="1">
      <c r="A264" s="184"/>
      <c r="B264" s="184" t="s">
        <v>200</v>
      </c>
      <c r="C264" s="233">
        <f>Pedido!AA62</f>
        <v>0</v>
      </c>
      <c r="D264" s="232"/>
      <c r="E264" s="184"/>
      <c r="F264" s="231" t="str">
        <f t="shared" si="1"/>
        <v>NO</v>
      </c>
      <c r="G264" s="184"/>
      <c r="H264" s="184">
        <f>+Pedido!B$62</f>
        <v>0</v>
      </c>
      <c r="I264" s="184">
        <f>+Pedido!A$62</f>
        <v>0</v>
      </c>
    </row>
    <row r="265" spans="1:9" ht="12.75" customHeight="1">
      <c r="A265" s="184"/>
      <c r="B265" s="184" t="s">
        <v>182</v>
      </c>
      <c r="C265" s="232"/>
      <c r="D265" s="232"/>
      <c r="E265" s="232">
        <f>+Pedido!Q62</f>
        <v>0</v>
      </c>
      <c r="F265" s="231" t="str">
        <f t="shared" si="1"/>
        <v>NO</v>
      </c>
      <c r="G265" s="184"/>
      <c r="H265" s="184">
        <f>+Pedido!B$62</f>
        <v>0</v>
      </c>
      <c r="I265" s="184">
        <f>+Pedido!A$62</f>
        <v>0</v>
      </c>
    </row>
    <row r="266" spans="1:9" ht="12.75" customHeight="1">
      <c r="A266" s="184"/>
      <c r="B266" s="184" t="s">
        <v>201</v>
      </c>
      <c r="C266" s="232">
        <f>IF(ISTEXT(Pedido!R62),0,Pedido!R62)</f>
        <v>0</v>
      </c>
      <c r="D266" s="232">
        <f t="shared" ref="D266:D267" si="52">IF(MOD(C266,12)=0,C266/12,"INCOMPLETO")</f>
        <v>0</v>
      </c>
      <c r="E266" s="232">
        <f>IF(ISTEXT(Pedido!R62),Pedido!R62,0)</f>
        <v>0</v>
      </c>
      <c r="F266" s="231" t="str">
        <f t="shared" si="1"/>
        <v>NO</v>
      </c>
      <c r="G266" s="184"/>
      <c r="H266" s="184">
        <f>+Pedido!B$62</f>
        <v>0</v>
      </c>
      <c r="I266" s="184">
        <f>+Pedido!A$62</f>
        <v>0</v>
      </c>
    </row>
    <row r="267" spans="1:9" ht="12.75" customHeight="1">
      <c r="A267" s="184"/>
      <c r="B267" s="184" t="s">
        <v>202</v>
      </c>
      <c r="C267" s="232">
        <f>IF(ISTEXT(Pedido!S62),0,Pedido!S62)</f>
        <v>0</v>
      </c>
      <c r="D267" s="232">
        <f t="shared" si="52"/>
        <v>0</v>
      </c>
      <c r="E267" s="232">
        <f>IF(ISTEXT(Pedido!S62),Pedido!S62,0)</f>
        <v>0</v>
      </c>
      <c r="F267" s="231" t="str">
        <f t="shared" si="1"/>
        <v>NO</v>
      </c>
      <c r="G267" s="184"/>
      <c r="H267" s="184">
        <f>+Pedido!B$62</f>
        <v>0</v>
      </c>
      <c r="I267" s="184">
        <f>+Pedido!A$62</f>
        <v>0</v>
      </c>
    </row>
    <row r="268" spans="1:9" ht="12.75" customHeight="1">
      <c r="A268" s="184"/>
      <c r="B268" s="184" t="s">
        <v>203</v>
      </c>
      <c r="C268" s="232">
        <f>IF(ISTEXT(Pedido!T62),0,Pedido!T62)</f>
        <v>0</v>
      </c>
      <c r="D268" s="232">
        <f>IF(MOD(C268,6)=0,C268/6,"INCOMPLETO")</f>
        <v>0</v>
      </c>
      <c r="E268" s="184">
        <f>IF(ISTEXT(Pedido!T62),Pedido!T62,0)</f>
        <v>0</v>
      </c>
      <c r="F268" s="231" t="str">
        <f t="shared" si="1"/>
        <v>NO</v>
      </c>
      <c r="G268" s="184"/>
      <c r="H268" s="184">
        <f>+Pedido!B$62</f>
        <v>0</v>
      </c>
      <c r="I268" s="184">
        <f>+Pedido!A$62</f>
        <v>0</v>
      </c>
    </row>
    <row r="269" spans="1:9" ht="12.75" customHeight="1">
      <c r="A269" s="184"/>
      <c r="B269" s="184" t="s">
        <v>204</v>
      </c>
      <c r="C269" s="232">
        <f>+Pedido!C62</f>
        <v>0</v>
      </c>
      <c r="D269" s="232">
        <f t="shared" ref="D269:D282" si="53">IF(MOD(C269,12)=0,C269/12,"INCOMPLETO")</f>
        <v>0</v>
      </c>
      <c r="E269" s="232"/>
      <c r="F269" s="231" t="str">
        <f t="shared" si="1"/>
        <v>NO</v>
      </c>
      <c r="G269" s="184"/>
      <c r="H269" s="184">
        <f>+Pedido!B$62</f>
        <v>0</v>
      </c>
      <c r="I269" s="184">
        <f>+Pedido!A$62</f>
        <v>0</v>
      </c>
    </row>
    <row r="270" spans="1:9" ht="12.75" customHeight="1">
      <c r="A270" s="184"/>
      <c r="B270" s="184" t="s">
        <v>205</v>
      </c>
      <c r="C270" s="232">
        <f>+Pedido!D62</f>
        <v>0</v>
      </c>
      <c r="D270" s="232">
        <f t="shared" si="53"/>
        <v>0</v>
      </c>
      <c r="E270" s="232"/>
      <c r="F270" s="231" t="str">
        <f t="shared" si="1"/>
        <v>NO</v>
      </c>
      <c r="G270" s="184"/>
      <c r="H270" s="184">
        <f>+Pedido!B$62</f>
        <v>0</v>
      </c>
      <c r="I270" s="184">
        <f>+Pedido!A$62</f>
        <v>0</v>
      </c>
    </row>
    <row r="271" spans="1:9" ht="12.75" customHeight="1">
      <c r="A271" s="184"/>
      <c r="B271" s="184" t="s">
        <v>206</v>
      </c>
      <c r="C271" s="232">
        <f>+Pedido!E62</f>
        <v>0</v>
      </c>
      <c r="D271" s="232">
        <f t="shared" si="53"/>
        <v>0</v>
      </c>
      <c r="E271" s="232"/>
      <c r="F271" s="231" t="str">
        <f t="shared" si="1"/>
        <v>NO</v>
      </c>
      <c r="G271" s="184"/>
      <c r="H271" s="184">
        <f>+Pedido!B$62</f>
        <v>0</v>
      </c>
      <c r="I271" s="184">
        <f>+Pedido!A$62</f>
        <v>0</v>
      </c>
    </row>
    <row r="272" spans="1:9" ht="12.75" customHeight="1">
      <c r="A272" s="184"/>
      <c r="B272" s="184" t="s">
        <v>187</v>
      </c>
      <c r="C272" s="232">
        <f>IF(ISTEXT(Pedido!F63),0,Pedido!F63)</f>
        <v>0</v>
      </c>
      <c r="D272" s="232">
        <f t="shared" si="53"/>
        <v>0</v>
      </c>
      <c r="E272" s="231">
        <f>IF(ISTEXT(Pedido!F63),Pedido!F63,0)</f>
        <v>0</v>
      </c>
      <c r="F272" s="231" t="str">
        <f t="shared" si="1"/>
        <v>NO</v>
      </c>
      <c r="G272" s="184"/>
      <c r="H272" s="184">
        <f>+Pedido!B$63</f>
        <v>0</v>
      </c>
      <c r="I272" s="184">
        <f>+Pedido!A$63</f>
        <v>0</v>
      </c>
    </row>
    <row r="273" spans="1:9" ht="12.75" customHeight="1">
      <c r="A273" s="184"/>
      <c r="B273" s="184" t="s">
        <v>188</v>
      </c>
      <c r="C273" s="233">
        <f>IF(ISTEXT(Pedido!H63),0,Pedido!H63)</f>
        <v>0</v>
      </c>
      <c r="D273" s="232">
        <f t="shared" si="53"/>
        <v>0</v>
      </c>
      <c r="E273" s="231">
        <f>IF(ISTEXT(Pedido!H63),Pedido!H63,0)</f>
        <v>0</v>
      </c>
      <c r="F273" s="231" t="str">
        <f t="shared" si="1"/>
        <v>NO</v>
      </c>
      <c r="G273" s="184"/>
      <c r="H273" s="184">
        <f>+Pedido!B$63</f>
        <v>0</v>
      </c>
      <c r="I273" s="184">
        <f>+Pedido!A$63</f>
        <v>0</v>
      </c>
    </row>
    <row r="274" spans="1:9" ht="12.75" customHeight="1">
      <c r="A274" s="184"/>
      <c r="B274" s="184" t="s">
        <v>189</v>
      </c>
      <c r="C274" s="233">
        <f>IF(ISTEXT(Pedido!I63),0,Pedido!I63)</f>
        <v>0</v>
      </c>
      <c r="D274" s="232">
        <f t="shared" si="53"/>
        <v>0</v>
      </c>
      <c r="E274" s="184">
        <f>IF(ISTEXT(Pedido!I63),Pedido!I63,0)</f>
        <v>0</v>
      </c>
      <c r="F274" s="231" t="str">
        <f t="shared" si="1"/>
        <v>NO</v>
      </c>
      <c r="G274" s="184"/>
      <c r="H274" s="184">
        <f>+Pedido!B$63</f>
        <v>0</v>
      </c>
      <c r="I274" s="184">
        <f>+Pedido!A$63</f>
        <v>0</v>
      </c>
    </row>
    <row r="275" spans="1:9" ht="12.75" customHeight="1">
      <c r="A275" s="184"/>
      <c r="B275" s="184" t="s">
        <v>190</v>
      </c>
      <c r="C275" s="233">
        <f>IF(ISTEXT(Pedido!G63),0,Pedido!G63)</f>
        <v>0</v>
      </c>
      <c r="D275" s="232">
        <f t="shared" si="53"/>
        <v>0</v>
      </c>
      <c r="E275" s="184">
        <f>IF(ISTEXT(Pedido!G63),Pedido!G63,0)</f>
        <v>0</v>
      </c>
      <c r="F275" s="231" t="str">
        <f t="shared" si="1"/>
        <v>NO</v>
      </c>
      <c r="G275" s="184"/>
      <c r="H275" s="184">
        <f>+Pedido!B$63</f>
        <v>0</v>
      </c>
      <c r="I275" s="184">
        <f>+Pedido!A$63</f>
        <v>0</v>
      </c>
    </row>
    <row r="276" spans="1:9" ht="12.75" customHeight="1">
      <c r="A276" s="184"/>
      <c r="B276" s="184" t="s">
        <v>191</v>
      </c>
      <c r="C276" s="233">
        <f>IF(ISTEXT(Pedido!P63),0,Pedido!P63)</f>
        <v>0</v>
      </c>
      <c r="D276" s="232">
        <f t="shared" si="53"/>
        <v>0</v>
      </c>
      <c r="E276" s="184">
        <f>IF(ISTEXT(Pedido!P63),Pedido!P63,0)</f>
        <v>0</v>
      </c>
      <c r="F276" s="231" t="str">
        <f t="shared" si="1"/>
        <v>NO</v>
      </c>
      <c r="G276" s="184"/>
      <c r="H276" s="184">
        <f>+Pedido!B$63</f>
        <v>0</v>
      </c>
      <c r="I276" s="184">
        <f>+Pedido!A$63</f>
        <v>0</v>
      </c>
    </row>
    <row r="277" spans="1:9" ht="12.75" customHeight="1">
      <c r="A277" s="184"/>
      <c r="B277" s="184" t="s">
        <v>192</v>
      </c>
      <c r="C277" s="233">
        <f>IF(ISTEXT(Pedido!O63),0,Pedido!O63)</f>
        <v>0</v>
      </c>
      <c r="D277" s="232">
        <f t="shared" si="53"/>
        <v>0</v>
      </c>
      <c r="E277" s="184">
        <f>IF(ISTEXT(Pedido!O63),Pedido!O63,0)</f>
        <v>0</v>
      </c>
      <c r="F277" s="231" t="str">
        <f t="shared" si="1"/>
        <v>NO</v>
      </c>
      <c r="G277" s="184"/>
      <c r="H277" s="184">
        <f>+Pedido!B$63</f>
        <v>0</v>
      </c>
      <c r="I277" s="184">
        <f>+Pedido!A$63</f>
        <v>0</v>
      </c>
    </row>
    <row r="278" spans="1:9" ht="12.75" customHeight="1">
      <c r="A278" s="184"/>
      <c r="B278" s="184" t="s">
        <v>193</v>
      </c>
      <c r="C278" s="233">
        <f>IF(ISTEXT(Pedido!N63),0,Pedido!N63)</f>
        <v>0</v>
      </c>
      <c r="D278" s="232">
        <f t="shared" si="53"/>
        <v>0</v>
      </c>
      <c r="E278" s="184">
        <f>IF(ISTEXT(Pedido!N63),Pedido!N63,0)</f>
        <v>0</v>
      </c>
      <c r="F278" s="231" t="str">
        <f t="shared" si="1"/>
        <v>NO</v>
      </c>
      <c r="G278" s="184"/>
      <c r="H278" s="184">
        <f>+Pedido!B$63</f>
        <v>0</v>
      </c>
      <c r="I278" s="184">
        <f>+Pedido!A$63</f>
        <v>0</v>
      </c>
    </row>
    <row r="279" spans="1:9" ht="12.75" customHeight="1">
      <c r="A279" s="184"/>
      <c r="B279" s="184" t="s">
        <v>194</v>
      </c>
      <c r="C279" s="233">
        <f>IF(ISTEXT(Pedido!J63),0,Pedido!J63)</f>
        <v>0</v>
      </c>
      <c r="D279" s="232">
        <f t="shared" si="53"/>
        <v>0</v>
      </c>
      <c r="E279" s="184">
        <f>IF(ISTEXT(Pedido!J97),Pedido!J797,0)</f>
        <v>0</v>
      </c>
      <c r="F279" s="231" t="str">
        <f t="shared" si="1"/>
        <v>NO</v>
      </c>
      <c r="G279" s="184"/>
      <c r="H279" s="184">
        <f>+Pedido!B$63</f>
        <v>0</v>
      </c>
      <c r="I279" s="184">
        <f>+Pedido!A$63</f>
        <v>0</v>
      </c>
    </row>
    <row r="280" spans="1:9" ht="12.75" customHeight="1">
      <c r="A280" s="184"/>
      <c r="B280" s="184" t="s">
        <v>195</v>
      </c>
      <c r="C280" s="233">
        <f>IF(ISTEXT(Pedido!L63),0,Pedido!L63)</f>
        <v>0</v>
      </c>
      <c r="D280" s="232">
        <f t="shared" si="53"/>
        <v>0</v>
      </c>
      <c r="E280" s="184">
        <f>IF(ISTEXT(Pedido!L63),Pedido!L63,0)</f>
        <v>0</v>
      </c>
      <c r="F280" s="231" t="str">
        <f t="shared" si="1"/>
        <v>NO</v>
      </c>
      <c r="G280" s="184"/>
      <c r="H280" s="184">
        <f>+Pedido!B$63</f>
        <v>0</v>
      </c>
      <c r="I280" s="184">
        <f>+Pedido!A$63</f>
        <v>0</v>
      </c>
    </row>
    <row r="281" spans="1:9" ht="12.75" customHeight="1">
      <c r="A281" s="184"/>
      <c r="B281" s="184" t="s">
        <v>196</v>
      </c>
      <c r="C281" s="233">
        <f>IF(ISTEXT(Pedido!M63),0,Pedido!M63)</f>
        <v>0</v>
      </c>
      <c r="D281" s="232">
        <f t="shared" si="53"/>
        <v>0</v>
      </c>
      <c r="E281" s="184">
        <f>IF(ISTEXT(Pedido!M63),Pedido!M63,0)</f>
        <v>0</v>
      </c>
      <c r="F281" s="231" t="str">
        <f t="shared" si="1"/>
        <v>NO</v>
      </c>
      <c r="G281" s="184"/>
      <c r="H281" s="184">
        <f>+Pedido!B$63</f>
        <v>0</v>
      </c>
      <c r="I281" s="184">
        <f>+Pedido!A$63</f>
        <v>0</v>
      </c>
    </row>
    <row r="282" spans="1:9" ht="12.75" customHeight="1">
      <c r="A282" s="184"/>
      <c r="B282" s="184" t="s">
        <v>197</v>
      </c>
      <c r="C282" s="233">
        <f>IF(ISTEXT(Pedido!K63),0,Pedido!K63)</f>
        <v>0</v>
      </c>
      <c r="D282" s="232">
        <f t="shared" si="53"/>
        <v>0</v>
      </c>
      <c r="E282" s="184">
        <f>IF(ISTEXT(Pedido!K63),Pedido!K63,0)</f>
        <v>0</v>
      </c>
      <c r="F282" s="231" t="str">
        <f t="shared" si="1"/>
        <v>NO</v>
      </c>
      <c r="G282" s="184"/>
      <c r="H282" s="184">
        <f>+Pedido!B$63</f>
        <v>0</v>
      </c>
      <c r="I282" s="184">
        <f>+Pedido!A$63</f>
        <v>0</v>
      </c>
    </row>
    <row r="283" spans="1:9" ht="12.75" customHeight="1">
      <c r="A283" s="184"/>
      <c r="B283" s="184" t="s">
        <v>198</v>
      </c>
      <c r="C283" s="233">
        <f>Pedido!Y63</f>
        <v>0</v>
      </c>
      <c r="D283" s="232"/>
      <c r="E283" s="184"/>
      <c r="F283" s="231" t="str">
        <f t="shared" si="1"/>
        <v>NO</v>
      </c>
      <c r="G283" s="184"/>
      <c r="H283" s="184">
        <f>+Pedido!B$63</f>
        <v>0</v>
      </c>
      <c r="I283" s="184">
        <f>+Pedido!A$63</f>
        <v>0</v>
      </c>
    </row>
    <row r="284" spans="1:9" ht="12.75" customHeight="1">
      <c r="A284" s="184"/>
      <c r="B284" s="184" t="s">
        <v>199</v>
      </c>
      <c r="C284" s="233">
        <f>Pedido!Z63</f>
        <v>0</v>
      </c>
      <c r="D284" s="232"/>
      <c r="E284" s="184"/>
      <c r="F284" s="231" t="str">
        <f t="shared" si="1"/>
        <v>NO</v>
      </c>
      <c r="G284" s="184"/>
      <c r="H284" s="184">
        <f>+Pedido!B$63</f>
        <v>0</v>
      </c>
      <c r="I284" s="184">
        <f>+Pedido!A$63</f>
        <v>0</v>
      </c>
    </row>
    <row r="285" spans="1:9" ht="12.75" customHeight="1">
      <c r="A285" s="184"/>
      <c r="B285" s="184" t="s">
        <v>200</v>
      </c>
      <c r="C285" s="233">
        <f>Pedido!AA63</f>
        <v>0</v>
      </c>
      <c r="D285" s="232"/>
      <c r="E285" s="184"/>
      <c r="F285" s="231" t="str">
        <f t="shared" si="1"/>
        <v>NO</v>
      </c>
      <c r="G285" s="184"/>
      <c r="H285" s="184">
        <f>+Pedido!B$63</f>
        <v>0</v>
      </c>
      <c r="I285" s="184">
        <f>+Pedido!A$63</f>
        <v>0</v>
      </c>
    </row>
    <row r="286" spans="1:9" ht="12.75" customHeight="1">
      <c r="A286" s="184"/>
      <c r="B286" s="184" t="s">
        <v>182</v>
      </c>
      <c r="C286" s="232"/>
      <c r="D286" s="232"/>
      <c r="E286" s="232">
        <f>+Pedido!Q63</f>
        <v>0</v>
      </c>
      <c r="F286" s="231" t="str">
        <f t="shared" si="1"/>
        <v>NO</v>
      </c>
      <c r="G286" s="184"/>
      <c r="H286" s="184">
        <f>+Pedido!B$63</f>
        <v>0</v>
      </c>
      <c r="I286" s="184">
        <f>+Pedido!A$63</f>
        <v>0</v>
      </c>
    </row>
    <row r="287" spans="1:9" ht="12.75" customHeight="1">
      <c r="A287" s="184"/>
      <c r="B287" s="184" t="s">
        <v>201</v>
      </c>
      <c r="C287" s="232">
        <f>IF(ISTEXT(Pedido!R63),0,Pedido!R63)</f>
        <v>0</v>
      </c>
      <c r="D287" s="232">
        <f t="shared" ref="D287:D288" si="54">IF(MOD(C287,12)=0,C287/12,"INCOMPLETO")</f>
        <v>0</v>
      </c>
      <c r="E287" s="232">
        <f>IF(ISTEXT(Pedido!R63),Pedido!R63,0)</f>
        <v>0</v>
      </c>
      <c r="F287" s="231" t="str">
        <f t="shared" si="1"/>
        <v>NO</v>
      </c>
      <c r="G287" s="184"/>
      <c r="H287" s="184">
        <f>+Pedido!B$63</f>
        <v>0</v>
      </c>
      <c r="I287" s="184">
        <f>+Pedido!A$63</f>
        <v>0</v>
      </c>
    </row>
    <row r="288" spans="1:9" ht="12.75" customHeight="1">
      <c r="A288" s="184"/>
      <c r="B288" s="184" t="s">
        <v>202</v>
      </c>
      <c r="C288" s="232">
        <f>IF(ISTEXT(Pedido!S63),0,Pedido!S63)</f>
        <v>0</v>
      </c>
      <c r="D288" s="232">
        <f t="shared" si="54"/>
        <v>0</v>
      </c>
      <c r="E288" s="232">
        <f>IF(ISTEXT(Pedido!S63),Pedido!S63,0)</f>
        <v>0</v>
      </c>
      <c r="F288" s="231" t="str">
        <f t="shared" si="1"/>
        <v>NO</v>
      </c>
      <c r="G288" s="184"/>
      <c r="H288" s="184">
        <f>+Pedido!B$63</f>
        <v>0</v>
      </c>
      <c r="I288" s="184">
        <f>+Pedido!A$63</f>
        <v>0</v>
      </c>
    </row>
    <row r="289" spans="1:9" ht="12.75" customHeight="1">
      <c r="A289" s="184"/>
      <c r="B289" s="184" t="s">
        <v>203</v>
      </c>
      <c r="C289" s="232">
        <f>IF(ISTEXT(Pedido!T63),0,Pedido!T63)</f>
        <v>0</v>
      </c>
      <c r="D289" s="232">
        <f>IF(MOD(C289,6)=0,C289/6,"INCOMPLETO")</f>
        <v>0</v>
      </c>
      <c r="E289" s="184">
        <f>IF(ISTEXT(Pedido!T63),Pedido!T63,0)</f>
        <v>0</v>
      </c>
      <c r="F289" s="231" t="str">
        <f t="shared" si="1"/>
        <v>NO</v>
      </c>
      <c r="G289" s="184"/>
      <c r="H289" s="184">
        <f>+Pedido!B$63</f>
        <v>0</v>
      </c>
      <c r="I289" s="184">
        <f>+Pedido!A$63</f>
        <v>0</v>
      </c>
    </row>
    <row r="290" spans="1:9" ht="12.75" customHeight="1">
      <c r="A290" s="184"/>
      <c r="B290" s="184" t="s">
        <v>204</v>
      </c>
      <c r="C290" s="232">
        <f>+Pedido!C63</f>
        <v>0</v>
      </c>
      <c r="D290" s="232">
        <f t="shared" ref="D290:D303" si="55">IF(MOD(C290,12)=0,C290/12,"INCOMPLETO")</f>
        <v>0</v>
      </c>
      <c r="E290" s="232"/>
      <c r="F290" s="231" t="str">
        <f t="shared" si="1"/>
        <v>NO</v>
      </c>
      <c r="G290" s="184"/>
      <c r="H290" s="184">
        <f>+Pedido!B$63</f>
        <v>0</v>
      </c>
      <c r="I290" s="184">
        <f>+Pedido!A$63</f>
        <v>0</v>
      </c>
    </row>
    <row r="291" spans="1:9" ht="12.75" customHeight="1">
      <c r="A291" s="184"/>
      <c r="B291" s="184" t="s">
        <v>205</v>
      </c>
      <c r="C291" s="232">
        <f>+Pedido!D63</f>
        <v>0</v>
      </c>
      <c r="D291" s="232">
        <f t="shared" si="55"/>
        <v>0</v>
      </c>
      <c r="E291" s="232"/>
      <c r="F291" s="231" t="str">
        <f t="shared" si="1"/>
        <v>NO</v>
      </c>
      <c r="G291" s="184"/>
      <c r="H291" s="184">
        <f>+Pedido!B$63</f>
        <v>0</v>
      </c>
      <c r="I291" s="184">
        <f>+Pedido!A$63</f>
        <v>0</v>
      </c>
    </row>
    <row r="292" spans="1:9" ht="12.75" customHeight="1">
      <c r="A292" s="184"/>
      <c r="B292" s="184" t="s">
        <v>206</v>
      </c>
      <c r="C292" s="232">
        <f>+Pedido!E63</f>
        <v>0</v>
      </c>
      <c r="D292" s="232">
        <f t="shared" si="55"/>
        <v>0</v>
      </c>
      <c r="E292" s="232"/>
      <c r="F292" s="231" t="str">
        <f t="shared" si="1"/>
        <v>NO</v>
      </c>
      <c r="G292" s="184"/>
      <c r="H292" s="184">
        <f>+Pedido!B$63</f>
        <v>0</v>
      </c>
      <c r="I292" s="184">
        <f>+Pedido!A$63</f>
        <v>0</v>
      </c>
    </row>
    <row r="293" spans="1:9" ht="12.75" customHeight="1">
      <c r="A293" s="184"/>
      <c r="B293" s="184" t="s">
        <v>187</v>
      </c>
      <c r="C293" s="233">
        <f>+Pedido!F64</f>
        <v>0</v>
      </c>
      <c r="D293" s="233">
        <f t="shared" si="55"/>
        <v>0</v>
      </c>
      <c r="E293" s="184">
        <f>IF(ISTEXT(Pedido!F132),Pedido!F132,0)</f>
        <v>0</v>
      </c>
      <c r="F293" s="184" t="str">
        <f t="shared" si="1"/>
        <v>NO</v>
      </c>
      <c r="G293" s="184"/>
      <c r="H293" s="184">
        <f>+Pedido!B64</f>
        <v>0</v>
      </c>
      <c r="I293" s="184">
        <f>+Pedido!A$64</f>
        <v>0</v>
      </c>
    </row>
    <row r="294" spans="1:9" ht="12.75" customHeight="1">
      <c r="A294" s="184"/>
      <c r="B294" s="184" t="s">
        <v>188</v>
      </c>
      <c r="C294" s="233">
        <f>+Pedido!H64</f>
        <v>0</v>
      </c>
      <c r="D294" s="233">
        <f t="shared" si="55"/>
        <v>0</v>
      </c>
      <c r="E294" s="184">
        <f>IF(ISTEXT(Pedido!F133),Pedido!F133,0)</f>
        <v>0</v>
      </c>
      <c r="F294" s="184" t="str">
        <f t="shared" si="1"/>
        <v>NO</v>
      </c>
      <c r="G294" s="184"/>
      <c r="H294" s="184">
        <f t="shared" ref="H294:H313" si="56">+H$293</f>
        <v>0</v>
      </c>
      <c r="I294" s="184">
        <f>+Pedido!A$64</f>
        <v>0</v>
      </c>
    </row>
    <row r="295" spans="1:9" ht="12.75" customHeight="1">
      <c r="A295" s="184"/>
      <c r="B295" s="184" t="s">
        <v>189</v>
      </c>
      <c r="C295" s="233">
        <f>+Pedido!I64</f>
        <v>0</v>
      </c>
      <c r="D295" s="233">
        <f t="shared" si="55"/>
        <v>0</v>
      </c>
      <c r="E295" s="184">
        <f>IF(ISTEXT(Pedido!F134),Pedido!F134,0)</f>
        <v>0</v>
      </c>
      <c r="F295" s="184" t="str">
        <f t="shared" si="1"/>
        <v>NO</v>
      </c>
      <c r="G295" s="184"/>
      <c r="H295" s="184">
        <f t="shared" si="56"/>
        <v>0</v>
      </c>
      <c r="I295" s="184">
        <f>+Pedido!A$64</f>
        <v>0</v>
      </c>
    </row>
    <row r="296" spans="1:9" ht="12.75" customHeight="1">
      <c r="A296" s="184"/>
      <c r="B296" s="184" t="s">
        <v>190</v>
      </c>
      <c r="C296" s="235">
        <f>+Pedido!G64</f>
        <v>0</v>
      </c>
      <c r="D296" s="233">
        <f t="shared" si="55"/>
        <v>0</v>
      </c>
      <c r="E296" s="184">
        <f>IF(ISTEXT(Pedido!F135),Pedido!F135,0)</f>
        <v>0</v>
      </c>
      <c r="F296" s="184" t="str">
        <f t="shared" si="1"/>
        <v>NO</v>
      </c>
      <c r="G296" s="184"/>
      <c r="H296" s="184">
        <f t="shared" si="56"/>
        <v>0</v>
      </c>
      <c r="I296" s="184">
        <f>+Pedido!A$64</f>
        <v>0</v>
      </c>
    </row>
    <row r="297" spans="1:9" ht="12.75" customHeight="1">
      <c r="A297" s="184"/>
      <c r="B297" s="184" t="s">
        <v>191</v>
      </c>
      <c r="C297" s="233">
        <f>+Pedido!P64</f>
        <v>0</v>
      </c>
      <c r="D297" s="233">
        <f t="shared" si="55"/>
        <v>0</v>
      </c>
      <c r="E297" s="184">
        <f>IF(ISTEXT(Pedido!F136),Pedido!F136,0)</f>
        <v>0</v>
      </c>
      <c r="F297" s="184" t="str">
        <f t="shared" si="1"/>
        <v>NO</v>
      </c>
      <c r="G297" s="184"/>
      <c r="H297" s="184">
        <f t="shared" si="56"/>
        <v>0</v>
      </c>
      <c r="I297" s="184">
        <f>+Pedido!A$64</f>
        <v>0</v>
      </c>
    </row>
    <row r="298" spans="1:9" ht="12.75" customHeight="1">
      <c r="A298" s="184"/>
      <c r="B298" s="184" t="s">
        <v>192</v>
      </c>
      <c r="C298" s="233">
        <f>+Pedido!O64</f>
        <v>0</v>
      </c>
      <c r="D298" s="233">
        <f t="shared" si="55"/>
        <v>0</v>
      </c>
      <c r="E298" s="184">
        <f>IF(ISTEXT(Pedido!F137),Pedido!F137,0)</f>
        <v>0</v>
      </c>
      <c r="F298" s="184" t="str">
        <f t="shared" si="1"/>
        <v>NO</v>
      </c>
      <c r="G298" s="184"/>
      <c r="H298" s="184">
        <f t="shared" si="56"/>
        <v>0</v>
      </c>
      <c r="I298" s="184">
        <f>+Pedido!A$64</f>
        <v>0</v>
      </c>
    </row>
    <row r="299" spans="1:9" ht="12.75" customHeight="1">
      <c r="A299" s="184"/>
      <c r="B299" s="184" t="s">
        <v>193</v>
      </c>
      <c r="C299" s="233">
        <f>+Pedido!N64</f>
        <v>0</v>
      </c>
      <c r="D299" s="233">
        <f t="shared" si="55"/>
        <v>0</v>
      </c>
      <c r="E299" s="184">
        <f>IF(ISTEXT(Pedido!F138),Pedido!F138,0)</f>
        <v>0</v>
      </c>
      <c r="F299" s="184" t="str">
        <f t="shared" si="1"/>
        <v>NO</v>
      </c>
      <c r="G299" s="184"/>
      <c r="H299" s="184">
        <f t="shared" si="56"/>
        <v>0</v>
      </c>
      <c r="I299" s="184">
        <f>+Pedido!A$64</f>
        <v>0</v>
      </c>
    </row>
    <row r="300" spans="1:9" ht="12.75" customHeight="1">
      <c r="A300" s="184"/>
      <c r="B300" s="184" t="s">
        <v>194</v>
      </c>
      <c r="C300" s="233">
        <f>+Pedido!J64</f>
        <v>0</v>
      </c>
      <c r="D300" s="233">
        <f t="shared" si="55"/>
        <v>0</v>
      </c>
      <c r="E300" s="184">
        <f>IF(ISTEXT(Pedido!F139),Pedido!F139,0)</f>
        <v>0</v>
      </c>
      <c r="F300" s="184" t="str">
        <f t="shared" si="1"/>
        <v>NO</v>
      </c>
      <c r="G300" s="184"/>
      <c r="H300" s="184">
        <f t="shared" si="56"/>
        <v>0</v>
      </c>
      <c r="I300" s="184">
        <f>+Pedido!A$64</f>
        <v>0</v>
      </c>
    </row>
    <row r="301" spans="1:9" ht="12.75" customHeight="1">
      <c r="A301" s="184"/>
      <c r="B301" s="184" t="s">
        <v>195</v>
      </c>
      <c r="C301" s="233">
        <f>+Pedido!L64</f>
        <v>0</v>
      </c>
      <c r="D301" s="233">
        <f t="shared" si="55"/>
        <v>0</v>
      </c>
      <c r="E301" s="184">
        <f>IF(ISTEXT(Pedido!F140),Pedido!F140,0)</f>
        <v>0</v>
      </c>
      <c r="F301" s="184" t="str">
        <f t="shared" si="1"/>
        <v>NO</v>
      </c>
      <c r="G301" s="184"/>
      <c r="H301" s="184">
        <f t="shared" si="56"/>
        <v>0</v>
      </c>
      <c r="I301" s="184">
        <f>+Pedido!A$64</f>
        <v>0</v>
      </c>
    </row>
    <row r="302" spans="1:9" ht="12.75" customHeight="1">
      <c r="A302" s="184"/>
      <c r="B302" s="184" t="s">
        <v>196</v>
      </c>
      <c r="C302" s="233">
        <f>+Pedido!L64</f>
        <v>0</v>
      </c>
      <c r="D302" s="233">
        <f t="shared" si="55"/>
        <v>0</v>
      </c>
      <c r="E302" s="184">
        <f>IF(ISTEXT(Pedido!F141),Pedido!F141,0)</f>
        <v>0</v>
      </c>
      <c r="F302" s="184" t="str">
        <f t="shared" si="1"/>
        <v>NO</v>
      </c>
      <c r="G302" s="184"/>
      <c r="H302" s="184">
        <f t="shared" si="56"/>
        <v>0</v>
      </c>
      <c r="I302" s="184">
        <f>+Pedido!A$64</f>
        <v>0</v>
      </c>
    </row>
    <row r="303" spans="1:9" ht="12.75" customHeight="1">
      <c r="A303" s="184"/>
      <c r="B303" s="184" t="s">
        <v>197</v>
      </c>
      <c r="C303" s="233">
        <f>+Pedido!K64</f>
        <v>0</v>
      </c>
      <c r="D303" s="233">
        <f t="shared" si="55"/>
        <v>0</v>
      </c>
      <c r="E303" s="184">
        <f>IF(ISTEXT(Pedido!F142),Pedido!F142,0)</f>
        <v>0</v>
      </c>
      <c r="F303" s="184" t="str">
        <f t="shared" si="1"/>
        <v>NO</v>
      </c>
      <c r="G303" s="184"/>
      <c r="H303" s="184">
        <f t="shared" si="56"/>
        <v>0</v>
      </c>
      <c r="I303" s="184">
        <f>+Pedido!A$64</f>
        <v>0</v>
      </c>
    </row>
    <row r="304" spans="1:9" ht="12.75" customHeight="1">
      <c r="A304" s="184"/>
      <c r="B304" s="184" t="s">
        <v>198</v>
      </c>
      <c r="C304" s="233">
        <f>+Pedido!Y64</f>
        <v>0</v>
      </c>
      <c r="D304" s="184"/>
      <c r="E304" s="184"/>
      <c r="F304" s="184" t="str">
        <f t="shared" si="1"/>
        <v>NO</v>
      </c>
      <c r="G304" s="184"/>
      <c r="H304" s="184">
        <f t="shared" si="56"/>
        <v>0</v>
      </c>
      <c r="I304" s="184">
        <f>+Pedido!A$64</f>
        <v>0</v>
      </c>
    </row>
    <row r="305" spans="1:9" ht="12.75" customHeight="1">
      <c r="A305" s="184"/>
      <c r="B305" s="184" t="s">
        <v>199</v>
      </c>
      <c r="C305" s="233">
        <f>+Pedido!Z64</f>
        <v>0</v>
      </c>
      <c r="D305" s="184"/>
      <c r="E305" s="184"/>
      <c r="F305" s="184" t="str">
        <f t="shared" si="1"/>
        <v>NO</v>
      </c>
      <c r="G305" s="184"/>
      <c r="H305" s="184">
        <f t="shared" si="56"/>
        <v>0</v>
      </c>
      <c r="I305" s="184">
        <f>+Pedido!A$64</f>
        <v>0</v>
      </c>
    </row>
    <row r="306" spans="1:9" ht="12.75" customHeight="1">
      <c r="A306" s="184"/>
      <c r="B306" s="184" t="s">
        <v>200</v>
      </c>
      <c r="C306" s="233">
        <f>+Pedido!AA64</f>
        <v>0</v>
      </c>
      <c r="D306" s="184"/>
      <c r="E306" s="184"/>
      <c r="F306" s="184" t="str">
        <f t="shared" si="1"/>
        <v>NO</v>
      </c>
      <c r="G306" s="184"/>
      <c r="H306" s="184">
        <f t="shared" si="56"/>
        <v>0</v>
      </c>
      <c r="I306" s="184">
        <f>+Pedido!A$64</f>
        <v>0</v>
      </c>
    </row>
    <row r="307" spans="1:9" ht="12.75" customHeight="1">
      <c r="A307" s="184"/>
      <c r="B307" s="184" t="s">
        <v>182</v>
      </c>
      <c r="C307" s="184"/>
      <c r="D307" s="184"/>
      <c r="E307" s="233">
        <f>+Pedido!Q64</f>
        <v>0</v>
      </c>
      <c r="F307" s="184" t="str">
        <f t="shared" si="1"/>
        <v>NO</v>
      </c>
      <c r="G307" s="184"/>
      <c r="H307" s="184">
        <f t="shared" si="56"/>
        <v>0</v>
      </c>
      <c r="I307" s="184">
        <f>+Pedido!A$64</f>
        <v>0</v>
      </c>
    </row>
    <row r="308" spans="1:9" ht="12.75" customHeight="1">
      <c r="A308" s="184"/>
      <c r="B308" s="184" t="s">
        <v>201</v>
      </c>
      <c r="C308" s="232">
        <f>IF(ISTEXT(Pedido!R64),0,Pedido!R64)</f>
        <v>0</v>
      </c>
      <c r="D308" s="232">
        <f t="shared" ref="D308:D309" si="57">IF(MOD(C308,12)=0,C308/12,"INCOMPLETO")</f>
        <v>0</v>
      </c>
      <c r="E308" s="232">
        <f>IF(ISTEXT(Pedido!R64),Pedido!R64,0)</f>
        <v>0</v>
      </c>
      <c r="F308" s="231" t="str">
        <f t="shared" si="1"/>
        <v>NO</v>
      </c>
      <c r="G308" s="184"/>
      <c r="H308" s="184">
        <f t="shared" si="56"/>
        <v>0</v>
      </c>
      <c r="I308" s="184">
        <f>+Pedido!A$64</f>
        <v>0</v>
      </c>
    </row>
    <row r="309" spans="1:9" ht="12.75" customHeight="1">
      <c r="A309" s="184"/>
      <c r="B309" s="184" t="s">
        <v>202</v>
      </c>
      <c r="C309" s="232">
        <f>IF(ISTEXT(Pedido!S64),0,Pedido!S64)</f>
        <v>0</v>
      </c>
      <c r="D309" s="232">
        <f t="shared" si="57"/>
        <v>0</v>
      </c>
      <c r="E309" s="232">
        <f>IF(ISTEXT(Pedido!S64),Pedido!S64,0)</f>
        <v>0</v>
      </c>
      <c r="F309" s="231" t="str">
        <f t="shared" si="1"/>
        <v>NO</v>
      </c>
      <c r="G309" s="184"/>
      <c r="H309" s="184">
        <f t="shared" si="56"/>
        <v>0</v>
      </c>
      <c r="I309" s="184">
        <f>+Pedido!A$64</f>
        <v>0</v>
      </c>
    </row>
    <row r="310" spans="1:9" ht="12.75" customHeight="1">
      <c r="A310" s="184"/>
      <c r="B310" s="184" t="s">
        <v>203</v>
      </c>
      <c r="C310" s="232">
        <f>IF(ISTEXT(Pedido!T64),0,Pedido!T64)</f>
        <v>0</v>
      </c>
      <c r="D310" s="232">
        <f>IF(MOD(C310,6)=0,C310/6,"INCOMPLETO")</f>
        <v>0</v>
      </c>
      <c r="E310" s="184">
        <f>IF(ISTEXT(Pedido!T64),Pedido!T64,0)</f>
        <v>0</v>
      </c>
      <c r="F310" s="231" t="str">
        <f t="shared" si="1"/>
        <v>NO</v>
      </c>
      <c r="G310" s="184"/>
      <c r="H310" s="184">
        <f t="shared" si="56"/>
        <v>0</v>
      </c>
      <c r="I310" s="184">
        <f>+Pedido!A$64</f>
        <v>0</v>
      </c>
    </row>
    <row r="311" spans="1:9" ht="12.75" customHeight="1">
      <c r="A311" s="184"/>
      <c r="B311" s="184" t="s">
        <v>204</v>
      </c>
      <c r="C311" s="233">
        <f>+Pedido!C64</f>
        <v>0</v>
      </c>
      <c r="D311" s="233">
        <f t="shared" ref="D311:D324" si="58">IF(MOD(C311,12)=0,C311/12,"INCOMPLETO")</f>
        <v>0</v>
      </c>
      <c r="E311" s="184"/>
      <c r="F311" s="184" t="str">
        <f t="shared" si="1"/>
        <v>NO</v>
      </c>
      <c r="G311" s="184"/>
      <c r="H311" s="184">
        <f t="shared" si="56"/>
        <v>0</v>
      </c>
      <c r="I311" s="184">
        <f>+Pedido!A$64</f>
        <v>0</v>
      </c>
    </row>
    <row r="312" spans="1:9" ht="12.75" customHeight="1">
      <c r="A312" s="184"/>
      <c r="B312" s="184" t="s">
        <v>205</v>
      </c>
      <c r="C312" s="233">
        <f>+Pedido!D64</f>
        <v>0</v>
      </c>
      <c r="D312" s="233">
        <f t="shared" si="58"/>
        <v>0</v>
      </c>
      <c r="E312" s="184"/>
      <c r="F312" s="184" t="str">
        <f t="shared" si="1"/>
        <v>NO</v>
      </c>
      <c r="G312" s="184"/>
      <c r="H312" s="184">
        <f t="shared" si="56"/>
        <v>0</v>
      </c>
      <c r="I312" s="184">
        <f>+Pedido!A$64</f>
        <v>0</v>
      </c>
    </row>
    <row r="313" spans="1:9" ht="12.75" customHeight="1">
      <c r="A313" s="184"/>
      <c r="B313" s="184" t="s">
        <v>206</v>
      </c>
      <c r="C313" s="233">
        <f>+Pedido!E64</f>
        <v>0</v>
      </c>
      <c r="D313" s="233">
        <f t="shared" si="58"/>
        <v>0</v>
      </c>
      <c r="E313" s="184"/>
      <c r="F313" s="184" t="str">
        <f t="shared" si="1"/>
        <v>NO</v>
      </c>
      <c r="G313" s="184"/>
      <c r="H313" s="184">
        <f t="shared" si="56"/>
        <v>0</v>
      </c>
      <c r="I313" s="184">
        <f>+Pedido!A$64</f>
        <v>0</v>
      </c>
    </row>
    <row r="314" spans="1:9" ht="12.75" customHeight="1">
      <c r="A314" s="184"/>
      <c r="B314" s="184" t="s">
        <v>187</v>
      </c>
      <c r="C314" s="233">
        <f>+Pedido!F65</f>
        <v>0</v>
      </c>
      <c r="D314" s="233">
        <f t="shared" si="58"/>
        <v>0</v>
      </c>
      <c r="E314" s="184">
        <f>IF(ISTEXT(Pedido!F150),Pedido!F150,0)</f>
        <v>0</v>
      </c>
      <c r="F314" s="184" t="str">
        <f t="shared" si="1"/>
        <v>NO</v>
      </c>
      <c r="G314" s="184"/>
      <c r="H314" s="184">
        <f>+Pedido!B65</f>
        <v>0</v>
      </c>
      <c r="I314" s="184">
        <f>+Pedido!A$65</f>
        <v>0</v>
      </c>
    </row>
    <row r="315" spans="1:9" ht="12.75" customHeight="1">
      <c r="A315" s="184"/>
      <c r="B315" s="184" t="s">
        <v>188</v>
      </c>
      <c r="C315" s="233">
        <f>+Pedido!H65</f>
        <v>0</v>
      </c>
      <c r="D315" s="233">
        <f t="shared" si="58"/>
        <v>0</v>
      </c>
      <c r="E315" s="184">
        <f>IF(ISTEXT(Pedido!F151),Pedido!F151,0)</f>
        <v>0</v>
      </c>
      <c r="F315" s="184" t="str">
        <f t="shared" si="1"/>
        <v>NO</v>
      </c>
      <c r="G315" s="184"/>
      <c r="H315" s="184">
        <f t="shared" ref="H315:I315" si="59">+H$314</f>
        <v>0</v>
      </c>
      <c r="I315" s="184">
        <f t="shared" si="59"/>
        <v>0</v>
      </c>
    </row>
    <row r="316" spans="1:9" ht="12.75" customHeight="1">
      <c r="A316" s="184"/>
      <c r="B316" s="184" t="s">
        <v>189</v>
      </c>
      <c r="C316" s="233">
        <f>+Pedido!I65</f>
        <v>0</v>
      </c>
      <c r="D316" s="233">
        <f t="shared" si="58"/>
        <v>0</v>
      </c>
      <c r="E316" s="184">
        <f>IF(ISTEXT(Pedido!F152),Pedido!F152,0)</f>
        <v>0</v>
      </c>
      <c r="F316" s="184" t="str">
        <f t="shared" si="1"/>
        <v>NO</v>
      </c>
      <c r="G316" s="184"/>
      <c r="H316" s="184">
        <f t="shared" ref="H316:I316" si="60">+H$314</f>
        <v>0</v>
      </c>
      <c r="I316" s="184">
        <f t="shared" si="60"/>
        <v>0</v>
      </c>
    </row>
    <row r="317" spans="1:9" ht="12.75" customHeight="1">
      <c r="A317" s="184"/>
      <c r="B317" s="184" t="s">
        <v>190</v>
      </c>
      <c r="C317" s="235">
        <f>+Pedido!G65</f>
        <v>0</v>
      </c>
      <c r="D317" s="233">
        <f t="shared" si="58"/>
        <v>0</v>
      </c>
      <c r="E317" s="184">
        <f>IF(ISTEXT(Pedido!F153),Pedido!F153,0)</f>
        <v>0</v>
      </c>
      <c r="F317" s="184" t="str">
        <f t="shared" si="1"/>
        <v>NO</v>
      </c>
      <c r="G317" s="184"/>
      <c r="H317" s="184">
        <f t="shared" ref="H317:I317" si="61">+H$314</f>
        <v>0</v>
      </c>
      <c r="I317" s="184">
        <f t="shared" si="61"/>
        <v>0</v>
      </c>
    </row>
    <row r="318" spans="1:9" ht="12.75" customHeight="1">
      <c r="A318" s="184"/>
      <c r="B318" s="184" t="s">
        <v>191</v>
      </c>
      <c r="C318" s="233">
        <f>+Pedido!P65</f>
        <v>0</v>
      </c>
      <c r="D318" s="233">
        <f t="shared" si="58"/>
        <v>0</v>
      </c>
      <c r="E318" s="184">
        <f>IF(ISTEXT(Pedido!F154),Pedido!F154,0)</f>
        <v>0</v>
      </c>
      <c r="F318" s="184" t="str">
        <f t="shared" si="1"/>
        <v>NO</v>
      </c>
      <c r="G318" s="184"/>
      <c r="H318" s="184">
        <f t="shared" ref="H318:I318" si="62">+H$314</f>
        <v>0</v>
      </c>
      <c r="I318" s="184">
        <f t="shared" si="62"/>
        <v>0</v>
      </c>
    </row>
    <row r="319" spans="1:9" ht="12.75" customHeight="1">
      <c r="A319" s="184"/>
      <c r="B319" s="184" t="s">
        <v>192</v>
      </c>
      <c r="C319" s="233">
        <f>++Pedido!O65</f>
        <v>0</v>
      </c>
      <c r="D319" s="233">
        <f t="shared" si="58"/>
        <v>0</v>
      </c>
      <c r="E319" s="184">
        <f>IF(ISTEXT(Pedido!F155),Pedido!F155,0)</f>
        <v>0</v>
      </c>
      <c r="F319" s="184" t="str">
        <f t="shared" si="1"/>
        <v>NO</v>
      </c>
      <c r="G319" s="184"/>
      <c r="H319" s="184">
        <f t="shared" ref="H319:I319" si="63">+H$314</f>
        <v>0</v>
      </c>
      <c r="I319" s="184">
        <f t="shared" si="63"/>
        <v>0</v>
      </c>
    </row>
    <row r="320" spans="1:9" ht="12.75" customHeight="1">
      <c r="A320" s="184"/>
      <c r="B320" s="184" t="s">
        <v>193</v>
      </c>
      <c r="C320" s="233">
        <f>+Pedido!N65</f>
        <v>0</v>
      </c>
      <c r="D320" s="233">
        <f t="shared" si="58"/>
        <v>0</v>
      </c>
      <c r="E320" s="184">
        <f>IF(ISTEXT(Pedido!F156),Pedido!F156,0)</f>
        <v>0</v>
      </c>
      <c r="F320" s="184" t="str">
        <f t="shared" si="1"/>
        <v>NO</v>
      </c>
      <c r="G320" s="184"/>
      <c r="H320" s="184">
        <f t="shared" ref="H320:I320" si="64">+H$314</f>
        <v>0</v>
      </c>
      <c r="I320" s="184">
        <f t="shared" si="64"/>
        <v>0</v>
      </c>
    </row>
    <row r="321" spans="1:9" ht="12.75" customHeight="1">
      <c r="A321" s="184"/>
      <c r="B321" s="184" t="s">
        <v>194</v>
      </c>
      <c r="C321" s="233">
        <f>+Pedido!J65</f>
        <v>0</v>
      </c>
      <c r="D321" s="233">
        <f t="shared" si="58"/>
        <v>0</v>
      </c>
      <c r="E321" s="184">
        <f>IF(ISTEXT(Pedido!F157),Pedido!F157,0)</f>
        <v>0</v>
      </c>
      <c r="F321" s="184" t="str">
        <f t="shared" si="1"/>
        <v>NO</v>
      </c>
      <c r="G321" s="184"/>
      <c r="H321" s="184">
        <f t="shared" ref="H321:I321" si="65">+H$314</f>
        <v>0</v>
      </c>
      <c r="I321" s="184">
        <f t="shared" si="65"/>
        <v>0</v>
      </c>
    </row>
    <row r="322" spans="1:9" ht="12.75" customHeight="1">
      <c r="A322" s="184"/>
      <c r="B322" s="184" t="s">
        <v>195</v>
      </c>
      <c r="C322" s="233">
        <f>++Pedido!L65</f>
        <v>0</v>
      </c>
      <c r="D322" s="233">
        <f t="shared" si="58"/>
        <v>0</v>
      </c>
      <c r="E322" s="184">
        <f>IF(ISTEXT(Pedido!F158),Pedido!F158,0)</f>
        <v>0</v>
      </c>
      <c r="F322" s="184" t="str">
        <f t="shared" si="1"/>
        <v>NO</v>
      </c>
      <c r="G322" s="184"/>
      <c r="H322" s="184">
        <f t="shared" ref="H322:I322" si="66">+H$314</f>
        <v>0</v>
      </c>
      <c r="I322" s="184">
        <f t="shared" si="66"/>
        <v>0</v>
      </c>
    </row>
    <row r="323" spans="1:9" ht="12.75" customHeight="1">
      <c r="A323" s="184"/>
      <c r="B323" s="184" t="s">
        <v>196</v>
      </c>
      <c r="C323" s="233">
        <f>++Pedido!L65</f>
        <v>0</v>
      </c>
      <c r="D323" s="233">
        <f t="shared" si="58"/>
        <v>0</v>
      </c>
      <c r="E323" s="184">
        <f>IF(ISTEXT(Pedido!F159),Pedido!F159,0)</f>
        <v>0</v>
      </c>
      <c r="F323" s="184" t="str">
        <f t="shared" si="1"/>
        <v>NO</v>
      </c>
      <c r="G323" s="184"/>
      <c r="H323" s="184">
        <f t="shared" ref="H323:I323" si="67">+H$314</f>
        <v>0</v>
      </c>
      <c r="I323" s="184">
        <f t="shared" si="67"/>
        <v>0</v>
      </c>
    </row>
    <row r="324" spans="1:9" ht="12.75" customHeight="1">
      <c r="A324" s="184"/>
      <c r="B324" s="184" t="s">
        <v>197</v>
      </c>
      <c r="C324" s="233">
        <f>+Pedido!K65</f>
        <v>0</v>
      </c>
      <c r="D324" s="233">
        <f t="shared" si="58"/>
        <v>0</v>
      </c>
      <c r="E324" s="184">
        <f>IF(ISTEXT(Pedido!F160),Pedido!F160,0)</f>
        <v>0</v>
      </c>
      <c r="F324" s="184" t="str">
        <f t="shared" si="1"/>
        <v>NO</v>
      </c>
      <c r="G324" s="184"/>
      <c r="H324" s="184">
        <f t="shared" ref="H324:I324" si="68">+H$314</f>
        <v>0</v>
      </c>
      <c r="I324" s="184">
        <f t="shared" si="68"/>
        <v>0</v>
      </c>
    </row>
    <row r="325" spans="1:9" ht="12.75" customHeight="1">
      <c r="A325" s="184"/>
      <c r="B325" s="184" t="s">
        <v>198</v>
      </c>
      <c r="C325" s="233">
        <f>+Pedido!Y65</f>
        <v>0</v>
      </c>
      <c r="D325" s="233"/>
      <c r="E325" s="184"/>
      <c r="F325" s="184" t="str">
        <f t="shared" si="1"/>
        <v>NO</v>
      </c>
      <c r="G325" s="184"/>
      <c r="H325" s="184">
        <f t="shared" ref="H325:I325" si="69">+H$314</f>
        <v>0</v>
      </c>
      <c r="I325" s="184">
        <f t="shared" si="69"/>
        <v>0</v>
      </c>
    </row>
    <row r="326" spans="1:9" ht="12.75" customHeight="1">
      <c r="A326" s="184"/>
      <c r="B326" s="184" t="s">
        <v>199</v>
      </c>
      <c r="C326" s="233">
        <f>+Pedido!Z65</f>
        <v>0</v>
      </c>
      <c r="D326" s="233"/>
      <c r="E326" s="184"/>
      <c r="F326" s="184" t="str">
        <f t="shared" si="1"/>
        <v>NO</v>
      </c>
      <c r="G326" s="184"/>
      <c r="H326" s="184">
        <f t="shared" ref="H326:I326" si="70">+H$314</f>
        <v>0</v>
      </c>
      <c r="I326" s="184">
        <f t="shared" si="70"/>
        <v>0</v>
      </c>
    </row>
    <row r="327" spans="1:9" ht="12.75" customHeight="1">
      <c r="A327" s="184"/>
      <c r="B327" s="184" t="s">
        <v>200</v>
      </c>
      <c r="C327" s="233">
        <f>+Pedido!AA65</f>
        <v>0</v>
      </c>
      <c r="D327" s="233"/>
      <c r="E327" s="184"/>
      <c r="F327" s="184" t="str">
        <f t="shared" si="1"/>
        <v>NO</v>
      </c>
      <c r="G327" s="184"/>
      <c r="H327" s="184">
        <f t="shared" ref="H327:I327" si="71">+H$314</f>
        <v>0</v>
      </c>
      <c r="I327" s="184">
        <f t="shared" si="71"/>
        <v>0</v>
      </c>
    </row>
    <row r="328" spans="1:9" ht="12.75" customHeight="1">
      <c r="A328" s="184"/>
      <c r="B328" s="184" t="s">
        <v>182</v>
      </c>
      <c r="C328" s="184"/>
      <c r="D328" s="184"/>
      <c r="E328" s="233">
        <f>+Pedido!Q65</f>
        <v>0</v>
      </c>
      <c r="F328" s="184" t="str">
        <f t="shared" si="1"/>
        <v>NO</v>
      </c>
      <c r="G328" s="184"/>
      <c r="H328" s="184">
        <f t="shared" ref="H328:H334" si="72">+H$314</f>
        <v>0</v>
      </c>
      <c r="I328" s="184">
        <f t="shared" ref="I328:I331" si="73">+I327</f>
        <v>0</v>
      </c>
    </row>
    <row r="329" spans="1:9" ht="12.75" customHeight="1">
      <c r="A329" s="184"/>
      <c r="B329" s="184" t="s">
        <v>201</v>
      </c>
      <c r="C329" s="232">
        <f>IF(ISTEXT(Pedido!R65),0,Pedido!R65)</f>
        <v>0</v>
      </c>
      <c r="D329" s="232">
        <f t="shared" ref="D329:D330" si="74">IF(MOD(C329,12)=0,C329/12,"INCOMPLETO")</f>
        <v>0</v>
      </c>
      <c r="E329" s="232">
        <f>IF(ISTEXT(Pedido!R65),Pedido!R65,0)</f>
        <v>0</v>
      </c>
      <c r="F329" s="231" t="str">
        <f t="shared" si="1"/>
        <v>NO</v>
      </c>
      <c r="G329" s="184"/>
      <c r="H329" s="184">
        <f t="shared" si="72"/>
        <v>0</v>
      </c>
      <c r="I329" s="184">
        <f t="shared" si="73"/>
        <v>0</v>
      </c>
    </row>
    <row r="330" spans="1:9" ht="12.75" customHeight="1">
      <c r="A330" s="184"/>
      <c r="B330" s="184" t="s">
        <v>202</v>
      </c>
      <c r="C330" s="232">
        <f>IF(ISTEXT(Pedido!S65),0,Pedido!S65)</f>
        <v>0</v>
      </c>
      <c r="D330" s="232">
        <f t="shared" si="74"/>
        <v>0</v>
      </c>
      <c r="E330" s="232">
        <f>IF(ISTEXT(Pedido!S65),Pedido!S65,0)</f>
        <v>0</v>
      </c>
      <c r="F330" s="231" t="str">
        <f t="shared" si="1"/>
        <v>NO</v>
      </c>
      <c r="G330" s="184"/>
      <c r="H330" s="184">
        <f t="shared" si="72"/>
        <v>0</v>
      </c>
      <c r="I330" s="184">
        <f t="shared" si="73"/>
        <v>0</v>
      </c>
    </row>
    <row r="331" spans="1:9" ht="12.75" customHeight="1">
      <c r="A331" s="184"/>
      <c r="B331" s="184" t="s">
        <v>203</v>
      </c>
      <c r="C331" s="232">
        <f>IF(ISTEXT(Pedido!T65),0,Pedido!T65)</f>
        <v>0</v>
      </c>
      <c r="D331" s="232">
        <f>IF(MOD(C331,6)=0,C331/6,"INCOMPLETO")</f>
        <v>0</v>
      </c>
      <c r="E331" s="184">
        <f>IF(ISTEXT(Pedido!T65),Pedido!T65,0)</f>
        <v>0</v>
      </c>
      <c r="F331" s="231" t="str">
        <f t="shared" si="1"/>
        <v>NO</v>
      </c>
      <c r="G331" s="184"/>
      <c r="H331" s="184">
        <f t="shared" si="72"/>
        <v>0</v>
      </c>
      <c r="I331" s="184">
        <f t="shared" si="73"/>
        <v>0</v>
      </c>
    </row>
    <row r="332" spans="1:9" ht="12.75" customHeight="1">
      <c r="A332" s="184"/>
      <c r="B332" s="184" t="s">
        <v>204</v>
      </c>
      <c r="C332" s="233">
        <f>+Pedido!C65</f>
        <v>0</v>
      </c>
      <c r="D332" s="233">
        <f t="shared" ref="D332:D334" si="75">IF(MOD(C332,12)=0,C332/12,"INCOMPLETO")</f>
        <v>0</v>
      </c>
      <c r="E332" s="184"/>
      <c r="F332" s="184" t="str">
        <f t="shared" si="1"/>
        <v>NO</v>
      </c>
      <c r="G332" s="184"/>
      <c r="H332" s="184">
        <f t="shared" si="72"/>
        <v>0</v>
      </c>
      <c r="I332" s="184">
        <f>+I322</f>
        <v>0</v>
      </c>
    </row>
    <row r="333" spans="1:9" ht="12.75" customHeight="1">
      <c r="A333" s="184"/>
      <c r="B333" s="184" t="s">
        <v>205</v>
      </c>
      <c r="C333" s="233">
        <f>+Pedido!D65</f>
        <v>0</v>
      </c>
      <c r="D333" s="233">
        <f t="shared" si="75"/>
        <v>0</v>
      </c>
      <c r="E333" s="184"/>
      <c r="F333" s="184" t="str">
        <f t="shared" si="1"/>
        <v>NO</v>
      </c>
      <c r="G333" s="184"/>
      <c r="H333" s="184">
        <f t="shared" si="72"/>
        <v>0</v>
      </c>
      <c r="I333" s="184">
        <f>+I320</f>
        <v>0</v>
      </c>
    </row>
    <row r="334" spans="1:9" ht="12.75" customHeight="1">
      <c r="A334" s="184"/>
      <c r="B334" s="184" t="s">
        <v>206</v>
      </c>
      <c r="C334" s="233">
        <f>+Pedido!E65</f>
        <v>0</v>
      </c>
      <c r="D334" s="233">
        <f t="shared" si="75"/>
        <v>0</v>
      </c>
      <c r="E334" s="184"/>
      <c r="F334" s="184" t="str">
        <f t="shared" si="1"/>
        <v>NO</v>
      </c>
      <c r="G334" s="184"/>
      <c r="H334" s="184">
        <f t="shared" si="72"/>
        <v>0</v>
      </c>
      <c r="I334" s="184">
        <f>+I320</f>
        <v>0</v>
      </c>
    </row>
    <row r="335" spans="1:9" ht="12.75" customHeight="1">
      <c r="A335" s="184"/>
      <c r="B335" s="184"/>
      <c r="C335" s="233"/>
      <c r="D335" s="233"/>
      <c r="E335" s="184"/>
      <c r="F335" s="184"/>
      <c r="G335" s="184"/>
      <c r="H335" s="184"/>
      <c r="I335" s="184"/>
    </row>
    <row r="336" spans="1:9" ht="12.75" customHeight="1">
      <c r="A336" s="184"/>
      <c r="B336" s="184"/>
      <c r="C336" s="233"/>
      <c r="D336" s="233"/>
      <c r="E336" s="184"/>
      <c r="F336" s="184"/>
      <c r="G336" s="184"/>
      <c r="H336" s="184"/>
      <c r="I336" s="184"/>
    </row>
    <row r="337" spans="1:9" ht="12.75" customHeight="1">
      <c r="A337" s="184"/>
      <c r="B337" s="184"/>
      <c r="C337" s="233"/>
      <c r="D337" s="233"/>
      <c r="E337" s="184"/>
      <c r="F337" s="184"/>
      <c r="G337" s="184"/>
      <c r="H337" s="184"/>
      <c r="I337" s="184"/>
    </row>
    <row r="338" spans="1:9" ht="12.75" customHeight="1">
      <c r="A338" s="184"/>
      <c r="B338" s="184"/>
      <c r="C338" s="184"/>
      <c r="D338" s="233"/>
      <c r="E338" s="184"/>
      <c r="F338" s="184"/>
      <c r="G338" s="184"/>
      <c r="H338" s="184"/>
      <c r="I338" s="184"/>
    </row>
    <row r="339" spans="1:9" ht="12.75" customHeight="1">
      <c r="A339" s="184"/>
      <c r="B339" s="184"/>
      <c r="C339" s="233"/>
      <c r="D339" s="233"/>
      <c r="E339" s="184"/>
      <c r="F339" s="184"/>
      <c r="G339" s="184"/>
      <c r="H339" s="184"/>
      <c r="I339" s="184"/>
    </row>
    <row r="340" spans="1:9" ht="12.75" customHeight="1">
      <c r="A340" s="184"/>
      <c r="B340" s="184"/>
      <c r="C340" s="233"/>
      <c r="D340" s="233"/>
      <c r="E340" s="184"/>
      <c r="F340" s="184"/>
      <c r="G340" s="184"/>
      <c r="H340" s="184"/>
      <c r="I340" s="184"/>
    </row>
    <row r="341" spans="1:9" ht="12.75" customHeight="1">
      <c r="A341" s="184"/>
      <c r="B341" s="184"/>
      <c r="C341" s="233"/>
      <c r="D341" s="233"/>
      <c r="E341" s="184"/>
      <c r="F341" s="184"/>
      <c r="G341" s="184"/>
      <c r="H341" s="184"/>
      <c r="I341" s="184"/>
    </row>
    <row r="342" spans="1:9" ht="12.75" customHeight="1">
      <c r="A342" s="184"/>
      <c r="B342" s="184"/>
      <c r="C342" s="233"/>
      <c r="D342" s="233"/>
      <c r="E342" s="184"/>
      <c r="F342" s="184"/>
      <c r="G342" s="184"/>
      <c r="H342" s="184"/>
      <c r="I342" s="184"/>
    </row>
    <row r="343" spans="1:9" ht="12.75" customHeight="1">
      <c r="A343" s="184"/>
      <c r="B343" s="184"/>
      <c r="C343" s="233"/>
      <c r="D343" s="233"/>
      <c r="E343" s="184"/>
      <c r="F343" s="184"/>
      <c r="G343" s="184"/>
      <c r="H343" s="184"/>
      <c r="I343" s="184"/>
    </row>
    <row r="344" spans="1:9" ht="12.75" customHeight="1">
      <c r="A344" s="184"/>
      <c r="B344" s="184"/>
      <c r="C344" s="233"/>
      <c r="D344" s="233"/>
      <c r="E344" s="184"/>
      <c r="F344" s="184"/>
      <c r="G344" s="184"/>
      <c r="H344" s="184"/>
      <c r="I344" s="184"/>
    </row>
    <row r="345" spans="1:9" ht="12.75" customHeight="1">
      <c r="A345" s="184"/>
      <c r="B345" s="184"/>
      <c r="C345" s="233"/>
      <c r="D345" s="233"/>
      <c r="E345" s="184"/>
      <c r="F345" s="184"/>
      <c r="G345" s="184"/>
      <c r="H345" s="184"/>
      <c r="I345" s="184"/>
    </row>
    <row r="346" spans="1:9" ht="12.75" customHeight="1">
      <c r="A346" s="184"/>
      <c r="B346" s="184"/>
      <c r="C346" s="233"/>
      <c r="D346" s="184"/>
      <c r="E346" s="184"/>
      <c r="F346" s="184"/>
      <c r="G346" s="184"/>
      <c r="H346" s="184"/>
      <c r="I346" s="184"/>
    </row>
    <row r="347" spans="1:9" ht="12.75" customHeight="1">
      <c r="A347" s="184"/>
      <c r="B347" s="184"/>
      <c r="C347" s="233"/>
      <c r="D347" s="184"/>
      <c r="E347" s="184"/>
      <c r="F347" s="184"/>
      <c r="G347" s="184"/>
      <c r="H347" s="184"/>
      <c r="I347" s="184"/>
    </row>
    <row r="348" spans="1:9" ht="12.75" customHeight="1">
      <c r="A348" s="184"/>
      <c r="B348" s="184"/>
      <c r="C348" s="233"/>
      <c r="D348" s="184"/>
      <c r="E348" s="184"/>
      <c r="F348" s="184"/>
      <c r="G348" s="184"/>
      <c r="H348" s="184"/>
      <c r="I348" s="184"/>
    </row>
    <row r="349" spans="1:9" ht="12.75" customHeight="1">
      <c r="A349" s="184"/>
      <c r="B349" s="184"/>
      <c r="C349" s="184"/>
      <c r="D349" s="184"/>
      <c r="E349" s="233"/>
      <c r="F349" s="184"/>
      <c r="G349" s="184"/>
      <c r="H349" s="184"/>
      <c r="I349" s="184"/>
    </row>
    <row r="350" spans="1:9" ht="12.75" customHeight="1">
      <c r="A350" s="184"/>
      <c r="B350" s="184"/>
      <c r="C350" s="233"/>
      <c r="D350" s="233"/>
      <c r="E350" s="184"/>
      <c r="F350" s="184"/>
      <c r="G350" s="184"/>
      <c r="H350" s="184"/>
      <c r="I350" s="184"/>
    </row>
    <row r="351" spans="1:9" ht="12.75" customHeight="1">
      <c r="A351" s="184"/>
      <c r="B351" s="184"/>
      <c r="C351" s="233"/>
      <c r="D351" s="233"/>
      <c r="E351" s="184"/>
      <c r="F351" s="184"/>
      <c r="G351" s="184"/>
      <c r="H351" s="184"/>
      <c r="I351" s="184"/>
    </row>
    <row r="352" spans="1:9" ht="12.75" customHeight="1">
      <c r="A352" s="184"/>
      <c r="B352" s="184"/>
      <c r="C352" s="233"/>
      <c r="D352" s="233"/>
      <c r="E352" s="184"/>
      <c r="F352" s="184"/>
      <c r="G352" s="184"/>
      <c r="H352" s="184"/>
      <c r="I352" s="184"/>
    </row>
    <row r="353" spans="1:9" ht="12.75" customHeight="1">
      <c r="A353" s="184"/>
      <c r="B353" s="184"/>
      <c r="C353" s="233"/>
      <c r="D353" s="233"/>
      <c r="E353" s="184"/>
      <c r="F353" s="184"/>
      <c r="G353" s="184"/>
      <c r="H353" s="184"/>
      <c r="I353" s="184"/>
    </row>
    <row r="354" spans="1:9" ht="12.75" customHeight="1">
      <c r="A354" s="184"/>
      <c r="B354" s="184"/>
      <c r="C354" s="184"/>
      <c r="D354" s="233"/>
      <c r="E354" s="184"/>
      <c r="F354" s="184"/>
      <c r="G354" s="184"/>
      <c r="H354" s="184"/>
      <c r="I354" s="184"/>
    </row>
    <row r="355" spans="1:9" ht="12.75" customHeight="1">
      <c r="A355" s="184"/>
      <c r="B355" s="184"/>
      <c r="C355" s="184"/>
      <c r="D355" s="233"/>
      <c r="E355" s="184"/>
      <c r="F355" s="184"/>
      <c r="G355" s="184"/>
      <c r="H355" s="184"/>
      <c r="I355" s="184"/>
    </row>
    <row r="356" spans="1:9" ht="12.75" customHeight="1">
      <c r="A356" s="184"/>
      <c r="B356" s="184"/>
      <c r="C356" s="184"/>
      <c r="D356" s="233"/>
      <c r="E356" s="184"/>
      <c r="F356" s="184"/>
      <c r="G356" s="184"/>
      <c r="H356" s="184"/>
      <c r="I356" s="184"/>
    </row>
    <row r="357" spans="1:9" ht="12.75" customHeight="1">
      <c r="A357" s="184"/>
      <c r="B357" s="184"/>
      <c r="C357" s="184"/>
      <c r="D357" s="233"/>
      <c r="E357" s="184"/>
      <c r="F357" s="184"/>
      <c r="G357" s="184"/>
      <c r="H357" s="184"/>
      <c r="I357" s="184"/>
    </row>
    <row r="358" spans="1:9" ht="12.75" customHeight="1">
      <c r="A358" s="184"/>
      <c r="B358" s="184"/>
      <c r="C358" s="184"/>
      <c r="D358" s="233"/>
      <c r="E358" s="184"/>
      <c r="F358" s="184"/>
      <c r="G358" s="184"/>
      <c r="H358" s="184"/>
      <c r="I358" s="184"/>
    </row>
    <row r="359" spans="1:9" ht="12.75" customHeight="1">
      <c r="A359" s="184"/>
      <c r="B359" s="184"/>
      <c r="C359" s="184"/>
      <c r="D359" s="233"/>
      <c r="E359" s="184"/>
      <c r="F359" s="184"/>
      <c r="G359" s="184"/>
      <c r="H359" s="184"/>
      <c r="I359" s="184"/>
    </row>
    <row r="360" spans="1:9" ht="12.75" customHeight="1">
      <c r="A360" s="184"/>
      <c r="B360" s="184"/>
      <c r="C360" s="184"/>
      <c r="D360" s="233"/>
      <c r="E360" s="184"/>
      <c r="F360" s="184"/>
      <c r="G360" s="184"/>
      <c r="H360" s="184"/>
      <c r="I360" s="184"/>
    </row>
    <row r="361" spans="1:9" ht="12.75" customHeight="1">
      <c r="A361" s="184"/>
      <c r="B361" s="184"/>
      <c r="C361" s="184"/>
      <c r="D361" s="233"/>
      <c r="E361" s="184"/>
      <c r="F361" s="184"/>
      <c r="G361" s="184"/>
      <c r="H361" s="184"/>
      <c r="I361" s="184"/>
    </row>
    <row r="362" spans="1:9" ht="12.75" customHeight="1">
      <c r="A362" s="184"/>
      <c r="B362" s="184"/>
      <c r="C362" s="184"/>
      <c r="D362" s="233"/>
      <c r="E362" s="184"/>
      <c r="F362" s="184"/>
      <c r="G362" s="184"/>
      <c r="H362" s="184"/>
      <c r="I362" s="184"/>
    </row>
    <row r="363" spans="1:9" ht="12.75" customHeight="1">
      <c r="A363" s="184"/>
      <c r="B363" s="184"/>
      <c r="C363" s="184"/>
      <c r="D363" s="233"/>
      <c r="E363" s="184"/>
      <c r="F363" s="184"/>
      <c r="G363" s="184"/>
      <c r="H363" s="184"/>
      <c r="I363" s="184"/>
    </row>
    <row r="364" spans="1:9" ht="12.75" customHeight="1">
      <c r="A364" s="184"/>
      <c r="B364" s="184"/>
      <c r="C364" s="184"/>
      <c r="D364" s="184"/>
      <c r="E364" s="184"/>
      <c r="F364" s="184"/>
      <c r="G364" s="184"/>
      <c r="H364" s="184"/>
      <c r="I364" s="184"/>
    </row>
    <row r="365" spans="1:9" ht="12.75" customHeight="1">
      <c r="A365" s="184"/>
      <c r="B365" s="184"/>
      <c r="C365" s="184"/>
      <c r="D365" s="184"/>
      <c r="E365" s="184"/>
      <c r="F365" s="184"/>
      <c r="G365" s="184"/>
      <c r="H365" s="184"/>
      <c r="I365" s="184"/>
    </row>
    <row r="366" spans="1:9" ht="12.75" customHeight="1">
      <c r="A366" s="184"/>
      <c r="B366" s="184"/>
      <c r="C366" s="184"/>
      <c r="D366" s="184"/>
      <c r="E366" s="184"/>
      <c r="F366" s="184"/>
      <c r="G366" s="184"/>
      <c r="H366" s="184"/>
      <c r="I366" s="184"/>
    </row>
    <row r="367" spans="1:9" ht="12.75" customHeight="1">
      <c r="A367" s="184"/>
      <c r="B367" s="184"/>
      <c r="C367" s="184"/>
      <c r="D367" s="184"/>
      <c r="E367" s="184"/>
      <c r="F367" s="184"/>
      <c r="G367" s="184"/>
      <c r="H367" s="184"/>
      <c r="I367" s="184"/>
    </row>
    <row r="368" spans="1:9" ht="12.75" customHeight="1">
      <c r="A368" s="184"/>
      <c r="B368" s="184"/>
      <c r="C368" s="233"/>
      <c r="D368" s="233"/>
      <c r="E368" s="184"/>
      <c r="F368" s="184"/>
      <c r="G368" s="184"/>
      <c r="H368" s="184"/>
      <c r="I368" s="184"/>
    </row>
    <row r="369" spans="1:9" ht="12.75" customHeight="1">
      <c r="A369" s="184"/>
      <c r="B369" s="184"/>
      <c r="C369" s="233"/>
      <c r="D369" s="233"/>
      <c r="E369" s="184"/>
      <c r="F369" s="184"/>
      <c r="G369" s="184"/>
      <c r="H369" s="184"/>
      <c r="I369" s="184"/>
    </row>
    <row r="370" spans="1:9" ht="12.75" customHeight="1">
      <c r="A370" s="184"/>
      <c r="B370" s="184"/>
      <c r="C370" s="233"/>
      <c r="D370" s="233"/>
      <c r="E370" s="184"/>
      <c r="F370" s="184"/>
      <c r="G370" s="184"/>
      <c r="H370" s="184"/>
      <c r="I370" s="184"/>
    </row>
    <row r="371" spans="1:9" ht="15" customHeight="1">
      <c r="A371" s="184"/>
      <c r="B371" s="184"/>
      <c r="C371" s="184"/>
      <c r="D371" s="184"/>
      <c r="E371" s="184"/>
      <c r="F371" s="184"/>
      <c r="G371" s="184"/>
      <c r="H371" s="178"/>
      <c r="I371" s="184"/>
    </row>
    <row r="372" spans="1:9" ht="15" customHeight="1">
      <c r="A372" s="184"/>
      <c r="B372" s="184"/>
      <c r="C372" s="184"/>
      <c r="D372" s="184"/>
      <c r="E372" s="184"/>
      <c r="F372" s="184"/>
      <c r="G372" s="184"/>
      <c r="H372" s="178"/>
      <c r="I372" s="184"/>
    </row>
    <row r="373" spans="1:9" ht="12.75" customHeight="1">
      <c r="A373" s="184"/>
      <c r="B373" s="184"/>
      <c r="C373" s="184"/>
      <c r="D373" s="184"/>
      <c r="E373" s="184"/>
      <c r="F373" s="184"/>
      <c r="G373" s="184"/>
      <c r="H373" s="184"/>
      <c r="I373" s="184"/>
    </row>
    <row r="374" spans="1:9" ht="12.75" customHeight="1">
      <c r="B374" s="231"/>
    </row>
    <row r="375" spans="1:9" ht="12.75" customHeight="1">
      <c r="B375" s="184"/>
    </row>
    <row r="376" spans="1:9" ht="12.75" customHeight="1">
      <c r="B376" s="184"/>
    </row>
    <row r="377" spans="1:9" ht="12.75" customHeight="1">
      <c r="B377" s="184" t="s">
        <v>193</v>
      </c>
    </row>
    <row r="378" spans="1:9" ht="12.75" customHeight="1">
      <c r="B378" s="184" t="s">
        <v>194</v>
      </c>
    </row>
    <row r="379" spans="1:9" ht="12.75" customHeight="1">
      <c r="B379" s="184" t="s">
        <v>195</v>
      </c>
    </row>
    <row r="380" spans="1:9" ht="12.75" customHeight="1">
      <c r="B380" s="184" t="s">
        <v>196</v>
      </c>
    </row>
    <row r="381" spans="1:9" ht="12.75" customHeight="1">
      <c r="B381" s="184" t="s">
        <v>197</v>
      </c>
    </row>
    <row r="382" spans="1:9" ht="12.75" customHeight="1">
      <c r="B382" s="184" t="s">
        <v>198</v>
      </c>
    </row>
    <row r="383" spans="1:9" ht="12.75" customHeight="1">
      <c r="B383" s="184" t="s">
        <v>199</v>
      </c>
    </row>
    <row r="384" spans="1:9" ht="12.75" customHeight="1">
      <c r="B384" s="184" t="s">
        <v>200</v>
      </c>
    </row>
    <row r="385" spans="2:2" ht="12.75" customHeight="1">
      <c r="B385" s="184" t="s">
        <v>182</v>
      </c>
    </row>
    <row r="386" spans="2:2" ht="12.75" customHeight="1">
      <c r="B386" s="184" t="s">
        <v>204</v>
      </c>
    </row>
    <row r="387" spans="2:2" ht="12.75" customHeight="1">
      <c r="B387" s="184" t="s">
        <v>205</v>
      </c>
    </row>
    <row r="388" spans="2:2" ht="12.75" customHeight="1">
      <c r="B388" s="184" t="s">
        <v>206</v>
      </c>
    </row>
    <row r="389" spans="2:2" ht="12.75" customHeight="1">
      <c r="B389" s="184" t="s">
        <v>187</v>
      </c>
    </row>
    <row r="390" spans="2:2" ht="12.75" customHeight="1">
      <c r="B390" s="184" t="s">
        <v>188</v>
      </c>
    </row>
    <row r="391" spans="2:2" ht="12.75" customHeight="1">
      <c r="B391" s="184" t="s">
        <v>189</v>
      </c>
    </row>
    <row r="392" spans="2:2" ht="12.75" customHeight="1">
      <c r="B392" s="184" t="s">
        <v>190</v>
      </c>
    </row>
    <row r="393" spans="2:2" ht="12.75" customHeight="1">
      <c r="B393" s="184" t="s">
        <v>191</v>
      </c>
    </row>
    <row r="394" spans="2:2" ht="12.75" customHeight="1">
      <c r="B394" s="184" t="s">
        <v>192</v>
      </c>
    </row>
    <row r="395" spans="2:2" ht="12.75" customHeight="1">
      <c r="B395" s="184" t="s">
        <v>193</v>
      </c>
    </row>
    <row r="396" spans="2:2" ht="12.75" customHeight="1">
      <c r="B396" s="184" t="s">
        <v>194</v>
      </c>
    </row>
    <row r="397" spans="2:2" ht="12.75" customHeight="1">
      <c r="B397" s="184" t="s">
        <v>195</v>
      </c>
    </row>
    <row r="398" spans="2:2" ht="12.75" customHeight="1">
      <c r="B398" s="184" t="s">
        <v>196</v>
      </c>
    </row>
    <row r="399" spans="2:2" ht="12.75" customHeight="1">
      <c r="B399" s="184" t="s">
        <v>197</v>
      </c>
    </row>
    <row r="400" spans="2:2" ht="12.75" customHeight="1">
      <c r="B400" s="184" t="s">
        <v>198</v>
      </c>
    </row>
    <row r="401" spans="2:2" ht="12.75" customHeight="1">
      <c r="B401" s="184" t="s">
        <v>199</v>
      </c>
    </row>
    <row r="402" spans="2:2" ht="12.75" customHeight="1">
      <c r="B402" s="184" t="s">
        <v>200</v>
      </c>
    </row>
    <row r="403" spans="2:2" ht="12.75" customHeight="1">
      <c r="B403" s="184" t="s">
        <v>182</v>
      </c>
    </row>
    <row r="404" spans="2:2" ht="12.75" customHeight="1">
      <c r="B404" s="184" t="s">
        <v>204</v>
      </c>
    </row>
    <row r="405" spans="2:2" ht="12.75" customHeight="1">
      <c r="B405" s="184" t="s">
        <v>205</v>
      </c>
    </row>
    <row r="406" spans="2:2" ht="12.75" customHeight="1">
      <c r="B406" s="184" t="s">
        <v>206</v>
      </c>
    </row>
    <row r="407" spans="2:2" ht="12.75" customHeight="1">
      <c r="B407" s="184" t="s">
        <v>187</v>
      </c>
    </row>
    <row r="408" spans="2:2" ht="12.75" customHeight="1">
      <c r="B408" s="184" t="s">
        <v>188</v>
      </c>
    </row>
    <row r="409" spans="2:2" ht="12.75" customHeight="1">
      <c r="B409" s="184" t="s">
        <v>189</v>
      </c>
    </row>
    <row r="410" spans="2:2" ht="12.75" customHeight="1">
      <c r="B410" s="184" t="s">
        <v>190</v>
      </c>
    </row>
    <row r="411" spans="2:2" ht="12.75" customHeight="1">
      <c r="B411" s="184" t="s">
        <v>191</v>
      </c>
    </row>
    <row r="412" spans="2:2" ht="12.75" customHeight="1">
      <c r="B412" s="184" t="s">
        <v>192</v>
      </c>
    </row>
    <row r="413" spans="2:2" ht="12.75" customHeight="1">
      <c r="B413" s="184" t="s">
        <v>193</v>
      </c>
    </row>
    <row r="414" spans="2:2" ht="12.75" customHeight="1">
      <c r="B414" s="184" t="s">
        <v>194</v>
      </c>
    </row>
    <row r="415" spans="2:2" ht="12.75" customHeight="1">
      <c r="B415" s="184" t="s">
        <v>195</v>
      </c>
    </row>
    <row r="416" spans="2:2" ht="12.75" customHeight="1">
      <c r="B416" s="184" t="s">
        <v>196</v>
      </c>
    </row>
    <row r="417" spans="1:9" ht="12.75" customHeight="1">
      <c r="B417" s="184" t="s">
        <v>197</v>
      </c>
    </row>
    <row r="418" spans="1:9" ht="12.75" customHeight="1">
      <c r="B418" s="184" t="s">
        <v>198</v>
      </c>
    </row>
    <row r="419" spans="1:9" ht="12.75" customHeight="1">
      <c r="B419" s="184" t="s">
        <v>199</v>
      </c>
    </row>
    <row r="420" spans="1:9" ht="12.75" customHeight="1">
      <c r="B420" s="184" t="s">
        <v>200</v>
      </c>
    </row>
    <row r="421" spans="1:9" ht="12.75" customHeight="1">
      <c r="B421" s="184" t="s">
        <v>182</v>
      </c>
    </row>
    <row r="422" spans="1:9" ht="12.75" customHeight="1">
      <c r="B422" s="184" t="s">
        <v>204</v>
      </c>
    </row>
    <row r="423" spans="1:9" ht="12.75" customHeight="1">
      <c r="B423" s="184" t="s">
        <v>205</v>
      </c>
    </row>
    <row r="424" spans="1:9" ht="12.75" customHeight="1">
      <c r="B424" s="234" t="s">
        <v>206</v>
      </c>
    </row>
    <row r="425" spans="1:9" ht="12.75" customHeight="1">
      <c r="A425" s="184"/>
      <c r="B425" s="184"/>
      <c r="C425" s="184"/>
      <c r="D425" s="184"/>
      <c r="E425" s="184"/>
      <c r="F425" s="184"/>
      <c r="G425" s="184"/>
      <c r="H425" s="184"/>
      <c r="I425" s="184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36"/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spans="1:26" ht="19.5" customHeight="1">
      <c r="A2" s="236"/>
      <c r="B2" s="225" t="s">
        <v>7</v>
      </c>
      <c r="C2" s="226" t="s">
        <v>12</v>
      </c>
      <c r="D2" s="226" t="s">
        <v>15</v>
      </c>
      <c r="E2" s="229" t="s">
        <v>207</v>
      </c>
      <c r="F2" s="237" t="s">
        <v>208</v>
      </c>
      <c r="G2" s="237" t="s">
        <v>209</v>
      </c>
      <c r="H2" s="238" t="s">
        <v>210</v>
      </c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</row>
    <row r="3" spans="1:26" ht="19.5" customHeight="1">
      <c r="A3" s="236"/>
      <c r="B3" s="239"/>
      <c r="C3" s="231"/>
      <c r="D3" s="231"/>
      <c r="E3" s="240"/>
      <c r="F3" s="241"/>
      <c r="G3" s="241"/>
      <c r="H3" s="184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26" ht="19.5" customHeight="1">
      <c r="A4" s="236"/>
      <c r="B4" s="242"/>
      <c r="C4" s="184"/>
      <c r="D4" s="184"/>
      <c r="E4" s="243"/>
      <c r="F4" s="241"/>
      <c r="G4" s="241"/>
      <c r="H4" s="184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</row>
    <row r="5" spans="1:26" ht="19.5" customHeight="1">
      <c r="A5" s="236"/>
      <c r="B5" s="242"/>
      <c r="C5" s="184"/>
      <c r="D5" s="184"/>
      <c r="E5" s="243"/>
      <c r="F5" s="241"/>
      <c r="G5" s="241"/>
      <c r="H5" s="184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</row>
    <row r="6" spans="1:26" ht="19.5" customHeight="1">
      <c r="A6" s="236"/>
      <c r="B6" s="242"/>
      <c r="C6" s="184"/>
      <c r="D6" s="184"/>
      <c r="E6" s="243"/>
      <c r="F6" s="241"/>
      <c r="G6" s="241"/>
      <c r="H6" s="184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</row>
    <row r="7" spans="1:26" ht="19.5" customHeight="1">
      <c r="A7" s="236"/>
      <c r="B7" s="242"/>
      <c r="C7" s="184"/>
      <c r="D7" s="184"/>
      <c r="E7" s="243"/>
      <c r="F7" s="241"/>
      <c r="G7" s="241"/>
      <c r="H7" s="184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</row>
    <row r="8" spans="1:26" ht="19.5" customHeight="1">
      <c r="A8" s="236"/>
      <c r="B8" s="242"/>
      <c r="C8" s="184"/>
      <c r="D8" s="184"/>
      <c r="E8" s="243"/>
      <c r="F8" s="241"/>
      <c r="G8" s="241"/>
      <c r="H8" s="184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</row>
    <row r="9" spans="1:26" ht="19.5" customHeight="1">
      <c r="A9" s="236"/>
      <c r="B9" s="242"/>
      <c r="C9" s="184"/>
      <c r="D9" s="184"/>
      <c r="E9" s="243"/>
      <c r="F9" s="241"/>
      <c r="G9" s="241"/>
      <c r="H9" s="184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</row>
    <row r="10" spans="1:26" ht="19.5" customHeight="1">
      <c r="A10" s="236"/>
      <c r="B10" s="242"/>
      <c r="C10" s="184"/>
      <c r="D10" s="184"/>
      <c r="E10" s="243"/>
      <c r="F10" s="241"/>
      <c r="G10" s="241"/>
      <c r="H10" s="184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</row>
    <row r="11" spans="1:26" ht="19.5" customHeight="1">
      <c r="A11" s="236"/>
      <c r="B11" s="242"/>
      <c r="C11" s="184"/>
      <c r="D11" s="184"/>
      <c r="E11" s="243"/>
      <c r="F11" s="241"/>
      <c r="G11" s="241"/>
      <c r="H11" s="184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</row>
    <row r="12" spans="1:26" ht="19.5" customHeight="1">
      <c r="A12" s="236"/>
      <c r="B12" s="242"/>
      <c r="C12" s="184"/>
      <c r="D12" s="184"/>
      <c r="E12" s="243"/>
      <c r="F12" s="241"/>
      <c r="G12" s="241"/>
      <c r="H12" s="184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</row>
    <row r="13" spans="1:26" ht="19.5" customHeight="1">
      <c r="A13" s="236"/>
      <c r="B13" s="242"/>
      <c r="C13" s="184"/>
      <c r="D13" s="184"/>
      <c r="E13" s="243"/>
      <c r="F13" s="241"/>
      <c r="G13" s="241"/>
      <c r="H13" s="184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</row>
    <row r="14" spans="1:26" ht="19.5" customHeight="1">
      <c r="A14" s="236"/>
      <c r="B14" s="242"/>
      <c r="C14" s="184"/>
      <c r="D14" s="184"/>
      <c r="E14" s="243"/>
      <c r="F14" s="241"/>
      <c r="G14" s="241"/>
      <c r="H14" s="184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</row>
    <row r="15" spans="1:26" ht="19.5" customHeight="1">
      <c r="A15" s="236"/>
      <c r="B15" s="242"/>
      <c r="C15" s="184"/>
      <c r="D15" s="184"/>
      <c r="E15" s="243"/>
      <c r="F15" s="241"/>
      <c r="G15" s="241"/>
      <c r="H15" s="184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</row>
    <row r="16" spans="1:26" ht="19.5" customHeight="1">
      <c r="A16" s="236"/>
      <c r="B16" s="242"/>
      <c r="C16" s="184"/>
      <c r="D16" s="184"/>
      <c r="E16" s="243"/>
      <c r="F16" s="241"/>
      <c r="G16" s="241"/>
      <c r="H16" s="184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</row>
    <row r="17" spans="1:26" ht="19.5" customHeight="1">
      <c r="A17" s="236"/>
      <c r="B17" s="242"/>
      <c r="C17" s="184"/>
      <c r="D17" s="184"/>
      <c r="E17" s="243"/>
      <c r="F17" s="241"/>
      <c r="G17" s="241"/>
      <c r="H17" s="184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</row>
    <row r="18" spans="1:26" ht="19.5" customHeight="1">
      <c r="A18" s="236"/>
      <c r="B18" s="242"/>
      <c r="C18" s="184"/>
      <c r="D18" s="184"/>
      <c r="E18" s="243"/>
      <c r="F18" s="241"/>
      <c r="G18" s="241"/>
      <c r="H18" s="184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</row>
    <row r="19" spans="1:26" ht="19.5" customHeight="1">
      <c r="A19" s="236"/>
      <c r="B19" s="242"/>
      <c r="C19" s="184"/>
      <c r="D19" s="184"/>
      <c r="E19" s="243"/>
      <c r="F19" s="241"/>
      <c r="G19" s="241"/>
      <c r="H19" s="184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</row>
    <row r="20" spans="1:26" ht="19.5" customHeight="1">
      <c r="A20" s="236"/>
      <c r="B20" s="242"/>
      <c r="C20" s="184"/>
      <c r="D20" s="184"/>
      <c r="E20" s="243"/>
      <c r="F20" s="241"/>
      <c r="G20" s="241"/>
      <c r="H20" s="184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</row>
    <row r="21" spans="1:26" ht="19.5" customHeight="1">
      <c r="A21" s="236"/>
      <c r="B21" s="242"/>
      <c r="C21" s="184"/>
      <c r="D21" s="184"/>
      <c r="E21" s="243"/>
      <c r="F21" s="241"/>
      <c r="G21" s="241"/>
      <c r="H21" s="184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</row>
    <row r="22" spans="1:26" ht="19.5" customHeight="1">
      <c r="A22" s="236"/>
      <c r="B22" s="242"/>
      <c r="C22" s="184"/>
      <c r="D22" s="184"/>
      <c r="E22" s="243"/>
      <c r="F22" s="241"/>
      <c r="G22" s="241"/>
      <c r="H22" s="184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</row>
    <row r="23" spans="1:26" ht="19.5" customHeight="1">
      <c r="A23" s="236"/>
      <c r="B23" s="242"/>
      <c r="C23" s="184"/>
      <c r="D23" s="184"/>
      <c r="E23" s="243"/>
      <c r="F23" s="241"/>
      <c r="G23" s="241"/>
      <c r="H23" s="184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</row>
    <row r="24" spans="1:26" ht="19.5" customHeight="1">
      <c r="A24" s="236"/>
      <c r="B24" s="242"/>
      <c r="C24" s="184"/>
      <c r="D24" s="184"/>
      <c r="E24" s="243"/>
      <c r="F24" s="241"/>
      <c r="G24" s="241"/>
      <c r="H24" s="184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</row>
    <row r="25" spans="1:26" ht="19.5" customHeight="1">
      <c r="A25" s="236"/>
      <c r="B25" s="242"/>
      <c r="C25" s="184"/>
      <c r="D25" s="184"/>
      <c r="E25" s="243"/>
      <c r="F25" s="241"/>
      <c r="G25" s="241"/>
      <c r="H25" s="184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</row>
    <row r="26" spans="1:26" ht="19.5" customHeight="1">
      <c r="A26" s="236"/>
      <c r="B26" s="242"/>
      <c r="C26" s="184"/>
      <c r="D26" s="184"/>
      <c r="E26" s="243"/>
      <c r="F26" s="241"/>
      <c r="G26" s="241"/>
      <c r="H26" s="184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</row>
    <row r="27" spans="1:26" ht="19.5" customHeight="1">
      <c r="A27" s="236"/>
      <c r="B27" s="242"/>
      <c r="C27" s="184"/>
      <c r="D27" s="184"/>
      <c r="E27" s="243"/>
      <c r="F27" s="241"/>
      <c r="G27" s="241"/>
      <c r="H27" s="184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</row>
    <row r="28" spans="1:26" ht="19.5" customHeight="1">
      <c r="A28" s="236"/>
      <c r="B28" s="242"/>
      <c r="C28" s="184"/>
      <c r="D28" s="184"/>
      <c r="E28" s="243"/>
      <c r="F28" s="241"/>
      <c r="G28" s="241"/>
      <c r="H28" s="184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</row>
    <row r="29" spans="1:26" ht="19.5" customHeight="1">
      <c r="A29" s="236"/>
      <c r="B29" s="242"/>
      <c r="C29" s="184"/>
      <c r="D29" s="184"/>
      <c r="E29" s="243"/>
      <c r="F29" s="241"/>
      <c r="G29" s="241"/>
      <c r="H29" s="184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</row>
    <row r="30" spans="1:26" ht="19.5" customHeight="1">
      <c r="A30" s="236"/>
      <c r="B30" s="242"/>
      <c r="C30" s="184"/>
      <c r="D30" s="184"/>
      <c r="E30" s="243"/>
      <c r="F30" s="241"/>
      <c r="G30" s="241"/>
      <c r="H30" s="184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</row>
    <row r="31" spans="1:26" ht="19.5" customHeight="1">
      <c r="A31" s="236"/>
      <c r="B31" s="242"/>
      <c r="C31" s="184"/>
      <c r="D31" s="184"/>
      <c r="E31" s="243"/>
      <c r="F31" s="241"/>
      <c r="G31" s="241"/>
      <c r="H31" s="184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</row>
    <row r="32" spans="1:26" ht="19.5" customHeight="1">
      <c r="A32" s="236"/>
      <c r="B32" s="242"/>
      <c r="C32" s="184"/>
      <c r="D32" s="184"/>
      <c r="E32" s="243"/>
      <c r="F32" s="241"/>
      <c r="G32" s="241"/>
      <c r="H32" s="184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</row>
    <row r="33" spans="1:26" ht="19.5" customHeight="1">
      <c r="A33" s="236"/>
      <c r="B33" s="242"/>
      <c r="C33" s="184"/>
      <c r="D33" s="184"/>
      <c r="E33" s="243"/>
      <c r="F33" s="241"/>
      <c r="G33" s="241"/>
      <c r="H33" s="184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</row>
    <row r="34" spans="1:26" ht="19.5" customHeight="1">
      <c r="A34" s="236"/>
      <c r="B34" s="242"/>
      <c r="C34" s="184"/>
      <c r="D34" s="184"/>
      <c r="E34" s="243"/>
      <c r="F34" s="241"/>
      <c r="G34" s="241"/>
      <c r="H34" s="184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</row>
    <row r="35" spans="1:26" ht="19.5" customHeight="1">
      <c r="A35" s="236"/>
      <c r="B35" s="242"/>
      <c r="C35" s="184"/>
      <c r="D35" s="184"/>
      <c r="E35" s="243"/>
      <c r="F35" s="241"/>
      <c r="G35" s="241"/>
      <c r="H35" s="184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</row>
    <row r="36" spans="1:26" ht="19.5" customHeight="1">
      <c r="A36" s="236"/>
      <c r="B36" s="242"/>
      <c r="C36" s="184"/>
      <c r="D36" s="184"/>
      <c r="E36" s="243"/>
      <c r="F36" s="241"/>
      <c r="G36" s="241"/>
      <c r="H36" s="184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</row>
    <row r="37" spans="1:26" ht="19.5" customHeight="1">
      <c r="A37" s="236"/>
      <c r="B37" s="242"/>
      <c r="C37" s="184"/>
      <c r="D37" s="184"/>
      <c r="E37" s="243"/>
      <c r="F37" s="241"/>
      <c r="G37" s="241"/>
      <c r="H37" s="184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</row>
    <row r="38" spans="1:26" ht="19.5" customHeight="1">
      <c r="A38" s="236"/>
      <c r="B38" s="242"/>
      <c r="C38" s="184"/>
      <c r="D38" s="184"/>
      <c r="E38" s="243"/>
      <c r="F38" s="241"/>
      <c r="G38" s="241"/>
      <c r="H38" s="184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</row>
    <row r="39" spans="1:26" ht="19.5" customHeight="1">
      <c r="A39" s="236"/>
      <c r="B39" s="242"/>
      <c r="C39" s="184"/>
      <c r="D39" s="184"/>
      <c r="E39" s="243"/>
      <c r="F39" s="241"/>
      <c r="G39" s="241"/>
      <c r="H39" s="184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</row>
    <row r="40" spans="1:26" ht="19.5" customHeight="1">
      <c r="A40" s="236"/>
      <c r="B40" s="244"/>
      <c r="C40" s="245"/>
      <c r="D40" s="245"/>
      <c r="E40" s="246"/>
      <c r="F40" s="247"/>
      <c r="G40" s="247"/>
      <c r="H40" s="184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</row>
    <row r="41" spans="1:26" ht="12.75" customHeight="1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</row>
    <row r="42" spans="1:26" ht="12.75" customHeight="1">
      <c r="A42" s="236"/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</row>
    <row r="43" spans="1:26" ht="12.75" customHeight="1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</row>
    <row r="44" spans="1:26" ht="12.75" customHeight="1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</row>
    <row r="45" spans="1:26" ht="12.75" customHeight="1">
      <c r="A45" s="23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</row>
    <row r="46" spans="1:26" ht="12.75" customHeight="1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</row>
    <row r="47" spans="1:26" ht="12.75" customHeight="1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</row>
    <row r="48" spans="1:26" ht="12.75" customHeight="1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</row>
    <row r="49" spans="1:26" ht="12.75" customHeight="1">
      <c r="A49" s="236"/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</row>
    <row r="50" spans="1:26" ht="12.75" customHeight="1">
      <c r="A50" s="236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</row>
    <row r="51" spans="1:26" ht="12.75" customHeight="1">
      <c r="A51" s="236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</row>
    <row r="52" spans="1:26" ht="12.75" customHeight="1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6" ht="12.75" customHeight="1">
      <c r="A53" s="236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</row>
    <row r="54" spans="1:26" ht="12.75" customHeight="1">
      <c r="A54" s="236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</row>
    <row r="55" spans="1:26" ht="12.75" customHeight="1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</row>
    <row r="56" spans="1:26" ht="12.75" customHeight="1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</row>
    <row r="57" spans="1:26" ht="12.75" customHeight="1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</row>
    <row r="58" spans="1:26" ht="12.75" customHeight="1">
      <c r="A58" s="236"/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</row>
    <row r="59" spans="1:26" ht="12.75" customHeight="1">
      <c r="A59" s="236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</row>
    <row r="60" spans="1:26" ht="12.75" customHeight="1">
      <c r="A60" s="236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</row>
    <row r="61" spans="1:26" ht="12.75" customHeight="1">
      <c r="A61" s="236"/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</row>
    <row r="62" spans="1:26" ht="12.75" customHeight="1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6" ht="12.75" customHeight="1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</row>
    <row r="64" spans="1:26" ht="12.75" customHeight="1">
      <c r="A64" s="236"/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</row>
    <row r="65" spans="1:26" ht="12.75" customHeight="1">
      <c r="A65" s="236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</row>
    <row r="66" spans="1:26" ht="12.75" customHeight="1">
      <c r="A66" s="236"/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</row>
    <row r="67" spans="1:26" ht="12.75" customHeight="1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</row>
    <row r="68" spans="1:26" ht="12.75" customHeight="1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</row>
    <row r="69" spans="1:26" ht="12.75" customHeight="1">
      <c r="A69" s="236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</row>
    <row r="70" spans="1:26" ht="12.75" customHeight="1">
      <c r="A70" s="236"/>
      <c r="B70" s="236"/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</row>
    <row r="71" spans="1:26" ht="12.75" customHeight="1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</row>
    <row r="72" spans="1:26" ht="12.75" customHeight="1">
      <c r="A72" s="236"/>
      <c r="B72" s="236"/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</row>
    <row r="73" spans="1:26" ht="12.75" customHeight="1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</row>
    <row r="74" spans="1:26" ht="12.75" customHeight="1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</row>
    <row r="75" spans="1:26" ht="12.75" customHeight="1">
      <c r="A75" s="236"/>
      <c r="B75" s="236"/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</row>
    <row r="76" spans="1:26" ht="12.75" customHeight="1">
      <c r="A76" s="236"/>
      <c r="B76" s="236"/>
      <c r="C76" s="236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</row>
    <row r="77" spans="1:26" ht="12.75" customHeight="1">
      <c r="A77" s="236"/>
      <c r="B77" s="236"/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</row>
    <row r="78" spans="1:26" ht="12.75" customHeight="1">
      <c r="A78" s="236"/>
      <c r="B78" s="236"/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</row>
    <row r="79" spans="1:26" ht="12.75" customHeight="1">
      <c r="A79" s="236"/>
      <c r="B79" s="236"/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</row>
    <row r="80" spans="1:26" ht="12.75" customHeight="1">
      <c r="A80" s="236"/>
      <c r="B80" s="236"/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</row>
    <row r="81" spans="1:26" ht="12.75" customHeight="1">
      <c r="A81" s="236"/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</row>
    <row r="82" spans="1:26" ht="12.75" customHeight="1">
      <c r="A82" s="236"/>
      <c r="B82" s="236"/>
      <c r="C82" s="236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</row>
    <row r="83" spans="1:26" ht="12.75" customHeight="1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</row>
    <row r="84" spans="1:26" ht="12.75" customHeight="1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</row>
    <row r="85" spans="1:26" ht="12.75" customHeight="1">
      <c r="A85" s="236"/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</row>
    <row r="86" spans="1:26" ht="12.75" customHeight="1">
      <c r="A86" s="236"/>
      <c r="B86" s="236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</row>
    <row r="87" spans="1:26" ht="12.75" customHeight="1">
      <c r="A87" s="236"/>
      <c r="B87" s="236"/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</row>
    <row r="88" spans="1:26" ht="12.75" customHeight="1">
      <c r="A88" s="236"/>
      <c r="B88" s="236"/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</row>
    <row r="89" spans="1:26" ht="12.75" customHeight="1">
      <c r="A89" s="236"/>
      <c r="B89" s="236"/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</row>
    <row r="90" spans="1:26" ht="12.75" customHeight="1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</row>
    <row r="91" spans="1:26" ht="12.75" customHeight="1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</row>
    <row r="92" spans="1:26" ht="12.75" customHeight="1">
      <c r="A92" s="236"/>
      <c r="B92" s="236"/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</row>
    <row r="93" spans="1:26" ht="12.75" customHeight="1">
      <c r="A93" s="236"/>
      <c r="B93" s="236"/>
      <c r="C93" s="236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</row>
    <row r="94" spans="1:26" ht="12.75" customHeight="1">
      <c r="A94" s="236"/>
      <c r="B94" s="236"/>
      <c r="C94" s="236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</row>
    <row r="95" spans="1:26" ht="12.75" customHeight="1">
      <c r="A95" s="236"/>
      <c r="B95" s="236"/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</row>
    <row r="96" spans="1:26" ht="12.75" customHeight="1">
      <c r="A96" s="236"/>
      <c r="B96" s="236"/>
      <c r="C96" s="236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</row>
    <row r="97" spans="1:26" ht="12.75" customHeight="1">
      <c r="A97" s="236"/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</row>
    <row r="98" spans="1:26" ht="12.75" customHeight="1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</row>
    <row r="99" spans="1:26" ht="12.75" customHeight="1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</row>
    <row r="100" spans="1:26" ht="12.75" customHeight="1">
      <c r="A100" s="236"/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</row>
    <row r="101" spans="1:26" ht="12.75" customHeight="1">
      <c r="A101" s="236"/>
      <c r="B101" s="236"/>
      <c r="C101" s="236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</row>
    <row r="102" spans="1:26" ht="12.75" customHeight="1">
      <c r="A102" s="236"/>
      <c r="B102" s="236"/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</row>
    <row r="103" spans="1:26" ht="12.75" customHeight="1">
      <c r="A103" s="236"/>
      <c r="B103" s="236"/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</row>
    <row r="104" spans="1:26" ht="12.75" customHeight="1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</row>
    <row r="105" spans="1:26" ht="12.75" customHeight="1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</row>
    <row r="106" spans="1:26" ht="12.75" customHeight="1">
      <c r="A106" s="236"/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</row>
    <row r="107" spans="1:26" ht="12.75" customHeight="1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</row>
    <row r="108" spans="1:26" ht="12.75" customHeight="1">
      <c r="A108" s="236"/>
      <c r="B108" s="236"/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</row>
    <row r="109" spans="1:26" ht="12.75" customHeight="1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</row>
    <row r="110" spans="1:26" ht="12.75" customHeight="1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</row>
    <row r="111" spans="1:26" ht="12.75" customHeight="1">
      <c r="A111" s="236"/>
      <c r="B111" s="236"/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</row>
    <row r="112" spans="1:26" ht="12.75" customHeight="1">
      <c r="A112" s="236"/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</row>
    <row r="113" spans="1:26" ht="12.75" customHeight="1">
      <c r="A113" s="236"/>
      <c r="B113" s="236"/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</row>
    <row r="114" spans="1:26" ht="12.75" customHeight="1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</row>
    <row r="115" spans="1:26" ht="12.75" customHeight="1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</row>
    <row r="116" spans="1:26" ht="12.75" customHeight="1">
      <c r="A116" s="236"/>
      <c r="B116" s="236"/>
      <c r="C116" s="236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</row>
    <row r="117" spans="1:26" ht="12.75" customHeight="1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</row>
    <row r="118" spans="1:26" ht="12.75" customHeight="1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</row>
    <row r="119" spans="1:26" ht="12.75" customHeight="1">
      <c r="A119" s="236"/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</row>
    <row r="120" spans="1:26" ht="12.75" customHeight="1">
      <c r="A120" s="236"/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</row>
    <row r="121" spans="1:26" ht="12.75" customHeight="1">
      <c r="A121" s="236"/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</row>
    <row r="122" spans="1:26" ht="12.75" customHeight="1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</row>
    <row r="123" spans="1:26" ht="12.75" customHeight="1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</row>
    <row r="124" spans="1:26" ht="12.75" customHeight="1">
      <c r="A124" s="236"/>
      <c r="B124" s="236"/>
      <c r="C124" s="236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</row>
    <row r="125" spans="1:26" ht="12.75" customHeight="1">
      <c r="A125" s="236"/>
      <c r="B125" s="236"/>
      <c r="C125" s="236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</row>
    <row r="126" spans="1:26" ht="12.75" customHeight="1">
      <c r="A126" s="236"/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</row>
    <row r="127" spans="1:26" ht="12.75" customHeight="1">
      <c r="A127" s="236"/>
      <c r="B127" s="236"/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</row>
    <row r="128" spans="1:26" ht="12.75" customHeight="1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</row>
    <row r="129" spans="1:26" ht="12.75" customHeight="1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</row>
    <row r="130" spans="1:26" ht="12.75" customHeight="1">
      <c r="A130" s="236"/>
      <c r="B130" s="236"/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</row>
    <row r="131" spans="1:26" ht="12.75" customHeight="1">
      <c r="A131" s="236"/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</row>
    <row r="132" spans="1:26" ht="12.75" customHeight="1">
      <c r="A132" s="236"/>
      <c r="B132" s="236"/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</row>
    <row r="133" spans="1:26" ht="12.75" customHeight="1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</row>
    <row r="134" spans="1:26" ht="12.75" customHeight="1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</row>
    <row r="135" spans="1:26" ht="12.75" customHeight="1">
      <c r="A135" s="236"/>
      <c r="B135" s="236"/>
      <c r="C135" s="236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</row>
    <row r="136" spans="1:26" ht="12.75" customHeight="1">
      <c r="A136" s="236"/>
      <c r="B136" s="236"/>
      <c r="C136" s="236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</row>
    <row r="137" spans="1:26" ht="12.75" customHeight="1">
      <c r="A137" s="236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</row>
    <row r="138" spans="1:26" ht="12.75" customHeight="1">
      <c r="A138" s="236"/>
      <c r="B138" s="236"/>
      <c r="C138" s="236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</row>
    <row r="139" spans="1:26" ht="12.75" customHeight="1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</row>
    <row r="140" spans="1:26" ht="12.75" customHeight="1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</row>
    <row r="141" spans="1:26" ht="12.75" customHeight="1">
      <c r="A141" s="236"/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</row>
    <row r="142" spans="1:26" ht="12.75" customHeight="1">
      <c r="A142" s="236"/>
      <c r="B142" s="236"/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</row>
    <row r="143" spans="1:26" ht="12.75" customHeight="1">
      <c r="A143" s="236"/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</row>
    <row r="144" spans="1:26" ht="12.75" customHeight="1">
      <c r="A144" s="236"/>
      <c r="B144" s="236"/>
      <c r="C144" s="236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</row>
    <row r="145" spans="1:26" ht="12.75" customHeight="1">
      <c r="A145" s="236"/>
      <c r="B145" s="236"/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</row>
    <row r="146" spans="1:26" ht="12.75" customHeight="1">
      <c r="A146" s="236"/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</row>
    <row r="147" spans="1:26" ht="12.75" customHeight="1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</row>
    <row r="148" spans="1:26" ht="12.75" customHeight="1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</row>
    <row r="149" spans="1:26" ht="12.75" customHeight="1">
      <c r="A149" s="236"/>
      <c r="B149" s="236"/>
      <c r="C149" s="236"/>
      <c r="D149" s="236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</row>
    <row r="150" spans="1:26" ht="12.75" customHeight="1">
      <c r="A150" s="236"/>
      <c r="B150" s="236"/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</row>
    <row r="151" spans="1:26" ht="12.75" customHeight="1">
      <c r="A151" s="236"/>
      <c r="B151" s="236"/>
      <c r="C151" s="236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</row>
    <row r="152" spans="1:26" ht="12.75" customHeight="1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</row>
    <row r="153" spans="1:26" ht="12.75" customHeight="1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</row>
    <row r="154" spans="1:26" ht="12.75" customHeight="1">
      <c r="A154" s="236"/>
      <c r="B154" s="236"/>
      <c r="C154" s="236"/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</row>
    <row r="155" spans="1:26" ht="12.75" customHeight="1">
      <c r="A155" s="236"/>
      <c r="B155" s="236"/>
      <c r="C155" s="236"/>
      <c r="D155" s="236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</row>
    <row r="156" spans="1:26" ht="12.75" customHeight="1">
      <c r="A156" s="236"/>
      <c r="B156" s="236"/>
      <c r="C156" s="236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</row>
    <row r="157" spans="1:26" ht="12.75" customHeight="1">
      <c r="A157" s="236"/>
      <c r="B157" s="236"/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</row>
    <row r="158" spans="1:26" ht="12.75" customHeight="1">
      <c r="A158" s="236"/>
      <c r="B158" s="236"/>
      <c r="C158" s="236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</row>
    <row r="159" spans="1:26" ht="12.75" customHeight="1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</row>
    <row r="160" spans="1:26" ht="12.75" customHeight="1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</row>
    <row r="161" spans="1:26" ht="12.75" customHeight="1">
      <c r="A161" s="236"/>
      <c r="B161" s="236"/>
      <c r="C161" s="236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</row>
    <row r="162" spans="1:26" ht="12.75" customHeight="1">
      <c r="A162" s="236"/>
      <c r="B162" s="236"/>
      <c r="C162" s="236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</row>
    <row r="163" spans="1:26" ht="12.75" customHeight="1">
      <c r="A163" s="236"/>
      <c r="B163" s="236"/>
      <c r="C163" s="236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</row>
    <row r="164" spans="1:26" ht="12.75" customHeight="1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</row>
    <row r="165" spans="1:26" ht="12.75" customHeight="1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</row>
    <row r="166" spans="1:26" ht="12.75" customHeight="1">
      <c r="A166" s="236"/>
      <c r="B166" s="236"/>
      <c r="C166" s="236"/>
      <c r="D166" s="236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</row>
    <row r="167" spans="1:26" ht="12.75" customHeight="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</row>
    <row r="168" spans="1:26" ht="12.75" customHeight="1">
      <c r="A168" s="236"/>
      <c r="B168" s="236"/>
      <c r="C168" s="236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</row>
    <row r="169" spans="1:26" ht="12.75" customHeight="1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</row>
    <row r="170" spans="1:26" ht="12.75" customHeight="1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</row>
    <row r="171" spans="1:26" ht="12.75" customHeight="1">
      <c r="A171" s="236"/>
      <c r="B171" s="236"/>
      <c r="C171" s="236"/>
      <c r="D171" s="236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</row>
    <row r="172" spans="1:26" ht="12.75" customHeight="1">
      <c r="A172" s="236"/>
      <c r="B172" s="236"/>
      <c r="C172" s="236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</row>
    <row r="173" spans="1:26" ht="12.75" customHeight="1">
      <c r="A173" s="236"/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</row>
    <row r="174" spans="1:26" ht="12.75" customHeight="1">
      <c r="A174" s="236"/>
      <c r="B174" s="236"/>
      <c r="C174" s="236"/>
      <c r="D174" s="236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</row>
    <row r="175" spans="1:26" ht="12.75" customHeight="1">
      <c r="A175" s="236"/>
      <c r="B175" s="236"/>
      <c r="C175" s="236"/>
      <c r="D175" s="236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</row>
    <row r="176" spans="1:26" ht="12.75" customHeight="1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</row>
    <row r="177" spans="1:26" ht="12.75" customHeight="1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</row>
    <row r="178" spans="1:26" ht="12.75" customHeight="1">
      <c r="A178" s="236"/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</row>
    <row r="179" spans="1:26" ht="12.75" customHeight="1">
      <c r="A179" s="236"/>
      <c r="B179" s="236"/>
      <c r="C179" s="236"/>
      <c r="D179" s="236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</row>
    <row r="180" spans="1:26" ht="12.75" customHeight="1">
      <c r="A180" s="236"/>
      <c r="B180" s="236"/>
      <c r="C180" s="236"/>
      <c r="D180" s="236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</row>
    <row r="181" spans="1:26" ht="12.75" customHeight="1">
      <c r="A181" s="236"/>
      <c r="B181" s="236"/>
      <c r="C181" s="236"/>
      <c r="D181" s="236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</row>
    <row r="182" spans="1:26" ht="12.75" customHeight="1">
      <c r="A182" s="236"/>
      <c r="B182" s="236"/>
      <c r="C182" s="236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</row>
    <row r="183" spans="1:26" ht="12.75" customHeight="1">
      <c r="A183" s="236"/>
      <c r="B183" s="236"/>
      <c r="C183" s="236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</row>
    <row r="184" spans="1:26" ht="12.75" customHeight="1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</row>
    <row r="185" spans="1:26" ht="12.75" customHeight="1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</row>
    <row r="186" spans="1:26" ht="12.75" customHeight="1">
      <c r="A186" s="236"/>
      <c r="B186" s="236"/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</row>
    <row r="187" spans="1:26" ht="12.75" customHeight="1">
      <c r="A187" s="236"/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</row>
    <row r="188" spans="1:26" ht="12.75" customHeight="1">
      <c r="A188" s="236"/>
      <c r="B188" s="236"/>
      <c r="C188" s="236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</row>
    <row r="189" spans="1:26" ht="12.75" customHeight="1">
      <c r="A189" s="236"/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</row>
    <row r="190" spans="1:26" ht="12.75" customHeight="1">
      <c r="A190" s="236"/>
      <c r="B190" s="236"/>
      <c r="C190" s="236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</row>
    <row r="191" spans="1:26" ht="12.75" customHeight="1">
      <c r="A191" s="236"/>
      <c r="B191" s="236"/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</row>
    <row r="192" spans="1:26" ht="12.75" customHeight="1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</row>
    <row r="193" spans="1:26" ht="12.75" customHeight="1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</row>
    <row r="194" spans="1:26" ht="12.75" customHeight="1">
      <c r="A194" s="236"/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</row>
    <row r="195" spans="1:26" ht="12.75" customHeight="1">
      <c r="A195" s="236"/>
      <c r="B195" s="236"/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</row>
    <row r="196" spans="1:26" ht="12.75" customHeight="1">
      <c r="A196" s="236"/>
      <c r="B196" s="236"/>
      <c r="C196" s="236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</row>
    <row r="197" spans="1:26" ht="12.75" customHeight="1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</row>
    <row r="198" spans="1:26" ht="12.75" customHeight="1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</row>
    <row r="199" spans="1:26" ht="12.75" customHeight="1">
      <c r="A199" s="236"/>
      <c r="B199" s="236"/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</row>
    <row r="200" spans="1:26" ht="12.75" customHeight="1">
      <c r="A200" s="236"/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</row>
    <row r="201" spans="1:26" ht="12.75" customHeight="1">
      <c r="A201" s="236"/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</row>
    <row r="202" spans="1:26" ht="12.75" customHeight="1">
      <c r="A202" s="236"/>
      <c r="B202" s="236"/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</row>
    <row r="203" spans="1:26" ht="12.75" customHeight="1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</row>
    <row r="204" spans="1:26" ht="12.75" customHeight="1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</row>
    <row r="205" spans="1:26" ht="12.75" customHeight="1">
      <c r="A205" s="236"/>
      <c r="B205" s="236"/>
      <c r="C205" s="236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</row>
    <row r="206" spans="1:26" ht="12.75" customHeight="1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</row>
    <row r="207" spans="1:26" ht="12.75" customHeight="1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</row>
    <row r="208" spans="1:26" ht="12.75" customHeight="1">
      <c r="A208" s="236"/>
      <c r="B208" s="236"/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</row>
    <row r="209" spans="1:26" ht="12.75" customHeight="1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</row>
    <row r="210" spans="1:26" ht="12.75" customHeight="1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</row>
    <row r="211" spans="1:26" ht="12.75" customHeight="1">
      <c r="A211" s="236"/>
      <c r="B211" s="236"/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</row>
    <row r="212" spans="1:26" ht="12.75" customHeight="1">
      <c r="A212" s="236"/>
      <c r="B212" s="236"/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</row>
    <row r="213" spans="1:26" ht="12.75" customHeight="1">
      <c r="A213" s="236"/>
      <c r="B213" s="236"/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</row>
    <row r="214" spans="1:26" ht="12.75" customHeight="1">
      <c r="A214" s="236"/>
      <c r="B214" s="236"/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</row>
    <row r="215" spans="1:26" ht="12.75" customHeight="1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</row>
    <row r="216" spans="1:26" ht="12.75" customHeight="1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</row>
    <row r="217" spans="1:26" ht="12.75" customHeight="1">
      <c r="A217" s="236"/>
      <c r="B217" s="236"/>
      <c r="C217" s="236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</row>
    <row r="218" spans="1:26" ht="12.75" customHeight="1">
      <c r="A218" s="236"/>
      <c r="B218" s="236"/>
      <c r="C218" s="236"/>
      <c r="D218" s="236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</row>
    <row r="219" spans="1:26" ht="12.75" customHeight="1">
      <c r="A219" s="236"/>
      <c r="B219" s="236"/>
      <c r="C219" s="236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</row>
    <row r="220" spans="1:26" ht="12.75" customHeight="1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</row>
    <row r="221" spans="1:26" ht="12.75" customHeight="1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</row>
    <row r="222" spans="1:26" ht="12.75" customHeight="1">
      <c r="A222" s="236"/>
      <c r="B222" s="236"/>
      <c r="C222" s="236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</row>
    <row r="223" spans="1:26" ht="12.75" customHeight="1">
      <c r="A223" s="236"/>
      <c r="B223" s="236"/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</row>
    <row r="224" spans="1:26" ht="12.75" customHeight="1">
      <c r="A224" s="236"/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</row>
    <row r="225" spans="1:26" ht="12.75" customHeight="1">
      <c r="A225" s="236"/>
      <c r="B225" s="236"/>
      <c r="C225" s="236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</row>
    <row r="226" spans="1:26" ht="12.75" customHeight="1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</row>
    <row r="227" spans="1:26" ht="12.75" customHeight="1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</row>
    <row r="228" spans="1:26" ht="12.75" customHeight="1">
      <c r="A228" s="236"/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</row>
    <row r="229" spans="1:26" ht="12.75" customHeight="1">
      <c r="A229" s="236"/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</row>
    <row r="230" spans="1:26" ht="12.75" customHeight="1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</row>
    <row r="231" spans="1:26" ht="12.75" customHeight="1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</row>
    <row r="232" spans="1:26" ht="12.75" customHeight="1">
      <c r="A232" s="236"/>
      <c r="B232" s="236"/>
      <c r="C232" s="236"/>
      <c r="D232" s="236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</row>
    <row r="233" spans="1:26" ht="12.75" customHeight="1">
      <c r="A233" s="236"/>
      <c r="B233" s="236"/>
      <c r="C233" s="236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</row>
    <row r="234" spans="1:26" ht="12.75" customHeight="1">
      <c r="A234" s="236"/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</row>
    <row r="235" spans="1:26" ht="12.75" customHeight="1">
      <c r="A235" s="236"/>
      <c r="B235" s="236"/>
      <c r="C235" s="236"/>
      <c r="D235" s="236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</row>
    <row r="236" spans="1:26" ht="12.75" customHeight="1">
      <c r="A236" s="236"/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</row>
    <row r="237" spans="1:26" ht="12.75" customHeight="1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</row>
    <row r="238" spans="1:26" ht="12.75" customHeight="1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</row>
    <row r="239" spans="1:26" ht="12.75" customHeight="1">
      <c r="A239" s="236"/>
      <c r="B239" s="236"/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</row>
    <row r="240" spans="1:26" ht="12.75" customHeight="1">
      <c r="A240" s="236"/>
      <c r="B240" s="236"/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</row>
    <row r="241" spans="1:26" ht="12.75" customHeight="1">
      <c r="A241" s="236"/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</row>
    <row r="242" spans="1:26" ht="12.75" customHeight="1">
      <c r="A242" s="236"/>
      <c r="B242" s="236"/>
      <c r="C242" s="236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</row>
    <row r="243" spans="1:26" ht="12.75" customHeight="1">
      <c r="A243" s="236"/>
      <c r="B243" s="236"/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</row>
    <row r="244" spans="1:26" ht="12.75" customHeight="1">
      <c r="A244" s="236"/>
      <c r="B244" s="236"/>
      <c r="C244" s="236"/>
      <c r="D244" s="236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</row>
    <row r="245" spans="1:26" ht="12.75" customHeight="1">
      <c r="A245" s="236"/>
      <c r="B245" s="236"/>
      <c r="C245" s="236"/>
      <c r="D245" s="236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</row>
    <row r="246" spans="1:26" ht="12.75" customHeight="1">
      <c r="A246" s="236"/>
      <c r="B246" s="236"/>
      <c r="C246" s="236"/>
      <c r="D246" s="236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</row>
    <row r="247" spans="1:26" ht="12.75" customHeight="1">
      <c r="A247" s="236"/>
      <c r="B247" s="236"/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</row>
    <row r="248" spans="1:26" ht="12.75" customHeight="1">
      <c r="A248" s="236"/>
      <c r="B248" s="236"/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</row>
    <row r="249" spans="1:26" ht="12.75" customHeight="1">
      <c r="A249" s="236"/>
      <c r="B249" s="236"/>
      <c r="C249" s="236"/>
      <c r="D249" s="236"/>
      <c r="E249" s="236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</row>
    <row r="250" spans="1:26" ht="12.75" customHeight="1">
      <c r="A250" s="236"/>
      <c r="B250" s="236"/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</row>
    <row r="251" spans="1:26" ht="12.75" customHeight="1">
      <c r="A251" s="236"/>
      <c r="B251" s="236"/>
      <c r="C251" s="236"/>
      <c r="D251" s="236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</row>
    <row r="252" spans="1:26" ht="12.75" customHeight="1">
      <c r="A252" s="236"/>
      <c r="B252" s="236"/>
      <c r="C252" s="236"/>
      <c r="D252" s="236"/>
      <c r="E252" s="236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</row>
    <row r="253" spans="1:26" ht="12.75" customHeight="1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</row>
    <row r="254" spans="1:26" ht="12.75" customHeight="1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</row>
    <row r="255" spans="1:26" ht="12.75" customHeight="1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</row>
    <row r="256" spans="1:26" ht="12.75" customHeight="1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</row>
    <row r="257" spans="1:26" ht="12.75" customHeight="1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</row>
    <row r="258" spans="1:26" ht="12.75" customHeight="1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</row>
    <row r="259" spans="1:26" ht="12.75" customHeight="1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</row>
    <row r="260" spans="1:26" ht="12.75" customHeight="1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</row>
    <row r="261" spans="1:26" ht="12.75" customHeight="1">
      <c r="A261" s="236"/>
      <c r="B261" s="236"/>
      <c r="C261" s="236"/>
      <c r="D261" s="236"/>
      <c r="E261" s="236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</row>
    <row r="262" spans="1:26" ht="12.75" customHeight="1">
      <c r="A262" s="236"/>
      <c r="B262" s="236"/>
      <c r="C262" s="236"/>
      <c r="D262" s="236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</row>
    <row r="263" spans="1:26" ht="12.75" customHeight="1">
      <c r="A263" s="236"/>
      <c r="B263" s="236"/>
      <c r="C263" s="236"/>
      <c r="D263" s="236"/>
      <c r="E263" s="236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</row>
    <row r="264" spans="1:26" ht="12.75" customHeight="1">
      <c r="A264" s="236"/>
      <c r="B264" s="236"/>
      <c r="C264" s="236"/>
      <c r="D264" s="236"/>
      <c r="E264" s="236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</row>
    <row r="265" spans="1:26" ht="12.75" customHeight="1">
      <c r="A265" s="236"/>
      <c r="B265" s="236"/>
      <c r="C265" s="236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</row>
    <row r="266" spans="1:26" ht="12.75" customHeight="1">
      <c r="A266" s="236"/>
      <c r="B266" s="236"/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</row>
    <row r="267" spans="1:26" ht="12.75" customHeight="1">
      <c r="A267" s="236"/>
      <c r="B267" s="236"/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</row>
    <row r="268" spans="1:26" ht="12.75" customHeight="1">
      <c r="A268" s="236"/>
      <c r="B268" s="236"/>
      <c r="C268" s="236"/>
      <c r="D268" s="236"/>
      <c r="E268" s="236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</row>
    <row r="269" spans="1:26" ht="12.75" customHeight="1">
      <c r="A269" s="236"/>
      <c r="B269" s="236"/>
      <c r="C269" s="236"/>
      <c r="D269" s="236"/>
      <c r="E269" s="236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</row>
    <row r="270" spans="1:26" ht="12.75" customHeight="1">
      <c r="A270" s="236"/>
      <c r="B270" s="236"/>
      <c r="C270" s="236"/>
      <c r="D270" s="236"/>
      <c r="E270" s="236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</row>
    <row r="271" spans="1:26" ht="12.75" customHeight="1">
      <c r="A271" s="236"/>
      <c r="B271" s="236"/>
      <c r="C271" s="236"/>
      <c r="D271" s="236"/>
      <c r="E271" s="236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</row>
    <row r="272" spans="1:26" ht="12.75" customHeight="1">
      <c r="A272" s="236"/>
      <c r="B272" s="236"/>
      <c r="C272" s="236"/>
      <c r="D272" s="236"/>
      <c r="E272" s="236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</row>
    <row r="273" spans="1:26" ht="12.75" customHeight="1">
      <c r="A273" s="236"/>
      <c r="B273" s="236"/>
      <c r="C273" s="236"/>
      <c r="D273" s="236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</row>
    <row r="274" spans="1:26" ht="12.75" customHeight="1">
      <c r="A274" s="236"/>
      <c r="B274" s="236"/>
      <c r="C274" s="236"/>
      <c r="D274" s="236"/>
      <c r="E274" s="236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</row>
    <row r="275" spans="1:26" ht="12.75" customHeight="1">
      <c r="A275" s="236"/>
      <c r="B275" s="236"/>
      <c r="C275" s="236"/>
      <c r="D275" s="236"/>
      <c r="E275" s="236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</row>
    <row r="276" spans="1:26" ht="12.75" customHeight="1">
      <c r="A276" s="236"/>
      <c r="B276" s="236"/>
      <c r="C276" s="236"/>
      <c r="D276" s="236"/>
      <c r="E276" s="236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</row>
    <row r="277" spans="1:26" ht="12.75" customHeight="1">
      <c r="A277" s="236"/>
      <c r="B277" s="236"/>
      <c r="C277" s="236"/>
      <c r="D277" s="236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</row>
    <row r="278" spans="1:26" ht="12.75" customHeight="1">
      <c r="A278" s="236"/>
      <c r="B278" s="236"/>
      <c r="C278" s="236"/>
      <c r="D278" s="236"/>
      <c r="E278" s="236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</row>
    <row r="279" spans="1:26" ht="12.75" customHeight="1">
      <c r="A279" s="236"/>
      <c r="B279" s="236"/>
      <c r="C279" s="236"/>
      <c r="D279" s="236"/>
      <c r="E279" s="236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</row>
    <row r="280" spans="1:26" ht="12.75" customHeight="1">
      <c r="A280" s="236"/>
      <c r="B280" s="236"/>
      <c r="C280" s="236"/>
      <c r="D280" s="236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</row>
    <row r="281" spans="1:26" ht="12.75" customHeight="1">
      <c r="A281" s="236"/>
      <c r="B281" s="236"/>
      <c r="C281" s="236"/>
      <c r="D281" s="236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</row>
    <row r="282" spans="1:26" ht="12.75" customHeight="1">
      <c r="A282" s="236"/>
      <c r="B282" s="236"/>
      <c r="C282" s="236"/>
      <c r="D282" s="236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</row>
    <row r="283" spans="1:26" ht="12.75" customHeight="1">
      <c r="A283" s="236"/>
      <c r="B283" s="236"/>
      <c r="C283" s="236"/>
      <c r="D283" s="236"/>
      <c r="E283" s="236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</row>
    <row r="284" spans="1:26" ht="12.75" customHeight="1">
      <c r="A284" s="236"/>
      <c r="B284" s="236"/>
      <c r="C284" s="236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</row>
    <row r="285" spans="1:26" ht="12.75" customHeight="1">
      <c r="A285" s="236"/>
      <c r="B285" s="236"/>
      <c r="C285" s="236"/>
      <c r="D285" s="236"/>
      <c r="E285" s="236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</row>
    <row r="286" spans="1:26" ht="12.75" customHeight="1">
      <c r="A286" s="236"/>
      <c r="B286" s="236"/>
      <c r="C286" s="236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</row>
    <row r="287" spans="1:26" ht="12.75" customHeight="1">
      <c r="A287" s="236"/>
      <c r="B287" s="236"/>
      <c r="C287" s="236"/>
      <c r="D287" s="236"/>
      <c r="E287" s="236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</row>
    <row r="288" spans="1:26" ht="12.75" customHeight="1">
      <c r="A288" s="236"/>
      <c r="B288" s="236"/>
      <c r="C288" s="236"/>
      <c r="D288" s="236"/>
      <c r="E288" s="236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</row>
    <row r="289" spans="1:26" ht="12.75" customHeight="1">
      <c r="A289" s="236"/>
      <c r="B289" s="236"/>
      <c r="C289" s="236"/>
      <c r="D289" s="236"/>
      <c r="E289" s="236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</row>
    <row r="290" spans="1:26" ht="12.75" customHeight="1">
      <c r="A290" s="236"/>
      <c r="B290" s="236"/>
      <c r="C290" s="236"/>
      <c r="D290" s="236"/>
      <c r="E290" s="236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</row>
    <row r="291" spans="1:26" ht="12.75" customHeight="1">
      <c r="A291" s="236"/>
      <c r="B291" s="236"/>
      <c r="C291" s="236"/>
      <c r="D291" s="236"/>
      <c r="E291" s="236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</row>
    <row r="292" spans="1:26" ht="12.75" customHeight="1">
      <c r="A292" s="236"/>
      <c r="B292" s="236"/>
      <c r="C292" s="236"/>
      <c r="D292" s="236"/>
      <c r="E292" s="236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</row>
    <row r="293" spans="1:26" ht="12.75" customHeight="1">
      <c r="A293" s="236"/>
      <c r="B293" s="236"/>
      <c r="C293" s="236"/>
      <c r="D293" s="236"/>
      <c r="E293" s="236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</row>
    <row r="294" spans="1:26" ht="12.75" customHeight="1">
      <c r="A294" s="236"/>
      <c r="B294" s="236"/>
      <c r="C294" s="236"/>
      <c r="D294" s="236"/>
      <c r="E294" s="236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</row>
    <row r="295" spans="1:26" ht="12.75" customHeight="1">
      <c r="A295" s="236"/>
      <c r="B295" s="236"/>
      <c r="C295" s="236"/>
      <c r="D295" s="236"/>
      <c r="E295" s="236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</row>
    <row r="296" spans="1:26" ht="12.75" customHeight="1">
      <c r="A296" s="236"/>
      <c r="B296" s="236"/>
      <c r="C296" s="236"/>
      <c r="D296" s="236"/>
      <c r="E296" s="236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</row>
    <row r="297" spans="1:26" ht="12.75" customHeight="1">
      <c r="A297" s="236"/>
      <c r="B297" s="236"/>
      <c r="C297" s="236"/>
      <c r="D297" s="236"/>
      <c r="E297" s="236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</row>
    <row r="298" spans="1:26" ht="12.75" customHeight="1">
      <c r="A298" s="236"/>
      <c r="B298" s="236"/>
      <c r="C298" s="236"/>
      <c r="D298" s="236"/>
      <c r="E298" s="236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</row>
    <row r="299" spans="1:26" ht="12.75" customHeight="1">
      <c r="A299" s="236"/>
      <c r="B299" s="236"/>
      <c r="C299" s="236"/>
      <c r="D299" s="236"/>
      <c r="E299" s="236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</row>
    <row r="300" spans="1:26" ht="12.75" customHeight="1">
      <c r="A300" s="236"/>
      <c r="B300" s="236"/>
      <c r="C300" s="236"/>
      <c r="D300" s="236"/>
      <c r="E300" s="236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</row>
    <row r="301" spans="1:26" ht="12.75" customHeight="1">
      <c r="A301" s="236"/>
      <c r="B301" s="236"/>
      <c r="C301" s="236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</row>
    <row r="302" spans="1:26" ht="12.75" customHeight="1">
      <c r="A302" s="236"/>
      <c r="B302" s="236"/>
      <c r="C302" s="236"/>
      <c r="D302" s="236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</row>
    <row r="303" spans="1:26" ht="12.75" customHeight="1">
      <c r="A303" s="236"/>
      <c r="B303" s="236"/>
      <c r="C303" s="236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</row>
    <row r="304" spans="1:26" ht="12.75" customHeight="1">
      <c r="A304" s="236"/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</row>
    <row r="305" spans="1:26" ht="12.75" customHeight="1">
      <c r="A305" s="236"/>
      <c r="B305" s="236"/>
      <c r="C305" s="236"/>
      <c r="D305" s="236"/>
      <c r="E305" s="236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</row>
    <row r="306" spans="1:26" ht="12.75" customHeight="1">
      <c r="A306" s="236"/>
      <c r="B306" s="236"/>
      <c r="C306" s="236"/>
      <c r="D306" s="236"/>
      <c r="E306" s="236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</row>
    <row r="307" spans="1:26" ht="12.75" customHeight="1">
      <c r="A307" s="236"/>
      <c r="B307" s="236"/>
      <c r="C307" s="236"/>
      <c r="D307" s="236"/>
      <c r="E307" s="236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</row>
    <row r="308" spans="1:26" ht="12.75" customHeight="1">
      <c r="A308" s="236"/>
      <c r="B308" s="236"/>
      <c r="C308" s="236"/>
      <c r="D308" s="236"/>
      <c r="E308" s="236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</row>
    <row r="309" spans="1:26" ht="12.75" customHeight="1">
      <c r="A309" s="236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</row>
    <row r="310" spans="1:26" ht="12.75" customHeight="1">
      <c r="A310" s="236"/>
      <c r="B310" s="236"/>
      <c r="C310" s="236"/>
      <c r="D310" s="236"/>
      <c r="E310" s="236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</row>
    <row r="311" spans="1:26" ht="12.75" customHeight="1">
      <c r="A311" s="236"/>
      <c r="B311" s="236"/>
      <c r="C311" s="236"/>
      <c r="D311" s="236"/>
      <c r="E311" s="236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</row>
    <row r="312" spans="1:26" ht="12.75" customHeight="1">
      <c r="A312" s="236"/>
      <c r="B312" s="236"/>
      <c r="C312" s="236"/>
      <c r="D312" s="236"/>
      <c r="E312" s="236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</row>
    <row r="313" spans="1:26" ht="12.75" customHeight="1">
      <c r="A313" s="236"/>
      <c r="B313" s="236"/>
      <c r="C313" s="236"/>
      <c r="D313" s="236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</row>
    <row r="314" spans="1:26" ht="12.75" customHeight="1">
      <c r="A314" s="236"/>
      <c r="B314" s="236"/>
      <c r="C314" s="236"/>
      <c r="D314" s="236"/>
      <c r="E314" s="236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</row>
    <row r="315" spans="1:26" ht="12.75" customHeight="1">
      <c r="A315" s="236"/>
      <c r="B315" s="236"/>
      <c r="C315" s="236"/>
      <c r="D315" s="236"/>
      <c r="E315" s="236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</row>
    <row r="316" spans="1:26" ht="12.75" customHeight="1">
      <c r="A316" s="236"/>
      <c r="B316" s="236"/>
      <c r="C316" s="236"/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</row>
    <row r="317" spans="1:26" ht="12.75" customHeight="1">
      <c r="A317" s="236"/>
      <c r="B317" s="236"/>
      <c r="C317" s="236"/>
      <c r="D317" s="236"/>
      <c r="E317" s="236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</row>
    <row r="318" spans="1:26" ht="12.75" customHeight="1">
      <c r="A318" s="236"/>
      <c r="B318" s="236"/>
      <c r="C318" s="236"/>
      <c r="D318" s="236"/>
      <c r="E318" s="236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</row>
    <row r="319" spans="1:26" ht="12.75" customHeight="1">
      <c r="A319" s="236"/>
      <c r="B319" s="236"/>
      <c r="C319" s="236"/>
      <c r="D319" s="236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</row>
    <row r="320" spans="1:26" ht="12.75" customHeight="1">
      <c r="A320" s="236"/>
      <c r="B320" s="236"/>
      <c r="C320" s="236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</row>
    <row r="321" spans="1:26" ht="12.75" customHeight="1">
      <c r="A321" s="236"/>
      <c r="B321" s="236"/>
      <c r="C321" s="236"/>
      <c r="D321" s="236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</row>
    <row r="322" spans="1:26" ht="12.75" customHeight="1">
      <c r="A322" s="236"/>
      <c r="B322" s="236"/>
      <c r="C322" s="236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</row>
    <row r="323" spans="1:26" ht="12.75" customHeight="1">
      <c r="A323" s="236"/>
      <c r="B323" s="236"/>
      <c r="C323" s="236"/>
      <c r="D323" s="236"/>
      <c r="E323" s="236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</row>
    <row r="324" spans="1:26" ht="12.75" customHeight="1">
      <c r="A324" s="236"/>
      <c r="B324" s="236"/>
      <c r="C324" s="236"/>
      <c r="D324" s="236"/>
      <c r="E324" s="236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</row>
    <row r="325" spans="1:26" ht="12.75" customHeight="1">
      <c r="A325" s="236"/>
      <c r="B325" s="236"/>
      <c r="C325" s="236"/>
      <c r="D325" s="236"/>
      <c r="E325" s="236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</row>
    <row r="326" spans="1:26" ht="12.75" customHeight="1">
      <c r="A326" s="236"/>
      <c r="B326" s="236"/>
      <c r="C326" s="236"/>
      <c r="D326" s="236"/>
      <c r="E326" s="236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</row>
    <row r="327" spans="1:26" ht="12.75" customHeight="1">
      <c r="A327" s="236"/>
      <c r="B327" s="236"/>
      <c r="C327" s="236"/>
      <c r="D327" s="236"/>
      <c r="E327" s="236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</row>
    <row r="328" spans="1:26" ht="12.75" customHeight="1">
      <c r="A328" s="236"/>
      <c r="B328" s="236"/>
      <c r="C328" s="236"/>
      <c r="D328" s="236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</row>
    <row r="329" spans="1:26" ht="12.75" customHeight="1">
      <c r="A329" s="236"/>
      <c r="B329" s="236"/>
      <c r="C329" s="236"/>
      <c r="D329" s="236"/>
      <c r="E329" s="236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</row>
    <row r="330" spans="1:26" ht="12.75" customHeight="1">
      <c r="A330" s="236"/>
      <c r="B330" s="236"/>
      <c r="C330" s="236"/>
      <c r="D330" s="236"/>
      <c r="E330" s="236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</row>
    <row r="331" spans="1:26" ht="12.75" customHeight="1">
      <c r="A331" s="236"/>
      <c r="B331" s="236"/>
      <c r="C331" s="236"/>
      <c r="D331" s="236"/>
      <c r="E331" s="236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</row>
    <row r="332" spans="1:26" ht="12.75" customHeight="1">
      <c r="A332" s="236"/>
      <c r="B332" s="236"/>
      <c r="C332" s="236"/>
      <c r="D332" s="236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</row>
    <row r="333" spans="1:26" ht="12.75" customHeight="1">
      <c r="A333" s="236"/>
      <c r="B333" s="236"/>
      <c r="C333" s="236"/>
      <c r="D333" s="236"/>
      <c r="E333" s="236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</row>
    <row r="334" spans="1:26" ht="12.75" customHeight="1">
      <c r="A334" s="236"/>
      <c r="B334" s="236"/>
      <c r="C334" s="236"/>
      <c r="D334" s="236"/>
      <c r="E334" s="236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</row>
    <row r="335" spans="1:26" ht="12.75" customHeight="1">
      <c r="A335" s="236"/>
      <c r="B335" s="236"/>
      <c r="C335" s="236"/>
      <c r="D335" s="236"/>
      <c r="E335" s="236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</row>
    <row r="336" spans="1:26" ht="12.75" customHeight="1">
      <c r="A336" s="236"/>
      <c r="B336" s="236"/>
      <c r="C336" s="236"/>
      <c r="D336" s="236"/>
      <c r="E336" s="236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</row>
    <row r="337" spans="1:26" ht="12.75" customHeight="1">
      <c r="A337" s="236"/>
      <c r="B337" s="236"/>
      <c r="C337" s="236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</row>
    <row r="338" spans="1:26" ht="12.75" customHeight="1">
      <c r="A338" s="236"/>
      <c r="B338" s="236"/>
      <c r="C338" s="236"/>
      <c r="D338" s="236"/>
      <c r="E338" s="236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</row>
    <row r="339" spans="1:26" ht="12.75" customHeight="1">
      <c r="A339" s="236"/>
      <c r="B339" s="236"/>
      <c r="C339" s="236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</row>
    <row r="340" spans="1:26" ht="12.75" customHeight="1">
      <c r="A340" s="236"/>
      <c r="B340" s="236"/>
      <c r="C340" s="236"/>
      <c r="D340" s="236"/>
      <c r="E340" s="236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</row>
    <row r="341" spans="1:26" ht="12.75" customHeight="1">
      <c r="A341" s="236"/>
      <c r="B341" s="236"/>
      <c r="C341" s="236"/>
      <c r="D341" s="236"/>
      <c r="E341" s="236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</row>
    <row r="342" spans="1:26" ht="12.75" customHeight="1">
      <c r="A342" s="236"/>
      <c r="B342" s="236"/>
      <c r="C342" s="236"/>
      <c r="D342" s="236"/>
      <c r="E342" s="236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</row>
    <row r="343" spans="1:26" ht="12.75" customHeight="1">
      <c r="A343" s="236"/>
      <c r="B343" s="236"/>
      <c r="C343" s="236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</row>
    <row r="344" spans="1:26" ht="12.75" customHeight="1">
      <c r="A344" s="236"/>
      <c r="B344" s="236"/>
      <c r="C344" s="236"/>
      <c r="D344" s="236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</row>
    <row r="345" spans="1:26" ht="12.75" customHeight="1">
      <c r="A345" s="236"/>
      <c r="B345" s="236"/>
      <c r="C345" s="236"/>
      <c r="D345" s="236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</row>
    <row r="346" spans="1:26" ht="12.75" customHeight="1">
      <c r="A346" s="236"/>
      <c r="B346" s="236"/>
      <c r="C346" s="236"/>
      <c r="D346" s="236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</row>
    <row r="347" spans="1:26" ht="12.75" customHeight="1">
      <c r="A347" s="236"/>
      <c r="B347" s="236"/>
      <c r="C347" s="236"/>
      <c r="D347" s="236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</row>
    <row r="348" spans="1:26" ht="12.75" customHeight="1">
      <c r="A348" s="236"/>
      <c r="B348" s="236"/>
      <c r="C348" s="236"/>
      <c r="D348" s="236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</row>
    <row r="349" spans="1:26" ht="12.75" customHeight="1">
      <c r="A349" s="236"/>
      <c r="B349" s="236"/>
      <c r="C349" s="236"/>
      <c r="D349" s="236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</row>
    <row r="350" spans="1:26" ht="12.75" customHeight="1">
      <c r="A350" s="236"/>
      <c r="B350" s="236"/>
      <c r="C350" s="236"/>
      <c r="D350" s="236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</row>
    <row r="351" spans="1:26" ht="12.75" customHeight="1">
      <c r="A351" s="236"/>
      <c r="B351" s="236"/>
      <c r="C351" s="236"/>
      <c r="D351" s="236"/>
      <c r="E351" s="236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</row>
    <row r="352" spans="1:26" ht="12.75" customHeight="1">
      <c r="A352" s="236"/>
      <c r="B352" s="236"/>
      <c r="C352" s="236"/>
      <c r="D352" s="236"/>
      <c r="E352" s="236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</row>
    <row r="353" spans="1:26" ht="12.75" customHeight="1">
      <c r="A353" s="236"/>
      <c r="B353" s="236"/>
      <c r="C353" s="236"/>
      <c r="D353" s="236"/>
      <c r="E353" s="236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</row>
    <row r="354" spans="1:26" ht="12.75" customHeight="1">
      <c r="A354" s="236"/>
      <c r="B354" s="236"/>
      <c r="C354" s="236"/>
      <c r="D354" s="236"/>
      <c r="E354" s="236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</row>
    <row r="355" spans="1:26" ht="12.75" customHeight="1">
      <c r="A355" s="236"/>
      <c r="B355" s="236"/>
      <c r="C355" s="236"/>
      <c r="D355" s="236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</row>
    <row r="356" spans="1:26" ht="12.75" customHeight="1">
      <c r="A356" s="236"/>
      <c r="B356" s="236"/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</row>
    <row r="357" spans="1:26" ht="12.75" customHeight="1">
      <c r="A357" s="236"/>
      <c r="B357" s="236"/>
      <c r="C357" s="236"/>
      <c r="D357" s="236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</row>
    <row r="358" spans="1:26" ht="12.75" customHeight="1">
      <c r="A358" s="236"/>
      <c r="B358" s="236"/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</row>
    <row r="359" spans="1:26" ht="12.75" customHeight="1">
      <c r="A359" s="236"/>
      <c r="B359" s="236"/>
      <c r="C359" s="236"/>
      <c r="D359" s="236"/>
      <c r="E359" s="236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</row>
    <row r="360" spans="1:26" ht="12.75" customHeight="1">
      <c r="A360" s="236"/>
      <c r="B360" s="236"/>
      <c r="C360" s="236"/>
      <c r="D360" s="236"/>
      <c r="E360" s="236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</row>
    <row r="361" spans="1:26" ht="12.75" customHeight="1">
      <c r="A361" s="236"/>
      <c r="B361" s="236"/>
      <c r="C361" s="236"/>
      <c r="D361" s="236"/>
      <c r="E361" s="236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</row>
    <row r="362" spans="1:26" ht="12.75" customHeight="1">
      <c r="A362" s="236"/>
      <c r="B362" s="236"/>
      <c r="C362" s="236"/>
      <c r="D362" s="236"/>
      <c r="E362" s="236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</row>
    <row r="363" spans="1:26" ht="12.75" customHeight="1">
      <c r="A363" s="236"/>
      <c r="B363" s="236"/>
      <c r="C363" s="236"/>
      <c r="D363" s="236"/>
      <c r="E363" s="236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</row>
    <row r="364" spans="1:26" ht="12.75" customHeight="1">
      <c r="A364" s="236"/>
      <c r="B364" s="236"/>
      <c r="C364" s="236"/>
      <c r="D364" s="236"/>
      <c r="E364" s="236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</row>
    <row r="365" spans="1:26" ht="12.75" customHeight="1">
      <c r="A365" s="236"/>
      <c r="B365" s="236"/>
      <c r="C365" s="236"/>
      <c r="D365" s="236"/>
      <c r="E365" s="236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</row>
    <row r="366" spans="1:26" ht="12.75" customHeight="1">
      <c r="A366" s="236"/>
      <c r="B366" s="236"/>
      <c r="C366" s="236"/>
      <c r="D366" s="236"/>
      <c r="E366" s="236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</row>
    <row r="367" spans="1:26" ht="12.75" customHeight="1">
      <c r="A367" s="236"/>
      <c r="B367" s="236"/>
      <c r="C367" s="236"/>
      <c r="D367" s="236"/>
      <c r="E367" s="236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</row>
    <row r="368" spans="1:26" ht="12.75" customHeight="1">
      <c r="A368" s="236"/>
      <c r="B368" s="236"/>
      <c r="C368" s="236"/>
      <c r="D368" s="236"/>
      <c r="E368" s="236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</row>
    <row r="369" spans="1:26" ht="12.75" customHeight="1">
      <c r="A369" s="236"/>
      <c r="B369" s="236"/>
      <c r="C369" s="236"/>
      <c r="D369" s="236"/>
      <c r="E369" s="236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</row>
    <row r="370" spans="1:26" ht="12.75" customHeight="1">
      <c r="A370" s="236"/>
      <c r="B370" s="236"/>
      <c r="C370" s="236"/>
      <c r="D370" s="236"/>
      <c r="E370" s="236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</row>
    <row r="371" spans="1:26" ht="12.75" customHeight="1">
      <c r="A371" s="236"/>
      <c r="B371" s="236"/>
      <c r="C371" s="236"/>
      <c r="D371" s="236"/>
      <c r="E371" s="236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</row>
    <row r="372" spans="1:26" ht="12.75" customHeight="1">
      <c r="A372" s="236"/>
      <c r="B372" s="236"/>
      <c r="C372" s="236"/>
      <c r="D372" s="236"/>
      <c r="E372" s="236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</row>
    <row r="373" spans="1:26" ht="12.75" customHeight="1">
      <c r="A373" s="236"/>
      <c r="B373" s="236"/>
      <c r="C373" s="236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</row>
    <row r="374" spans="1:26" ht="12.75" customHeight="1">
      <c r="A374" s="236"/>
      <c r="B374" s="236"/>
      <c r="C374" s="236"/>
      <c r="D374" s="236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</row>
    <row r="375" spans="1:26" ht="12.75" customHeight="1">
      <c r="A375" s="236"/>
      <c r="B375" s="236"/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</row>
    <row r="376" spans="1:26" ht="12.75" customHeight="1">
      <c r="A376" s="236"/>
      <c r="B376" s="236"/>
      <c r="C376" s="236"/>
      <c r="D376" s="236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</row>
    <row r="377" spans="1:26" ht="12.75" customHeight="1">
      <c r="A377" s="236"/>
      <c r="B377" s="236"/>
      <c r="C377" s="236"/>
      <c r="D377" s="236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</row>
    <row r="378" spans="1:26" ht="12.75" customHeight="1">
      <c r="A378" s="236"/>
      <c r="B378" s="236"/>
      <c r="C378" s="236"/>
      <c r="D378" s="236"/>
      <c r="E378" s="236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</row>
    <row r="379" spans="1:26" ht="12.75" customHeight="1">
      <c r="A379" s="236"/>
      <c r="B379" s="236"/>
      <c r="C379" s="236"/>
      <c r="D379" s="236"/>
      <c r="E379" s="236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</row>
    <row r="380" spans="1:26" ht="12.75" customHeight="1">
      <c r="A380" s="236"/>
      <c r="B380" s="236"/>
      <c r="C380" s="236"/>
      <c r="D380" s="236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</row>
    <row r="381" spans="1:26" ht="12.75" customHeight="1">
      <c r="A381" s="236"/>
      <c r="B381" s="236"/>
      <c r="C381" s="236"/>
      <c r="D381" s="236"/>
      <c r="E381" s="236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</row>
    <row r="382" spans="1:26" ht="12.75" customHeight="1">
      <c r="A382" s="236"/>
      <c r="B382" s="236"/>
      <c r="C382" s="236"/>
      <c r="D382" s="236"/>
      <c r="E382" s="236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</row>
    <row r="383" spans="1:26" ht="12.75" customHeight="1">
      <c r="A383" s="236"/>
      <c r="B383" s="236"/>
      <c r="C383" s="236"/>
      <c r="D383" s="236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</row>
    <row r="384" spans="1:26" ht="12.75" customHeight="1">
      <c r="A384" s="236"/>
      <c r="B384" s="236"/>
      <c r="C384" s="236"/>
      <c r="D384" s="236"/>
      <c r="E384" s="236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</row>
    <row r="385" spans="1:26" ht="12.75" customHeight="1">
      <c r="A385" s="236"/>
      <c r="B385" s="236"/>
      <c r="C385" s="236"/>
      <c r="D385" s="236"/>
      <c r="E385" s="236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</row>
    <row r="386" spans="1:26" ht="12.75" customHeight="1">
      <c r="A386" s="236"/>
      <c r="B386" s="236"/>
      <c r="C386" s="236"/>
      <c r="D386" s="236"/>
      <c r="E386" s="236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</row>
    <row r="387" spans="1:26" ht="12.75" customHeight="1">
      <c r="A387" s="236"/>
      <c r="B387" s="236"/>
      <c r="C387" s="236"/>
      <c r="D387" s="236"/>
      <c r="E387" s="236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</row>
    <row r="388" spans="1:26" ht="12.75" customHeight="1">
      <c r="A388" s="236"/>
      <c r="B388" s="236"/>
      <c r="C388" s="236"/>
      <c r="D388" s="236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</row>
    <row r="389" spans="1:26" ht="12.75" customHeight="1">
      <c r="A389" s="236"/>
      <c r="B389" s="236"/>
      <c r="C389" s="236"/>
      <c r="D389" s="236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</row>
    <row r="390" spans="1:26" ht="12.75" customHeight="1">
      <c r="A390" s="236"/>
      <c r="B390" s="236"/>
      <c r="C390" s="236"/>
      <c r="D390" s="236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</row>
    <row r="391" spans="1:26" ht="12.75" customHeight="1">
      <c r="A391" s="236"/>
      <c r="B391" s="236"/>
      <c r="C391" s="236"/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</row>
    <row r="392" spans="1:26" ht="12.75" customHeight="1">
      <c r="A392" s="236"/>
      <c r="B392" s="236"/>
      <c r="C392" s="236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</row>
    <row r="393" spans="1:26" ht="12.75" customHeight="1">
      <c r="A393" s="236"/>
      <c r="B393" s="236"/>
      <c r="C393" s="236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</row>
    <row r="394" spans="1:26" ht="12.75" customHeight="1">
      <c r="A394" s="236"/>
      <c r="B394" s="236"/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</row>
    <row r="395" spans="1:26" ht="12.75" customHeight="1">
      <c r="A395" s="236"/>
      <c r="B395" s="236"/>
      <c r="C395" s="236"/>
      <c r="D395" s="236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</row>
    <row r="396" spans="1:26" ht="12.75" customHeight="1">
      <c r="A396" s="236"/>
      <c r="B396" s="236"/>
      <c r="C396" s="236"/>
      <c r="D396" s="236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</row>
    <row r="397" spans="1:26" ht="12.75" customHeight="1">
      <c r="A397" s="236"/>
      <c r="B397" s="236"/>
      <c r="C397" s="236"/>
      <c r="D397" s="236"/>
      <c r="E397" s="236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</row>
    <row r="398" spans="1:26" ht="12.75" customHeight="1">
      <c r="A398" s="236"/>
      <c r="B398" s="236"/>
      <c r="C398" s="236"/>
      <c r="D398" s="236"/>
      <c r="E398" s="236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</row>
    <row r="399" spans="1:26" ht="12.75" customHeight="1">
      <c r="A399" s="236"/>
      <c r="B399" s="236"/>
      <c r="C399" s="236"/>
      <c r="D399" s="236"/>
      <c r="E399" s="236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</row>
    <row r="400" spans="1:26" ht="12.75" customHeight="1">
      <c r="A400" s="236"/>
      <c r="B400" s="236"/>
      <c r="C400" s="236"/>
      <c r="D400" s="236"/>
      <c r="E400" s="236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</row>
    <row r="401" spans="1:26" ht="12.75" customHeight="1">
      <c r="A401" s="236"/>
      <c r="B401" s="236"/>
      <c r="C401" s="236"/>
      <c r="D401" s="236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</row>
    <row r="402" spans="1:26" ht="12.75" customHeight="1">
      <c r="A402" s="236"/>
      <c r="B402" s="236"/>
      <c r="C402" s="236"/>
      <c r="D402" s="236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</row>
    <row r="403" spans="1:26" ht="12.75" customHeight="1">
      <c r="A403" s="236"/>
      <c r="B403" s="236"/>
      <c r="C403" s="236"/>
      <c r="D403" s="236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</row>
    <row r="404" spans="1:26" ht="12.75" customHeight="1">
      <c r="A404" s="236"/>
      <c r="B404" s="236"/>
      <c r="C404" s="236"/>
      <c r="D404" s="236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</row>
    <row r="405" spans="1:26" ht="12.75" customHeight="1">
      <c r="A405" s="236"/>
      <c r="B405" s="236"/>
      <c r="C405" s="236"/>
      <c r="D405" s="236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</row>
    <row r="406" spans="1:26" ht="12.75" customHeight="1">
      <c r="A406" s="236"/>
      <c r="B406" s="236"/>
      <c r="C406" s="236"/>
      <c r="D406" s="236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</row>
    <row r="407" spans="1:26" ht="12.75" customHeight="1">
      <c r="A407" s="236"/>
      <c r="B407" s="236"/>
      <c r="C407" s="236"/>
      <c r="D407" s="236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</row>
    <row r="408" spans="1:26" ht="12.75" customHeight="1">
      <c r="A408" s="236"/>
      <c r="B408" s="236"/>
      <c r="C408" s="236"/>
      <c r="D408" s="236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</row>
    <row r="409" spans="1:26" ht="12.75" customHeight="1">
      <c r="A409" s="236"/>
      <c r="B409" s="236"/>
      <c r="C409" s="236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</row>
    <row r="410" spans="1:26" ht="12.75" customHeight="1">
      <c r="A410" s="236"/>
      <c r="B410" s="236"/>
      <c r="C410" s="236"/>
      <c r="D410" s="236"/>
      <c r="E410" s="236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</row>
    <row r="411" spans="1:26" ht="12.75" customHeight="1">
      <c r="A411" s="236"/>
      <c r="B411" s="236"/>
      <c r="C411" s="236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</row>
    <row r="412" spans="1:26" ht="12.75" customHeight="1">
      <c r="A412" s="236"/>
      <c r="B412" s="236"/>
      <c r="C412" s="236"/>
      <c r="D412" s="236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</row>
    <row r="413" spans="1:26" ht="12.75" customHeight="1">
      <c r="A413" s="236"/>
      <c r="B413" s="236"/>
      <c r="C413" s="236"/>
      <c r="D413" s="236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</row>
    <row r="414" spans="1:26" ht="12.75" customHeight="1">
      <c r="A414" s="236"/>
      <c r="B414" s="236"/>
      <c r="C414" s="236"/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</row>
    <row r="415" spans="1:26" ht="12.75" customHeight="1">
      <c r="A415" s="236"/>
      <c r="B415" s="236"/>
      <c r="C415" s="236"/>
      <c r="D415" s="236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</row>
    <row r="416" spans="1:26" ht="12.75" customHeight="1">
      <c r="A416" s="236"/>
      <c r="B416" s="236"/>
      <c r="C416" s="236"/>
      <c r="D416" s="236"/>
      <c r="E416" s="236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</row>
    <row r="417" spans="1:26" ht="12.75" customHeight="1">
      <c r="A417" s="236"/>
      <c r="B417" s="236"/>
      <c r="C417" s="236"/>
      <c r="D417" s="236"/>
      <c r="E417" s="236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</row>
    <row r="418" spans="1:26" ht="12.75" customHeight="1">
      <c r="A418" s="236"/>
      <c r="B418" s="236"/>
      <c r="C418" s="236"/>
      <c r="D418" s="236"/>
      <c r="E418" s="236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</row>
    <row r="419" spans="1:26" ht="12.75" customHeight="1">
      <c r="A419" s="236"/>
      <c r="B419" s="236"/>
      <c r="C419" s="236"/>
      <c r="D419" s="236"/>
      <c r="E419" s="236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</row>
    <row r="420" spans="1:26" ht="12.75" customHeight="1">
      <c r="A420" s="236"/>
      <c r="B420" s="236"/>
      <c r="C420" s="236"/>
      <c r="D420" s="236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</row>
    <row r="421" spans="1:26" ht="12.75" customHeight="1">
      <c r="A421" s="236"/>
      <c r="B421" s="236"/>
      <c r="C421" s="236"/>
      <c r="D421" s="236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</row>
    <row r="422" spans="1:26" ht="12.75" customHeight="1">
      <c r="A422" s="236"/>
      <c r="B422" s="236"/>
      <c r="C422" s="236"/>
      <c r="D422" s="236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</row>
    <row r="423" spans="1:26" ht="12.75" customHeight="1">
      <c r="A423" s="236"/>
      <c r="B423" s="236"/>
      <c r="C423" s="236"/>
      <c r="D423" s="236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</row>
    <row r="424" spans="1:26" ht="12.75" customHeight="1">
      <c r="A424" s="236"/>
      <c r="B424" s="236"/>
      <c r="C424" s="236"/>
      <c r="D424" s="236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</row>
    <row r="425" spans="1:26" ht="12.75" customHeight="1">
      <c r="A425" s="236"/>
      <c r="B425" s="236"/>
      <c r="C425" s="236"/>
      <c r="D425" s="236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</row>
    <row r="426" spans="1:26" ht="12.75" customHeight="1">
      <c r="A426" s="236"/>
      <c r="B426" s="236"/>
      <c r="C426" s="236"/>
      <c r="D426" s="236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</row>
    <row r="427" spans="1:26" ht="12.75" customHeight="1">
      <c r="A427" s="236"/>
      <c r="B427" s="236"/>
      <c r="C427" s="236"/>
      <c r="D427" s="236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</row>
    <row r="428" spans="1:26" ht="12.75" customHeight="1">
      <c r="A428" s="236"/>
      <c r="B428" s="236"/>
      <c r="C428" s="236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</row>
    <row r="429" spans="1:26" ht="12.75" customHeight="1">
      <c r="A429" s="236"/>
      <c r="B429" s="236"/>
      <c r="C429" s="236"/>
      <c r="D429" s="236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</row>
    <row r="430" spans="1:26" ht="12.75" customHeight="1">
      <c r="A430" s="236"/>
      <c r="B430" s="236"/>
      <c r="C430" s="236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</row>
    <row r="431" spans="1:26" ht="12.75" customHeight="1">
      <c r="A431" s="236"/>
      <c r="B431" s="236"/>
      <c r="C431" s="236"/>
      <c r="D431" s="236"/>
      <c r="E431" s="236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</row>
    <row r="432" spans="1:26" ht="12.75" customHeight="1">
      <c r="A432" s="236"/>
      <c r="B432" s="236"/>
      <c r="C432" s="236"/>
      <c r="D432" s="236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</row>
    <row r="433" spans="1:26" ht="12.75" customHeight="1">
      <c r="A433" s="236"/>
      <c r="B433" s="236"/>
      <c r="C433" s="236"/>
      <c r="D433" s="236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</row>
    <row r="434" spans="1:26" ht="12.75" customHeight="1">
      <c r="A434" s="236"/>
      <c r="B434" s="236"/>
      <c r="C434" s="236"/>
      <c r="D434" s="236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</row>
    <row r="435" spans="1:26" ht="12.75" customHeight="1">
      <c r="A435" s="236"/>
      <c r="B435" s="236"/>
      <c r="C435" s="236"/>
      <c r="D435" s="236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</row>
    <row r="436" spans="1:26" ht="12.75" customHeight="1">
      <c r="A436" s="236"/>
      <c r="B436" s="236"/>
      <c r="C436" s="236"/>
      <c r="D436" s="236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</row>
    <row r="437" spans="1:26" ht="12.75" customHeight="1">
      <c r="A437" s="236"/>
      <c r="B437" s="236"/>
      <c r="C437" s="236"/>
      <c r="D437" s="236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</row>
    <row r="438" spans="1:26" ht="12.75" customHeight="1">
      <c r="A438" s="236"/>
      <c r="B438" s="236"/>
      <c r="C438" s="236"/>
      <c r="D438" s="236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</row>
    <row r="439" spans="1:26" ht="12.75" customHeight="1">
      <c r="A439" s="236"/>
      <c r="B439" s="236"/>
      <c r="C439" s="236"/>
      <c r="D439" s="236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</row>
    <row r="440" spans="1:26" ht="12.75" customHeight="1">
      <c r="A440" s="236"/>
      <c r="B440" s="236"/>
      <c r="C440" s="236"/>
      <c r="D440" s="236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</row>
    <row r="441" spans="1:26" ht="12.75" customHeight="1">
      <c r="A441" s="236"/>
      <c r="B441" s="236"/>
      <c r="C441" s="236"/>
      <c r="D441" s="236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</row>
    <row r="442" spans="1:26" ht="12.75" customHeight="1">
      <c r="A442" s="236"/>
      <c r="B442" s="236"/>
      <c r="C442" s="236"/>
      <c r="D442" s="236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</row>
    <row r="443" spans="1:26" ht="12.75" customHeight="1">
      <c r="A443" s="236"/>
      <c r="B443" s="236"/>
      <c r="C443" s="236"/>
      <c r="D443" s="236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</row>
    <row r="444" spans="1:26" ht="12.75" customHeight="1">
      <c r="A444" s="236"/>
      <c r="B444" s="236"/>
      <c r="C444" s="236"/>
      <c r="D444" s="236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</row>
    <row r="445" spans="1:26" ht="12.75" customHeight="1">
      <c r="A445" s="236"/>
      <c r="B445" s="236"/>
      <c r="C445" s="236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</row>
    <row r="446" spans="1:26" ht="12.75" customHeight="1">
      <c r="A446" s="236"/>
      <c r="B446" s="236"/>
      <c r="C446" s="236"/>
      <c r="D446" s="236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</row>
    <row r="447" spans="1:26" ht="12.75" customHeight="1">
      <c r="A447" s="236"/>
      <c r="B447" s="236"/>
      <c r="C447" s="236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</row>
    <row r="448" spans="1:26" ht="12.75" customHeight="1">
      <c r="A448" s="236"/>
      <c r="B448" s="236"/>
      <c r="C448" s="236"/>
      <c r="D448" s="236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</row>
    <row r="449" spans="1:26" ht="12.75" customHeight="1">
      <c r="A449" s="236"/>
      <c r="B449" s="236"/>
      <c r="C449" s="236"/>
      <c r="D449" s="236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</row>
    <row r="450" spans="1:26" ht="12.75" customHeight="1">
      <c r="A450" s="236"/>
      <c r="B450" s="236"/>
      <c r="C450" s="236"/>
      <c r="D450" s="236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</row>
    <row r="451" spans="1:26" ht="12.75" customHeight="1">
      <c r="A451" s="236"/>
      <c r="B451" s="236"/>
      <c r="C451" s="236"/>
      <c r="D451" s="236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</row>
    <row r="452" spans="1:26" ht="12.75" customHeight="1">
      <c r="A452" s="236"/>
      <c r="B452" s="236"/>
      <c r="C452" s="236"/>
      <c r="D452" s="236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</row>
    <row r="453" spans="1:26" ht="12.75" customHeight="1">
      <c r="A453" s="236"/>
      <c r="B453" s="236"/>
      <c r="C453" s="236"/>
      <c r="D453" s="236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</row>
    <row r="454" spans="1:26" ht="12.75" customHeight="1">
      <c r="A454" s="236"/>
      <c r="B454" s="236"/>
      <c r="C454" s="236"/>
      <c r="D454" s="236"/>
      <c r="E454" s="236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</row>
    <row r="455" spans="1:26" ht="12.75" customHeight="1">
      <c r="A455" s="236"/>
      <c r="B455" s="236"/>
      <c r="C455" s="236"/>
      <c r="D455" s="236"/>
      <c r="E455" s="236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</row>
    <row r="456" spans="1:26" ht="12.75" customHeight="1">
      <c r="A456" s="236"/>
      <c r="B456" s="236"/>
      <c r="C456" s="236"/>
      <c r="D456" s="236"/>
      <c r="E456" s="236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</row>
    <row r="457" spans="1:26" ht="12.75" customHeight="1">
      <c r="A457" s="236"/>
      <c r="B457" s="236"/>
      <c r="C457" s="236"/>
      <c r="D457" s="236"/>
      <c r="E457" s="236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</row>
    <row r="458" spans="1:26" ht="12.75" customHeight="1">
      <c r="A458" s="236"/>
      <c r="B458" s="236"/>
      <c r="C458" s="236"/>
      <c r="D458" s="236"/>
      <c r="E458" s="236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</row>
    <row r="459" spans="1:26" ht="12.75" customHeight="1">
      <c r="A459" s="236"/>
      <c r="B459" s="236"/>
      <c r="C459" s="236"/>
      <c r="D459" s="236"/>
      <c r="E459" s="236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</row>
    <row r="460" spans="1:26" ht="12.75" customHeight="1">
      <c r="A460" s="236"/>
      <c r="B460" s="236"/>
      <c r="C460" s="236"/>
      <c r="D460" s="236"/>
      <c r="E460" s="236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</row>
    <row r="461" spans="1:26" ht="12.75" customHeight="1">
      <c r="A461" s="236"/>
      <c r="B461" s="236"/>
      <c r="C461" s="236"/>
      <c r="D461" s="236"/>
      <c r="E461" s="236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</row>
    <row r="462" spans="1:26" ht="12.75" customHeight="1">
      <c r="A462" s="236"/>
      <c r="B462" s="236"/>
      <c r="C462" s="236"/>
      <c r="D462" s="236"/>
      <c r="E462" s="236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</row>
    <row r="463" spans="1:26" ht="12.75" customHeight="1">
      <c r="A463" s="236"/>
      <c r="B463" s="236"/>
      <c r="C463" s="236"/>
      <c r="D463" s="236"/>
      <c r="E463" s="236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</row>
    <row r="464" spans="1:26" ht="12.75" customHeight="1">
      <c r="A464" s="236"/>
      <c r="B464" s="236"/>
      <c r="C464" s="236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</row>
    <row r="465" spans="1:26" ht="12.75" customHeight="1">
      <c r="A465" s="236"/>
      <c r="B465" s="236"/>
      <c r="C465" s="236"/>
      <c r="D465" s="236"/>
      <c r="E465" s="236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</row>
    <row r="466" spans="1:26" ht="12.75" customHeight="1">
      <c r="A466" s="236"/>
      <c r="B466" s="236"/>
      <c r="C466" s="236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</row>
    <row r="467" spans="1:26" ht="12.75" customHeight="1">
      <c r="A467" s="236"/>
      <c r="B467" s="236"/>
      <c r="C467" s="236"/>
      <c r="D467" s="236"/>
      <c r="E467" s="236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</row>
    <row r="468" spans="1:26" ht="12.75" customHeight="1">
      <c r="A468" s="236"/>
      <c r="B468" s="236"/>
      <c r="C468" s="236"/>
      <c r="D468" s="236"/>
      <c r="E468" s="236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</row>
    <row r="469" spans="1:26" ht="12.75" customHeight="1">
      <c r="A469" s="236"/>
      <c r="B469" s="236"/>
      <c r="C469" s="236"/>
      <c r="D469" s="236"/>
      <c r="E469" s="236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</row>
    <row r="470" spans="1:26" ht="12.75" customHeight="1">
      <c r="A470" s="236"/>
      <c r="B470" s="236"/>
      <c r="C470" s="236"/>
      <c r="D470" s="236"/>
      <c r="E470" s="236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</row>
    <row r="471" spans="1:26" ht="12.75" customHeight="1">
      <c r="A471" s="236"/>
      <c r="B471" s="236"/>
      <c r="C471" s="236"/>
      <c r="D471" s="236"/>
      <c r="E471" s="236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</row>
    <row r="472" spans="1:26" ht="12.75" customHeight="1">
      <c r="A472" s="236"/>
      <c r="B472" s="236"/>
      <c r="C472" s="236"/>
      <c r="D472" s="236"/>
      <c r="E472" s="236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</row>
    <row r="473" spans="1:26" ht="12.75" customHeight="1">
      <c r="A473" s="236"/>
      <c r="B473" s="236"/>
      <c r="C473" s="236"/>
      <c r="D473" s="236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</row>
    <row r="474" spans="1:26" ht="12.75" customHeight="1">
      <c r="A474" s="236"/>
      <c r="B474" s="236"/>
      <c r="C474" s="236"/>
      <c r="D474" s="236"/>
      <c r="E474" s="236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</row>
    <row r="475" spans="1:26" ht="12.75" customHeight="1">
      <c r="A475" s="236"/>
      <c r="B475" s="236"/>
      <c r="C475" s="236"/>
      <c r="D475" s="236"/>
      <c r="E475" s="236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</row>
    <row r="476" spans="1:26" ht="12.75" customHeight="1">
      <c r="A476" s="236"/>
      <c r="B476" s="236"/>
      <c r="C476" s="236"/>
      <c r="D476" s="236"/>
      <c r="E476" s="236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</row>
    <row r="477" spans="1:26" ht="12.75" customHeight="1">
      <c r="A477" s="236"/>
      <c r="B477" s="236"/>
      <c r="C477" s="236"/>
      <c r="D477" s="236"/>
      <c r="E477" s="236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</row>
    <row r="478" spans="1:26" ht="12.75" customHeight="1">
      <c r="A478" s="236"/>
      <c r="B478" s="236"/>
      <c r="C478" s="236"/>
      <c r="D478" s="236"/>
      <c r="E478" s="236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</row>
    <row r="479" spans="1:26" ht="12.75" customHeight="1">
      <c r="A479" s="236"/>
      <c r="B479" s="236"/>
      <c r="C479" s="236"/>
      <c r="D479" s="236"/>
      <c r="E479" s="236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</row>
    <row r="480" spans="1:26" ht="12.75" customHeight="1">
      <c r="A480" s="236"/>
      <c r="B480" s="236"/>
      <c r="C480" s="236"/>
      <c r="D480" s="236"/>
      <c r="E480" s="236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</row>
    <row r="481" spans="1:26" ht="12.75" customHeight="1">
      <c r="A481" s="236"/>
      <c r="B481" s="236"/>
      <c r="C481" s="236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</row>
    <row r="482" spans="1:26" ht="12.75" customHeight="1">
      <c r="A482" s="236"/>
      <c r="B482" s="236"/>
      <c r="C482" s="236"/>
      <c r="D482" s="236"/>
      <c r="E482" s="236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</row>
    <row r="483" spans="1:26" ht="12.75" customHeight="1">
      <c r="A483" s="236"/>
      <c r="B483" s="236"/>
      <c r="C483" s="236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</row>
    <row r="484" spans="1:26" ht="12.75" customHeight="1">
      <c r="A484" s="236"/>
      <c r="B484" s="236"/>
      <c r="C484" s="236"/>
      <c r="D484" s="236"/>
      <c r="E484" s="236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</row>
    <row r="485" spans="1:26" ht="12.75" customHeight="1">
      <c r="A485" s="236"/>
      <c r="B485" s="236"/>
      <c r="C485" s="236"/>
      <c r="D485" s="236"/>
      <c r="E485" s="236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</row>
    <row r="486" spans="1:26" ht="12.75" customHeight="1">
      <c r="A486" s="236"/>
      <c r="B486" s="236"/>
      <c r="C486" s="236"/>
      <c r="D486" s="236"/>
      <c r="E486" s="236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</row>
    <row r="487" spans="1:26" ht="12.75" customHeight="1">
      <c r="A487" s="236"/>
      <c r="B487" s="236"/>
      <c r="C487" s="236"/>
      <c r="D487" s="236"/>
      <c r="E487" s="236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</row>
    <row r="488" spans="1:26" ht="12.75" customHeight="1">
      <c r="A488" s="236"/>
      <c r="B488" s="236"/>
      <c r="C488" s="236"/>
      <c r="D488" s="236"/>
      <c r="E488" s="236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</row>
    <row r="489" spans="1:26" ht="12.75" customHeight="1">
      <c r="A489" s="236"/>
      <c r="B489" s="236"/>
      <c r="C489" s="236"/>
      <c r="D489" s="236"/>
      <c r="E489" s="236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</row>
    <row r="490" spans="1:26" ht="12.75" customHeight="1">
      <c r="A490" s="236"/>
      <c r="B490" s="236"/>
      <c r="C490" s="236"/>
      <c r="D490" s="236"/>
      <c r="E490" s="236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</row>
    <row r="491" spans="1:26" ht="12.75" customHeight="1">
      <c r="A491" s="236"/>
      <c r="B491" s="236"/>
      <c r="C491" s="236"/>
      <c r="D491" s="236"/>
      <c r="E491" s="236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</row>
    <row r="492" spans="1:26" ht="12.75" customHeight="1">
      <c r="A492" s="236"/>
      <c r="B492" s="236"/>
      <c r="C492" s="236"/>
      <c r="D492" s="236"/>
      <c r="E492" s="236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</row>
    <row r="493" spans="1:26" ht="12.75" customHeight="1">
      <c r="A493" s="236"/>
      <c r="B493" s="236"/>
      <c r="C493" s="236"/>
      <c r="D493" s="236"/>
      <c r="E493" s="236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</row>
    <row r="494" spans="1:26" ht="12.75" customHeight="1">
      <c r="A494" s="236"/>
      <c r="B494" s="236"/>
      <c r="C494" s="236"/>
      <c r="D494" s="236"/>
      <c r="E494" s="236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</row>
    <row r="495" spans="1:26" ht="12.75" customHeight="1">
      <c r="A495" s="236"/>
      <c r="B495" s="236"/>
      <c r="C495" s="236"/>
      <c r="D495" s="236"/>
      <c r="E495" s="236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</row>
    <row r="496" spans="1:26" ht="12.75" customHeight="1">
      <c r="A496" s="236"/>
      <c r="B496" s="236"/>
      <c r="C496" s="236"/>
      <c r="D496" s="236"/>
      <c r="E496" s="236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</row>
    <row r="497" spans="1:26" ht="12.75" customHeight="1">
      <c r="A497" s="236"/>
      <c r="B497" s="236"/>
      <c r="C497" s="236"/>
      <c r="D497" s="236"/>
      <c r="E497" s="236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</row>
    <row r="498" spans="1:26" ht="12.75" customHeight="1">
      <c r="A498" s="236"/>
      <c r="B498" s="236"/>
      <c r="C498" s="236"/>
      <c r="D498" s="236"/>
      <c r="E498" s="236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</row>
    <row r="499" spans="1:26" ht="12.75" customHeight="1">
      <c r="A499" s="236"/>
      <c r="B499" s="236"/>
      <c r="C499" s="236"/>
      <c r="D499" s="236"/>
      <c r="E499" s="236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</row>
    <row r="500" spans="1:26" ht="12.75" customHeight="1">
      <c r="A500" s="236"/>
      <c r="B500" s="236"/>
      <c r="C500" s="236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</row>
    <row r="501" spans="1:26" ht="12.75" customHeight="1">
      <c r="A501" s="236"/>
      <c r="B501" s="236"/>
      <c r="C501" s="236"/>
      <c r="D501" s="236"/>
      <c r="E501" s="236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</row>
    <row r="502" spans="1:26" ht="12.75" customHeight="1">
      <c r="A502" s="236"/>
      <c r="B502" s="236"/>
      <c r="C502" s="236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</row>
    <row r="503" spans="1:26" ht="12.75" customHeight="1">
      <c r="A503" s="236"/>
      <c r="B503" s="236"/>
      <c r="C503" s="236"/>
      <c r="D503" s="236"/>
      <c r="E503" s="236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</row>
    <row r="504" spans="1:26" ht="12.75" customHeight="1">
      <c r="A504" s="236"/>
      <c r="B504" s="236"/>
      <c r="C504" s="236"/>
      <c r="D504" s="236"/>
      <c r="E504" s="236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</row>
    <row r="505" spans="1:26" ht="12.75" customHeight="1">
      <c r="A505" s="236"/>
      <c r="B505" s="236"/>
      <c r="C505" s="236"/>
      <c r="D505" s="236"/>
      <c r="E505" s="236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</row>
    <row r="506" spans="1:26" ht="12.75" customHeight="1">
      <c r="A506" s="236"/>
      <c r="B506" s="236"/>
      <c r="C506" s="236"/>
      <c r="D506" s="236"/>
      <c r="E506" s="236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</row>
    <row r="507" spans="1:26" ht="12.75" customHeight="1">
      <c r="A507" s="236"/>
      <c r="B507" s="236"/>
      <c r="C507" s="236"/>
      <c r="D507" s="236"/>
      <c r="E507" s="236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</row>
    <row r="508" spans="1:26" ht="12.75" customHeight="1">
      <c r="A508" s="236"/>
      <c r="B508" s="236"/>
      <c r="C508" s="236"/>
      <c r="D508" s="236"/>
      <c r="E508" s="236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</row>
    <row r="509" spans="1:26" ht="12.75" customHeight="1">
      <c r="A509" s="236"/>
      <c r="B509" s="236"/>
      <c r="C509" s="236"/>
      <c r="D509" s="236"/>
      <c r="E509" s="236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</row>
    <row r="510" spans="1:26" ht="12.75" customHeight="1">
      <c r="A510" s="236"/>
      <c r="B510" s="236"/>
      <c r="C510" s="236"/>
      <c r="D510" s="236"/>
      <c r="E510" s="236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</row>
    <row r="511" spans="1:26" ht="12.75" customHeight="1">
      <c r="A511" s="236"/>
      <c r="B511" s="236"/>
      <c r="C511" s="236"/>
      <c r="D511" s="236"/>
      <c r="E511" s="236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</row>
    <row r="512" spans="1:26" ht="12.75" customHeight="1">
      <c r="A512" s="236"/>
      <c r="B512" s="236"/>
      <c r="C512" s="236"/>
      <c r="D512" s="236"/>
      <c r="E512" s="236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</row>
    <row r="513" spans="1:26" ht="12.75" customHeight="1">
      <c r="A513" s="236"/>
      <c r="B513" s="236"/>
      <c r="C513" s="236"/>
      <c r="D513" s="236"/>
      <c r="E513" s="236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</row>
    <row r="514" spans="1:26" ht="12.75" customHeight="1">
      <c r="A514" s="236"/>
      <c r="B514" s="236"/>
      <c r="C514" s="236"/>
      <c r="D514" s="236"/>
      <c r="E514" s="236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</row>
    <row r="515" spans="1:26" ht="12.75" customHeight="1">
      <c r="A515" s="236"/>
      <c r="B515" s="236"/>
      <c r="C515" s="236"/>
      <c r="D515" s="236"/>
      <c r="E515" s="236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</row>
    <row r="516" spans="1:26" ht="12.75" customHeight="1">
      <c r="A516" s="236"/>
      <c r="B516" s="236"/>
      <c r="C516" s="236"/>
      <c r="D516" s="236"/>
      <c r="E516" s="236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</row>
    <row r="517" spans="1:26" ht="12.75" customHeight="1">
      <c r="A517" s="236"/>
      <c r="B517" s="236"/>
      <c r="C517" s="236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</row>
    <row r="518" spans="1:26" ht="12.75" customHeight="1">
      <c r="A518" s="236"/>
      <c r="B518" s="236"/>
      <c r="C518" s="236"/>
      <c r="D518" s="236"/>
      <c r="E518" s="236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</row>
    <row r="519" spans="1:26" ht="12.75" customHeight="1">
      <c r="A519" s="236"/>
      <c r="B519" s="236"/>
      <c r="C519" s="236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</row>
    <row r="520" spans="1:26" ht="12.75" customHeight="1">
      <c r="A520" s="236"/>
      <c r="B520" s="236"/>
      <c r="C520" s="236"/>
      <c r="D520" s="236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</row>
    <row r="521" spans="1:26" ht="12.75" customHeight="1">
      <c r="A521" s="236"/>
      <c r="B521" s="236"/>
      <c r="C521" s="236"/>
      <c r="D521" s="236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</row>
    <row r="522" spans="1:26" ht="12.75" customHeight="1">
      <c r="A522" s="236"/>
      <c r="B522" s="236"/>
      <c r="C522" s="236"/>
      <c r="D522" s="236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</row>
    <row r="523" spans="1:26" ht="12.75" customHeight="1">
      <c r="A523" s="236"/>
      <c r="B523" s="236"/>
      <c r="C523" s="236"/>
      <c r="D523" s="236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</row>
    <row r="524" spans="1:26" ht="12.75" customHeight="1">
      <c r="A524" s="236"/>
      <c r="B524" s="236"/>
      <c r="C524" s="236"/>
      <c r="D524" s="236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</row>
    <row r="525" spans="1:26" ht="12.75" customHeight="1">
      <c r="A525" s="236"/>
      <c r="B525" s="236"/>
      <c r="C525" s="236"/>
      <c r="D525" s="236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</row>
    <row r="526" spans="1:26" ht="12.75" customHeight="1">
      <c r="A526" s="236"/>
      <c r="B526" s="236"/>
      <c r="C526" s="236"/>
      <c r="D526" s="236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</row>
    <row r="527" spans="1:26" ht="12.75" customHeight="1">
      <c r="A527" s="236"/>
      <c r="B527" s="236"/>
      <c r="C527" s="236"/>
      <c r="D527" s="236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</row>
    <row r="528" spans="1:26" ht="12.75" customHeight="1">
      <c r="A528" s="236"/>
      <c r="B528" s="236"/>
      <c r="C528" s="236"/>
      <c r="D528" s="236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</row>
    <row r="529" spans="1:26" ht="12.75" customHeight="1">
      <c r="A529" s="236"/>
      <c r="B529" s="236"/>
      <c r="C529" s="236"/>
      <c r="D529" s="236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</row>
    <row r="530" spans="1:26" ht="12.75" customHeight="1">
      <c r="A530" s="236"/>
      <c r="B530" s="236"/>
      <c r="C530" s="236"/>
      <c r="D530" s="236"/>
      <c r="E530" s="236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</row>
    <row r="531" spans="1:26" ht="12.75" customHeight="1">
      <c r="A531" s="236"/>
      <c r="B531" s="236"/>
      <c r="C531" s="236"/>
      <c r="D531" s="236"/>
      <c r="E531" s="236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</row>
    <row r="532" spans="1:26" ht="12.75" customHeight="1">
      <c r="A532" s="236"/>
      <c r="B532" s="236"/>
      <c r="C532" s="236"/>
      <c r="D532" s="236"/>
      <c r="E532" s="236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</row>
    <row r="533" spans="1:26" ht="12.75" customHeight="1">
      <c r="A533" s="236"/>
      <c r="B533" s="236"/>
      <c r="C533" s="236"/>
      <c r="D533" s="236"/>
      <c r="E533" s="236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</row>
    <row r="534" spans="1:26" ht="12.75" customHeight="1">
      <c r="A534" s="236"/>
      <c r="B534" s="236"/>
      <c r="C534" s="236"/>
      <c r="D534" s="236"/>
      <c r="E534" s="236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</row>
    <row r="535" spans="1:26" ht="12.75" customHeight="1">
      <c r="A535" s="236"/>
      <c r="B535" s="236"/>
      <c r="C535" s="236"/>
      <c r="D535" s="236"/>
      <c r="E535" s="236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</row>
    <row r="536" spans="1:26" ht="12.75" customHeight="1">
      <c r="A536" s="236"/>
      <c r="B536" s="236"/>
      <c r="C536" s="236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</row>
    <row r="537" spans="1:26" ht="12.75" customHeight="1">
      <c r="A537" s="236"/>
      <c r="B537" s="236"/>
      <c r="C537" s="236"/>
      <c r="D537" s="236"/>
      <c r="E537" s="236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</row>
    <row r="538" spans="1:26" ht="12.75" customHeight="1">
      <c r="A538" s="236"/>
      <c r="B538" s="236"/>
      <c r="C538" s="236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</row>
    <row r="539" spans="1:26" ht="12.75" customHeight="1">
      <c r="A539" s="236"/>
      <c r="B539" s="236"/>
      <c r="C539" s="236"/>
      <c r="D539" s="236"/>
      <c r="E539" s="236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</row>
    <row r="540" spans="1:26" ht="12.75" customHeight="1">
      <c r="A540" s="236"/>
      <c r="B540" s="236"/>
      <c r="C540" s="236"/>
      <c r="D540" s="236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</row>
    <row r="541" spans="1:26" ht="12.75" customHeight="1">
      <c r="A541" s="236"/>
      <c r="B541" s="236"/>
      <c r="C541" s="236"/>
      <c r="D541" s="236"/>
      <c r="E541" s="236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</row>
    <row r="542" spans="1:26" ht="12.75" customHeight="1">
      <c r="A542" s="236"/>
      <c r="B542" s="236"/>
      <c r="C542" s="236"/>
      <c r="D542" s="236"/>
      <c r="E542" s="236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</row>
    <row r="543" spans="1:26" ht="12.75" customHeight="1">
      <c r="A543" s="236"/>
      <c r="B543" s="236"/>
      <c r="C543" s="236"/>
      <c r="D543" s="236"/>
      <c r="E543" s="236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</row>
    <row r="544" spans="1:26" ht="12.75" customHeight="1">
      <c r="A544" s="236"/>
      <c r="B544" s="236"/>
      <c r="C544" s="236"/>
      <c r="D544" s="236"/>
      <c r="E544" s="236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</row>
    <row r="545" spans="1:26" ht="12.75" customHeight="1">
      <c r="A545" s="236"/>
      <c r="B545" s="236"/>
      <c r="C545" s="236"/>
      <c r="D545" s="236"/>
      <c r="E545" s="236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</row>
    <row r="546" spans="1:26" ht="12.75" customHeight="1">
      <c r="A546" s="236"/>
      <c r="B546" s="236"/>
      <c r="C546" s="236"/>
      <c r="D546" s="236"/>
      <c r="E546" s="236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</row>
    <row r="547" spans="1:26" ht="12.75" customHeight="1">
      <c r="A547" s="236"/>
      <c r="B547" s="236"/>
      <c r="C547" s="236"/>
      <c r="D547" s="236"/>
      <c r="E547" s="236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</row>
    <row r="548" spans="1:26" ht="12.75" customHeight="1">
      <c r="A548" s="236"/>
      <c r="B548" s="236"/>
      <c r="C548" s="236"/>
      <c r="D548" s="236"/>
      <c r="E548" s="236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</row>
    <row r="549" spans="1:26" ht="12.75" customHeight="1">
      <c r="A549" s="236"/>
      <c r="B549" s="236"/>
      <c r="C549" s="236"/>
      <c r="D549" s="236"/>
      <c r="E549" s="236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</row>
    <row r="550" spans="1:26" ht="12.75" customHeight="1">
      <c r="A550" s="236"/>
      <c r="B550" s="236"/>
      <c r="C550" s="236"/>
      <c r="D550" s="236"/>
      <c r="E550" s="236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</row>
    <row r="551" spans="1:26" ht="12.75" customHeight="1">
      <c r="A551" s="236"/>
      <c r="B551" s="236"/>
      <c r="C551" s="236"/>
      <c r="D551" s="236"/>
      <c r="E551" s="236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</row>
    <row r="552" spans="1:26" ht="12.75" customHeight="1">
      <c r="A552" s="236"/>
      <c r="B552" s="236"/>
      <c r="C552" s="236"/>
      <c r="D552" s="236"/>
      <c r="E552" s="236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</row>
    <row r="553" spans="1:26" ht="12.75" customHeight="1">
      <c r="A553" s="236"/>
      <c r="B553" s="236"/>
      <c r="C553" s="236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</row>
    <row r="554" spans="1:26" ht="12.75" customHeight="1">
      <c r="A554" s="236"/>
      <c r="B554" s="236"/>
      <c r="C554" s="236"/>
      <c r="D554" s="236"/>
      <c r="E554" s="236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</row>
    <row r="555" spans="1:26" ht="12.75" customHeight="1">
      <c r="A555" s="236"/>
      <c r="B555" s="236"/>
      <c r="C555" s="236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</row>
    <row r="556" spans="1:26" ht="12.75" customHeight="1">
      <c r="A556" s="236"/>
      <c r="B556" s="236"/>
      <c r="C556" s="236"/>
      <c r="D556" s="236"/>
      <c r="E556" s="236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</row>
    <row r="557" spans="1:26" ht="12.75" customHeight="1">
      <c r="A557" s="236"/>
      <c r="B557" s="236"/>
      <c r="C557" s="236"/>
      <c r="D557" s="236"/>
      <c r="E557" s="236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</row>
    <row r="558" spans="1:26" ht="12.75" customHeight="1">
      <c r="A558" s="236"/>
      <c r="B558" s="236"/>
      <c r="C558" s="236"/>
      <c r="D558" s="236"/>
      <c r="E558" s="236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</row>
    <row r="559" spans="1:26" ht="12.75" customHeight="1">
      <c r="A559" s="236"/>
      <c r="B559" s="236"/>
      <c r="C559" s="236"/>
      <c r="D559" s="236"/>
      <c r="E559" s="236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</row>
    <row r="560" spans="1:26" ht="12.75" customHeight="1">
      <c r="A560" s="236"/>
      <c r="B560" s="236"/>
      <c r="C560" s="236"/>
      <c r="D560" s="236"/>
      <c r="E560" s="236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</row>
    <row r="561" spans="1:26" ht="12.75" customHeight="1">
      <c r="A561" s="236"/>
      <c r="B561" s="236"/>
      <c r="C561" s="236"/>
      <c r="D561" s="236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</row>
    <row r="562" spans="1:26" ht="12.75" customHeight="1">
      <c r="A562" s="236"/>
      <c r="B562" s="236"/>
      <c r="C562" s="236"/>
      <c r="D562" s="236"/>
      <c r="E562" s="236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</row>
    <row r="563" spans="1:26" ht="12.75" customHeight="1">
      <c r="A563" s="236"/>
      <c r="B563" s="236"/>
      <c r="C563" s="236"/>
      <c r="D563" s="236"/>
      <c r="E563" s="236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</row>
    <row r="564" spans="1:26" ht="12.75" customHeight="1">
      <c r="A564" s="236"/>
      <c r="B564" s="236"/>
      <c r="C564" s="236"/>
      <c r="D564" s="236"/>
      <c r="E564" s="236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</row>
    <row r="565" spans="1:26" ht="12.75" customHeight="1">
      <c r="A565" s="236"/>
      <c r="B565" s="236"/>
      <c r="C565" s="236"/>
      <c r="D565" s="236"/>
      <c r="E565" s="236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</row>
    <row r="566" spans="1:26" ht="12.75" customHeight="1">
      <c r="A566" s="236"/>
      <c r="B566" s="236"/>
      <c r="C566" s="236"/>
      <c r="D566" s="236"/>
      <c r="E566" s="236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</row>
    <row r="567" spans="1:26" ht="12.75" customHeight="1">
      <c r="A567" s="236"/>
      <c r="B567" s="236"/>
      <c r="C567" s="236"/>
      <c r="D567" s="236"/>
      <c r="E567" s="236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</row>
    <row r="568" spans="1:26" ht="12.75" customHeight="1">
      <c r="A568" s="236"/>
      <c r="B568" s="236"/>
      <c r="C568" s="236"/>
      <c r="D568" s="236"/>
      <c r="E568" s="236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</row>
    <row r="569" spans="1:26" ht="12.75" customHeight="1">
      <c r="A569" s="236"/>
      <c r="B569" s="236"/>
      <c r="C569" s="236"/>
      <c r="D569" s="236"/>
      <c r="E569" s="236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</row>
    <row r="570" spans="1:26" ht="12.75" customHeight="1">
      <c r="A570" s="236"/>
      <c r="B570" s="236"/>
      <c r="C570" s="236"/>
      <c r="D570" s="236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</row>
    <row r="571" spans="1:26" ht="12.75" customHeight="1">
      <c r="A571" s="236"/>
      <c r="B571" s="236"/>
      <c r="C571" s="236"/>
      <c r="D571" s="236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</row>
    <row r="572" spans="1:26" ht="12.75" customHeight="1">
      <c r="A572" s="236"/>
      <c r="B572" s="236"/>
      <c r="C572" s="236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</row>
    <row r="573" spans="1:26" ht="12.75" customHeight="1">
      <c r="A573" s="236"/>
      <c r="B573" s="236"/>
      <c r="C573" s="236"/>
      <c r="D573" s="236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</row>
    <row r="574" spans="1:26" ht="12.75" customHeight="1">
      <c r="A574" s="236"/>
      <c r="B574" s="236"/>
      <c r="C574" s="236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</row>
    <row r="575" spans="1:26" ht="12.75" customHeight="1">
      <c r="A575" s="236"/>
      <c r="B575" s="236"/>
      <c r="C575" s="236"/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</row>
    <row r="576" spans="1:26" ht="12.75" customHeight="1">
      <c r="A576" s="236"/>
      <c r="B576" s="236"/>
      <c r="C576" s="236"/>
      <c r="D576" s="236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</row>
    <row r="577" spans="1:26" ht="12.75" customHeight="1">
      <c r="A577" s="236"/>
      <c r="B577" s="236"/>
      <c r="C577" s="236"/>
      <c r="D577" s="236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</row>
    <row r="578" spans="1:26" ht="12.75" customHeight="1">
      <c r="A578" s="236"/>
      <c r="B578" s="236"/>
      <c r="C578" s="236"/>
      <c r="D578" s="236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</row>
    <row r="579" spans="1:26" ht="12.75" customHeight="1">
      <c r="A579" s="236"/>
      <c r="B579" s="236"/>
      <c r="C579" s="236"/>
      <c r="D579" s="236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</row>
    <row r="580" spans="1:26" ht="12.75" customHeight="1">
      <c r="A580" s="236"/>
      <c r="B580" s="236"/>
      <c r="C580" s="236"/>
      <c r="D580" s="236"/>
      <c r="E580" s="236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</row>
    <row r="581" spans="1:26" ht="12.75" customHeight="1">
      <c r="A581" s="236"/>
      <c r="B581" s="236"/>
      <c r="C581" s="236"/>
      <c r="D581" s="236"/>
      <c r="E581" s="236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</row>
    <row r="582" spans="1:26" ht="12.75" customHeight="1">
      <c r="A582" s="236"/>
      <c r="B582" s="236"/>
      <c r="C582" s="236"/>
      <c r="D582" s="236"/>
      <c r="E582" s="236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</row>
    <row r="583" spans="1:26" ht="12.75" customHeight="1">
      <c r="A583" s="236"/>
      <c r="B583" s="236"/>
      <c r="C583" s="236"/>
      <c r="D583" s="236"/>
      <c r="E583" s="236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</row>
    <row r="584" spans="1:26" ht="12.75" customHeight="1">
      <c r="A584" s="236"/>
      <c r="B584" s="236"/>
      <c r="C584" s="236"/>
      <c r="D584" s="236"/>
      <c r="E584" s="236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</row>
    <row r="585" spans="1:26" ht="12.75" customHeight="1">
      <c r="A585" s="236"/>
      <c r="B585" s="236"/>
      <c r="C585" s="236"/>
      <c r="D585" s="236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</row>
    <row r="586" spans="1:26" ht="12.75" customHeight="1">
      <c r="A586" s="236"/>
      <c r="B586" s="236"/>
      <c r="C586" s="236"/>
      <c r="D586" s="236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</row>
    <row r="587" spans="1:26" ht="12.75" customHeight="1">
      <c r="A587" s="236"/>
      <c r="B587" s="236"/>
      <c r="C587" s="236"/>
      <c r="D587" s="236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</row>
    <row r="588" spans="1:26" ht="12.75" customHeight="1">
      <c r="A588" s="236"/>
      <c r="B588" s="236"/>
      <c r="C588" s="236"/>
      <c r="D588" s="236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</row>
    <row r="589" spans="1:26" ht="12.75" customHeight="1">
      <c r="A589" s="236"/>
      <c r="B589" s="236"/>
      <c r="C589" s="236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</row>
    <row r="590" spans="1:26" ht="12.75" customHeight="1">
      <c r="A590" s="236"/>
      <c r="B590" s="236"/>
      <c r="C590" s="236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</row>
    <row r="591" spans="1:26" ht="12.75" customHeight="1">
      <c r="A591" s="236"/>
      <c r="B591" s="236"/>
      <c r="C591" s="236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</row>
    <row r="592" spans="1:26" ht="12.75" customHeight="1">
      <c r="A592" s="236"/>
      <c r="B592" s="236"/>
      <c r="C592" s="236"/>
      <c r="D592" s="236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</row>
    <row r="593" spans="1:26" ht="12.75" customHeight="1">
      <c r="A593" s="236"/>
      <c r="B593" s="236"/>
      <c r="C593" s="236"/>
      <c r="D593" s="236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</row>
    <row r="594" spans="1:26" ht="12.75" customHeight="1">
      <c r="A594" s="236"/>
      <c r="B594" s="236"/>
      <c r="C594" s="236"/>
      <c r="D594" s="236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</row>
    <row r="595" spans="1:26" ht="12.75" customHeight="1">
      <c r="A595" s="236"/>
      <c r="B595" s="236"/>
      <c r="C595" s="236"/>
      <c r="D595" s="236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</row>
    <row r="596" spans="1:26" ht="12.75" customHeight="1">
      <c r="A596" s="236"/>
      <c r="B596" s="236"/>
      <c r="C596" s="236"/>
      <c r="D596" s="236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</row>
    <row r="597" spans="1:26" ht="12.75" customHeight="1">
      <c r="A597" s="236"/>
      <c r="B597" s="236"/>
      <c r="C597" s="236"/>
      <c r="D597" s="236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</row>
    <row r="598" spans="1:26" ht="12.75" customHeight="1">
      <c r="A598" s="236"/>
      <c r="B598" s="236"/>
      <c r="C598" s="236"/>
      <c r="D598" s="236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</row>
    <row r="599" spans="1:26" ht="12.75" customHeight="1">
      <c r="A599" s="236"/>
      <c r="B599" s="236"/>
      <c r="C599" s="236"/>
      <c r="D599" s="236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</row>
    <row r="600" spans="1:26" ht="12.75" customHeight="1">
      <c r="A600" s="236"/>
      <c r="B600" s="236"/>
      <c r="C600" s="236"/>
      <c r="D600" s="236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</row>
    <row r="601" spans="1:26" ht="12.75" customHeight="1">
      <c r="A601" s="236"/>
      <c r="B601" s="236"/>
      <c r="C601" s="236"/>
      <c r="D601" s="236"/>
      <c r="E601" s="236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</row>
    <row r="602" spans="1:26" ht="12.75" customHeight="1">
      <c r="A602" s="236"/>
      <c r="B602" s="236"/>
      <c r="C602" s="236"/>
      <c r="D602" s="236"/>
      <c r="E602" s="236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</row>
    <row r="603" spans="1:26" ht="12.75" customHeight="1">
      <c r="A603" s="236"/>
      <c r="B603" s="236"/>
      <c r="C603" s="236"/>
      <c r="D603" s="236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</row>
    <row r="604" spans="1:26" ht="12.75" customHeight="1">
      <c r="A604" s="236"/>
      <c r="B604" s="236"/>
      <c r="C604" s="236"/>
      <c r="D604" s="236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</row>
    <row r="605" spans="1:26" ht="12.75" customHeight="1">
      <c r="A605" s="236"/>
      <c r="B605" s="236"/>
      <c r="C605" s="236"/>
      <c r="D605" s="236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</row>
    <row r="606" spans="1:26" ht="12.75" customHeight="1">
      <c r="A606" s="236"/>
      <c r="B606" s="236"/>
      <c r="C606" s="236"/>
      <c r="D606" s="236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</row>
    <row r="607" spans="1:26" ht="12.75" customHeight="1">
      <c r="A607" s="236"/>
      <c r="B607" s="236"/>
      <c r="C607" s="236"/>
      <c r="D607" s="236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</row>
    <row r="608" spans="1:26" ht="12.75" customHeight="1">
      <c r="A608" s="236"/>
      <c r="B608" s="236"/>
      <c r="C608" s="236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</row>
    <row r="609" spans="1:26" ht="12.75" customHeight="1">
      <c r="A609" s="236"/>
      <c r="B609" s="236"/>
      <c r="C609" s="236"/>
      <c r="D609" s="236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</row>
    <row r="610" spans="1:26" ht="12.75" customHeight="1">
      <c r="A610" s="236"/>
      <c r="B610" s="236"/>
      <c r="C610" s="236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</row>
    <row r="611" spans="1:26" ht="12.75" customHeight="1">
      <c r="A611" s="236"/>
      <c r="B611" s="236"/>
      <c r="C611" s="236"/>
      <c r="D611" s="236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</row>
    <row r="612" spans="1:26" ht="12.75" customHeight="1">
      <c r="A612" s="236"/>
      <c r="B612" s="236"/>
      <c r="C612" s="236"/>
      <c r="D612" s="236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</row>
    <row r="613" spans="1:26" ht="12.75" customHeight="1">
      <c r="A613" s="236"/>
      <c r="B613" s="236"/>
      <c r="C613" s="236"/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</row>
    <row r="614" spans="1:26" ht="12.75" customHeight="1">
      <c r="A614" s="236"/>
      <c r="B614" s="236"/>
      <c r="C614" s="236"/>
      <c r="D614" s="236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</row>
    <row r="615" spans="1:26" ht="12.75" customHeight="1">
      <c r="A615" s="236"/>
      <c r="B615" s="236"/>
      <c r="C615" s="236"/>
      <c r="D615" s="236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</row>
    <row r="616" spans="1:26" ht="12.75" customHeight="1">
      <c r="A616" s="236"/>
      <c r="B616" s="236"/>
      <c r="C616" s="236"/>
      <c r="D616" s="236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</row>
    <row r="617" spans="1:26" ht="12.75" customHeight="1">
      <c r="A617" s="236"/>
      <c r="B617" s="236"/>
      <c r="C617" s="236"/>
      <c r="D617" s="236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</row>
    <row r="618" spans="1:26" ht="12.75" customHeight="1">
      <c r="A618" s="236"/>
      <c r="B618" s="236"/>
      <c r="C618" s="236"/>
      <c r="D618" s="236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</row>
    <row r="619" spans="1:26" ht="12.75" customHeight="1">
      <c r="A619" s="236"/>
      <c r="B619" s="236"/>
      <c r="C619" s="236"/>
      <c r="D619" s="236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</row>
    <row r="620" spans="1:26" ht="12.75" customHeight="1">
      <c r="A620" s="236"/>
      <c r="B620" s="236"/>
      <c r="C620" s="236"/>
      <c r="D620" s="236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</row>
    <row r="621" spans="1:26" ht="12.75" customHeight="1">
      <c r="A621" s="236"/>
      <c r="B621" s="236"/>
      <c r="C621" s="236"/>
      <c r="D621" s="236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</row>
    <row r="622" spans="1:26" ht="12.75" customHeight="1">
      <c r="A622" s="236"/>
      <c r="B622" s="236"/>
      <c r="C622" s="236"/>
      <c r="D622" s="236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</row>
    <row r="623" spans="1:26" ht="12.75" customHeight="1">
      <c r="A623" s="236"/>
      <c r="B623" s="236"/>
      <c r="C623" s="236"/>
      <c r="D623" s="236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</row>
    <row r="624" spans="1:26" ht="12.75" customHeight="1">
      <c r="A624" s="236"/>
      <c r="B624" s="236"/>
      <c r="C624" s="236"/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</row>
    <row r="625" spans="1:26" ht="12.75" customHeight="1">
      <c r="A625" s="236"/>
      <c r="B625" s="236"/>
      <c r="C625" s="236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</row>
    <row r="626" spans="1:26" ht="12.75" customHeight="1">
      <c r="A626" s="236"/>
      <c r="B626" s="236"/>
      <c r="C626" s="236"/>
      <c r="D626" s="236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</row>
    <row r="627" spans="1:26" ht="12.75" customHeight="1">
      <c r="A627" s="236"/>
      <c r="B627" s="236"/>
      <c r="C627" s="236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</row>
    <row r="628" spans="1:26" ht="12.75" customHeight="1">
      <c r="A628" s="236"/>
      <c r="B628" s="236"/>
      <c r="C628" s="236"/>
      <c r="D628" s="236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</row>
    <row r="629" spans="1:26" ht="12.75" customHeight="1">
      <c r="A629" s="236"/>
      <c r="B629" s="236"/>
      <c r="C629" s="236"/>
      <c r="D629" s="236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</row>
    <row r="630" spans="1:26" ht="12.75" customHeight="1">
      <c r="A630" s="236"/>
      <c r="B630" s="236"/>
      <c r="C630" s="236"/>
      <c r="D630" s="236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</row>
    <row r="631" spans="1:26" ht="12.75" customHeight="1">
      <c r="A631" s="236"/>
      <c r="B631" s="236"/>
      <c r="C631" s="236"/>
      <c r="D631" s="236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</row>
    <row r="632" spans="1:26" ht="12.75" customHeight="1">
      <c r="A632" s="236"/>
      <c r="B632" s="236"/>
      <c r="C632" s="236"/>
      <c r="D632" s="236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</row>
    <row r="633" spans="1:26" ht="12.75" customHeight="1">
      <c r="A633" s="236"/>
      <c r="B633" s="236"/>
      <c r="C633" s="236"/>
      <c r="D633" s="236"/>
      <c r="E633" s="236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</row>
    <row r="634" spans="1:26" ht="12.75" customHeight="1">
      <c r="A634" s="236"/>
      <c r="B634" s="236"/>
      <c r="C634" s="236"/>
      <c r="D634" s="236"/>
      <c r="E634" s="236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</row>
    <row r="635" spans="1:26" ht="12.75" customHeight="1">
      <c r="A635" s="236"/>
      <c r="B635" s="236"/>
      <c r="C635" s="236"/>
      <c r="D635" s="236"/>
      <c r="E635" s="236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</row>
    <row r="636" spans="1:26" ht="12.75" customHeight="1">
      <c r="A636" s="236"/>
      <c r="B636" s="236"/>
      <c r="C636" s="236"/>
      <c r="D636" s="236"/>
      <c r="E636" s="236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</row>
    <row r="637" spans="1:26" ht="12.75" customHeight="1">
      <c r="A637" s="236"/>
      <c r="B637" s="236"/>
      <c r="C637" s="236"/>
      <c r="D637" s="236"/>
      <c r="E637" s="236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</row>
    <row r="638" spans="1:26" ht="12.75" customHeight="1">
      <c r="A638" s="236"/>
      <c r="B638" s="236"/>
      <c r="C638" s="236"/>
      <c r="D638" s="236"/>
      <c r="E638" s="236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</row>
    <row r="639" spans="1:26" ht="12.75" customHeight="1">
      <c r="A639" s="236"/>
      <c r="B639" s="236"/>
      <c r="C639" s="236"/>
      <c r="D639" s="236"/>
      <c r="E639" s="236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</row>
    <row r="640" spans="1:26" ht="12.75" customHeight="1">
      <c r="A640" s="236"/>
      <c r="B640" s="236"/>
      <c r="C640" s="236"/>
      <c r="D640" s="236"/>
      <c r="E640" s="236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</row>
    <row r="641" spans="1:26" ht="12.75" customHeight="1">
      <c r="A641" s="236"/>
      <c r="B641" s="236"/>
      <c r="C641" s="236"/>
      <c r="D641" s="236"/>
      <c r="E641" s="236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</row>
    <row r="642" spans="1:26" ht="12.75" customHeight="1">
      <c r="A642" s="236"/>
      <c r="B642" s="236"/>
      <c r="C642" s="236"/>
      <c r="D642" s="236"/>
      <c r="E642" s="236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</row>
    <row r="643" spans="1:26" ht="12.75" customHeight="1">
      <c r="A643" s="236"/>
      <c r="B643" s="236"/>
      <c r="C643" s="236"/>
      <c r="D643" s="236"/>
      <c r="E643" s="236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</row>
    <row r="644" spans="1:26" ht="12.75" customHeight="1">
      <c r="A644" s="236"/>
      <c r="B644" s="236"/>
      <c r="C644" s="236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</row>
    <row r="645" spans="1:26" ht="12.75" customHeight="1">
      <c r="A645" s="236"/>
      <c r="B645" s="236"/>
      <c r="C645" s="236"/>
      <c r="D645" s="236"/>
      <c r="E645" s="236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</row>
    <row r="646" spans="1:26" ht="12.75" customHeight="1">
      <c r="A646" s="236"/>
      <c r="B646" s="236"/>
      <c r="C646" s="236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</row>
    <row r="647" spans="1:26" ht="12.75" customHeight="1">
      <c r="A647" s="236"/>
      <c r="B647" s="236"/>
      <c r="C647" s="236"/>
      <c r="D647" s="236"/>
      <c r="E647" s="236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</row>
    <row r="648" spans="1:26" ht="12.75" customHeight="1">
      <c r="A648" s="236"/>
      <c r="B648" s="236"/>
      <c r="C648" s="236"/>
      <c r="D648" s="236"/>
      <c r="E648" s="236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</row>
    <row r="649" spans="1:26" ht="12.75" customHeight="1">
      <c r="A649" s="236"/>
      <c r="B649" s="236"/>
      <c r="C649" s="236"/>
      <c r="D649" s="236"/>
      <c r="E649" s="236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</row>
    <row r="650" spans="1:26" ht="12.75" customHeight="1">
      <c r="A650" s="236"/>
      <c r="B650" s="236"/>
      <c r="C650" s="236"/>
      <c r="D650" s="236"/>
      <c r="E650" s="236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</row>
    <row r="651" spans="1:26" ht="12.75" customHeight="1">
      <c r="A651" s="236"/>
      <c r="B651" s="236"/>
      <c r="C651" s="236"/>
      <c r="D651" s="236"/>
      <c r="E651" s="236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</row>
    <row r="652" spans="1:26" ht="12.75" customHeight="1">
      <c r="A652" s="236"/>
      <c r="B652" s="236"/>
      <c r="C652" s="236"/>
      <c r="D652" s="236"/>
      <c r="E652" s="236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</row>
    <row r="653" spans="1:26" ht="12.75" customHeight="1">
      <c r="A653" s="236"/>
      <c r="B653" s="236"/>
      <c r="C653" s="236"/>
      <c r="D653" s="236"/>
      <c r="E653" s="236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</row>
    <row r="654" spans="1:26" ht="12.75" customHeight="1">
      <c r="A654" s="236"/>
      <c r="B654" s="236"/>
      <c r="C654" s="236"/>
      <c r="D654" s="236"/>
      <c r="E654" s="236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</row>
    <row r="655" spans="1:26" ht="12.75" customHeight="1">
      <c r="A655" s="236"/>
      <c r="B655" s="236"/>
      <c r="C655" s="236"/>
      <c r="D655" s="236"/>
      <c r="E655" s="236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</row>
    <row r="656" spans="1:26" ht="12.75" customHeight="1">
      <c r="A656" s="236"/>
      <c r="B656" s="236"/>
      <c r="C656" s="236"/>
      <c r="D656" s="236"/>
      <c r="E656" s="236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</row>
    <row r="657" spans="1:26" ht="12.75" customHeight="1">
      <c r="A657" s="236"/>
      <c r="B657" s="236"/>
      <c r="C657" s="236"/>
      <c r="D657" s="236"/>
      <c r="E657" s="236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</row>
    <row r="658" spans="1:26" ht="12.75" customHeight="1">
      <c r="A658" s="236"/>
      <c r="B658" s="236"/>
      <c r="C658" s="236"/>
      <c r="D658" s="236"/>
      <c r="E658" s="236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</row>
    <row r="659" spans="1:26" ht="12.75" customHeight="1">
      <c r="A659" s="236"/>
      <c r="B659" s="236"/>
      <c r="C659" s="236"/>
      <c r="D659" s="236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</row>
    <row r="660" spans="1:26" ht="12.75" customHeight="1">
      <c r="A660" s="236"/>
      <c r="B660" s="236"/>
      <c r="C660" s="236"/>
      <c r="D660" s="236"/>
      <c r="E660" s="236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</row>
    <row r="661" spans="1:26" ht="12.75" customHeight="1">
      <c r="A661" s="236"/>
      <c r="B661" s="236"/>
      <c r="C661" s="236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</row>
    <row r="662" spans="1:26" ht="12.75" customHeight="1">
      <c r="A662" s="236"/>
      <c r="B662" s="236"/>
      <c r="C662" s="236"/>
      <c r="D662" s="236"/>
      <c r="E662" s="236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</row>
    <row r="663" spans="1:26" ht="12.75" customHeight="1">
      <c r="A663" s="236"/>
      <c r="B663" s="236"/>
      <c r="C663" s="236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</row>
    <row r="664" spans="1:26" ht="12.75" customHeight="1">
      <c r="A664" s="236"/>
      <c r="B664" s="236"/>
      <c r="C664" s="236"/>
      <c r="D664" s="236"/>
      <c r="E664" s="236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</row>
    <row r="665" spans="1:26" ht="12.75" customHeight="1">
      <c r="A665" s="236"/>
      <c r="B665" s="236"/>
      <c r="C665" s="236"/>
      <c r="D665" s="236"/>
      <c r="E665" s="236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</row>
    <row r="666" spans="1:26" ht="12.75" customHeight="1">
      <c r="A666" s="236"/>
      <c r="B666" s="236"/>
      <c r="C666" s="236"/>
      <c r="D666" s="236"/>
      <c r="E666" s="236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</row>
    <row r="667" spans="1:26" ht="12.75" customHeight="1">
      <c r="A667" s="236"/>
      <c r="B667" s="236"/>
      <c r="C667" s="236"/>
      <c r="D667" s="236"/>
      <c r="E667" s="236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</row>
    <row r="668" spans="1:26" ht="12.75" customHeight="1">
      <c r="A668" s="236"/>
      <c r="B668" s="236"/>
      <c r="C668" s="236"/>
      <c r="D668" s="236"/>
      <c r="E668" s="236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</row>
    <row r="669" spans="1:26" ht="12.75" customHeight="1">
      <c r="A669" s="236"/>
      <c r="B669" s="236"/>
      <c r="C669" s="236"/>
      <c r="D669" s="236"/>
      <c r="E669" s="236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</row>
    <row r="670" spans="1:26" ht="12.75" customHeight="1">
      <c r="A670" s="236"/>
      <c r="B670" s="236"/>
      <c r="C670" s="236"/>
      <c r="D670" s="236"/>
      <c r="E670" s="236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</row>
    <row r="671" spans="1:26" ht="12.75" customHeight="1">
      <c r="A671" s="236"/>
      <c r="B671" s="236"/>
      <c r="C671" s="236"/>
      <c r="D671" s="236"/>
      <c r="E671" s="236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</row>
    <row r="672" spans="1:26" ht="12.75" customHeight="1">
      <c r="A672" s="236"/>
      <c r="B672" s="236"/>
      <c r="C672" s="236"/>
      <c r="D672" s="236"/>
      <c r="E672" s="236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</row>
    <row r="673" spans="1:26" ht="12.75" customHeight="1">
      <c r="A673" s="236"/>
      <c r="B673" s="236"/>
      <c r="C673" s="236"/>
      <c r="D673" s="236"/>
      <c r="E673" s="236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</row>
    <row r="674" spans="1:26" ht="12.75" customHeight="1">
      <c r="A674" s="236"/>
      <c r="B674" s="236"/>
      <c r="C674" s="236"/>
      <c r="D674" s="236"/>
      <c r="E674" s="236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</row>
    <row r="675" spans="1:26" ht="12.75" customHeight="1">
      <c r="A675" s="236"/>
      <c r="B675" s="236"/>
      <c r="C675" s="236"/>
      <c r="D675" s="236"/>
      <c r="E675" s="236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</row>
    <row r="676" spans="1:26" ht="12.75" customHeight="1">
      <c r="A676" s="236"/>
      <c r="B676" s="236"/>
      <c r="C676" s="236"/>
      <c r="D676" s="236"/>
      <c r="E676" s="236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</row>
    <row r="677" spans="1:26" ht="12.75" customHeight="1">
      <c r="A677" s="236"/>
      <c r="B677" s="236"/>
      <c r="C677" s="236"/>
      <c r="D677" s="236"/>
      <c r="E677" s="236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</row>
    <row r="678" spans="1:26" ht="12.75" customHeight="1">
      <c r="A678" s="236"/>
      <c r="B678" s="236"/>
      <c r="C678" s="236"/>
      <c r="D678" s="236"/>
      <c r="E678" s="236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</row>
    <row r="679" spans="1:26" ht="12.75" customHeight="1">
      <c r="A679" s="236"/>
      <c r="B679" s="236"/>
      <c r="C679" s="236"/>
      <c r="D679" s="236"/>
      <c r="E679" s="236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</row>
    <row r="680" spans="1:26" ht="12.75" customHeight="1">
      <c r="A680" s="236"/>
      <c r="B680" s="236"/>
      <c r="C680" s="236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</row>
    <row r="681" spans="1:26" ht="12.75" customHeight="1">
      <c r="A681" s="236"/>
      <c r="B681" s="236"/>
      <c r="C681" s="236"/>
      <c r="D681" s="236"/>
      <c r="E681" s="236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</row>
    <row r="682" spans="1:26" ht="12.75" customHeight="1">
      <c r="A682" s="236"/>
      <c r="B682" s="236"/>
      <c r="C682" s="236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</row>
    <row r="683" spans="1:26" ht="12.75" customHeight="1">
      <c r="A683" s="236"/>
      <c r="B683" s="236"/>
      <c r="C683" s="236"/>
      <c r="D683" s="236"/>
      <c r="E683" s="236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</row>
    <row r="684" spans="1:26" ht="12.75" customHeight="1">
      <c r="A684" s="236"/>
      <c r="B684" s="236"/>
      <c r="C684" s="236"/>
      <c r="D684" s="236"/>
      <c r="E684" s="236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</row>
    <row r="685" spans="1:26" ht="12.75" customHeight="1">
      <c r="A685" s="236"/>
      <c r="B685" s="236"/>
      <c r="C685" s="236"/>
      <c r="D685" s="236"/>
      <c r="E685" s="236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</row>
    <row r="686" spans="1:26" ht="12.75" customHeight="1">
      <c r="A686" s="236"/>
      <c r="B686" s="236"/>
      <c r="C686" s="236"/>
      <c r="D686" s="236"/>
      <c r="E686" s="236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</row>
    <row r="687" spans="1:26" ht="12.75" customHeight="1">
      <c r="A687" s="236"/>
      <c r="B687" s="236"/>
      <c r="C687" s="236"/>
      <c r="D687" s="236"/>
      <c r="E687" s="236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</row>
    <row r="688" spans="1:26" ht="12.75" customHeight="1">
      <c r="A688" s="236"/>
      <c r="B688" s="236"/>
      <c r="C688" s="236"/>
      <c r="D688" s="236"/>
      <c r="E688" s="236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</row>
    <row r="689" spans="1:26" ht="12.75" customHeight="1">
      <c r="A689" s="236"/>
      <c r="B689" s="236"/>
      <c r="C689" s="236"/>
      <c r="D689" s="236"/>
      <c r="E689" s="236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</row>
    <row r="690" spans="1:26" ht="12.75" customHeight="1">
      <c r="A690" s="236"/>
      <c r="B690" s="236"/>
      <c r="C690" s="236"/>
      <c r="D690" s="236"/>
      <c r="E690" s="236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</row>
    <row r="691" spans="1:26" ht="12.75" customHeight="1">
      <c r="A691" s="236"/>
      <c r="B691" s="236"/>
      <c r="C691" s="236"/>
      <c r="D691" s="236"/>
      <c r="E691" s="236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</row>
    <row r="692" spans="1:26" ht="12.75" customHeight="1">
      <c r="A692" s="236"/>
      <c r="B692" s="236"/>
      <c r="C692" s="236"/>
      <c r="D692" s="236"/>
      <c r="E692" s="236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</row>
    <row r="693" spans="1:26" ht="12.75" customHeight="1">
      <c r="A693" s="236"/>
      <c r="B693" s="236"/>
      <c r="C693" s="236"/>
      <c r="D693" s="236"/>
      <c r="E693" s="236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</row>
    <row r="694" spans="1:26" ht="12.75" customHeight="1">
      <c r="A694" s="236"/>
      <c r="B694" s="236"/>
      <c r="C694" s="236"/>
      <c r="D694" s="236"/>
      <c r="E694" s="236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</row>
    <row r="695" spans="1:26" ht="12.75" customHeight="1">
      <c r="A695" s="236"/>
      <c r="B695" s="236"/>
      <c r="C695" s="236"/>
      <c r="D695" s="236"/>
      <c r="E695" s="236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</row>
    <row r="696" spans="1:26" ht="12.75" customHeight="1">
      <c r="A696" s="236"/>
      <c r="B696" s="236"/>
      <c r="C696" s="236"/>
      <c r="D696" s="236"/>
      <c r="E696" s="236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</row>
    <row r="697" spans="1:26" ht="12.75" customHeight="1">
      <c r="A697" s="236"/>
      <c r="B697" s="236"/>
      <c r="C697" s="236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</row>
    <row r="698" spans="1:26" ht="12.75" customHeight="1">
      <c r="A698" s="236"/>
      <c r="B698" s="236"/>
      <c r="C698" s="236"/>
      <c r="D698" s="236"/>
      <c r="E698" s="236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</row>
    <row r="699" spans="1:26" ht="12.75" customHeight="1">
      <c r="A699" s="236"/>
      <c r="B699" s="236"/>
      <c r="C699" s="236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</row>
    <row r="700" spans="1:26" ht="12.75" customHeight="1">
      <c r="A700" s="236"/>
      <c r="B700" s="236"/>
      <c r="C700" s="236"/>
      <c r="D700" s="236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</row>
    <row r="701" spans="1:26" ht="12.75" customHeight="1">
      <c r="A701" s="236"/>
      <c r="B701" s="236"/>
      <c r="C701" s="236"/>
      <c r="D701" s="236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</row>
    <row r="702" spans="1:26" ht="12.75" customHeight="1">
      <c r="A702" s="236"/>
      <c r="B702" s="236"/>
      <c r="C702" s="236"/>
      <c r="D702" s="236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</row>
    <row r="703" spans="1:26" ht="12.75" customHeight="1">
      <c r="A703" s="236"/>
      <c r="B703" s="236"/>
      <c r="C703" s="236"/>
      <c r="D703" s="236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</row>
    <row r="704" spans="1:26" ht="12.75" customHeight="1">
      <c r="A704" s="236"/>
      <c r="B704" s="236"/>
      <c r="C704" s="236"/>
      <c r="D704" s="236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</row>
    <row r="705" spans="1:26" ht="12.75" customHeight="1">
      <c r="A705" s="236"/>
      <c r="B705" s="236"/>
      <c r="C705" s="236"/>
      <c r="D705" s="236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</row>
    <row r="706" spans="1:26" ht="12.75" customHeight="1">
      <c r="A706" s="236"/>
      <c r="B706" s="236"/>
      <c r="C706" s="236"/>
      <c r="D706" s="236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</row>
    <row r="707" spans="1:26" ht="12.75" customHeight="1">
      <c r="A707" s="236"/>
      <c r="B707" s="236"/>
      <c r="C707" s="236"/>
      <c r="D707" s="236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</row>
    <row r="708" spans="1:26" ht="12.75" customHeight="1">
      <c r="A708" s="236"/>
      <c r="B708" s="236"/>
      <c r="C708" s="236"/>
      <c r="D708" s="236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</row>
    <row r="709" spans="1:26" ht="12.75" customHeight="1">
      <c r="A709" s="236"/>
      <c r="B709" s="236"/>
      <c r="C709" s="236"/>
      <c r="D709" s="236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</row>
    <row r="710" spans="1:26" ht="12.75" customHeight="1">
      <c r="A710" s="236"/>
      <c r="B710" s="236"/>
      <c r="C710" s="236"/>
      <c r="D710" s="236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</row>
    <row r="711" spans="1:26" ht="12.75" customHeight="1">
      <c r="A711" s="236"/>
      <c r="B711" s="236"/>
      <c r="C711" s="236"/>
      <c r="D711" s="236"/>
      <c r="E711" s="236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</row>
    <row r="712" spans="1:26" ht="12.75" customHeight="1">
      <c r="A712" s="236"/>
      <c r="B712" s="236"/>
      <c r="C712" s="236"/>
      <c r="D712" s="236"/>
      <c r="E712" s="236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</row>
    <row r="713" spans="1:26" ht="12.75" customHeight="1">
      <c r="A713" s="236"/>
      <c r="B713" s="236"/>
      <c r="C713" s="236"/>
      <c r="D713" s="236"/>
      <c r="E713" s="236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</row>
    <row r="714" spans="1:26" ht="12.75" customHeight="1">
      <c r="A714" s="236"/>
      <c r="B714" s="236"/>
      <c r="C714" s="236"/>
      <c r="D714" s="236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</row>
    <row r="715" spans="1:26" ht="12.75" customHeight="1">
      <c r="A715" s="236"/>
      <c r="B715" s="236"/>
      <c r="C715" s="236"/>
      <c r="D715" s="236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</row>
    <row r="716" spans="1:26" ht="12.75" customHeight="1">
      <c r="A716" s="236"/>
      <c r="B716" s="236"/>
      <c r="C716" s="236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</row>
    <row r="717" spans="1:26" ht="12.75" customHeight="1">
      <c r="A717" s="236"/>
      <c r="B717" s="236"/>
      <c r="C717" s="236"/>
      <c r="D717" s="236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</row>
    <row r="718" spans="1:26" ht="12.75" customHeight="1">
      <c r="A718" s="236"/>
      <c r="B718" s="236"/>
      <c r="C718" s="236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</row>
    <row r="719" spans="1:26" ht="12.75" customHeight="1">
      <c r="A719" s="236"/>
      <c r="B719" s="236"/>
      <c r="C719" s="236"/>
      <c r="D719" s="236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</row>
    <row r="720" spans="1:26" ht="12.75" customHeight="1">
      <c r="A720" s="236"/>
      <c r="B720" s="236"/>
      <c r="C720" s="236"/>
      <c r="D720" s="236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</row>
    <row r="721" spans="1:26" ht="12.75" customHeight="1">
      <c r="A721" s="236"/>
      <c r="B721" s="236"/>
      <c r="C721" s="236"/>
      <c r="D721" s="236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</row>
    <row r="722" spans="1:26" ht="12.75" customHeight="1">
      <c r="A722" s="236"/>
      <c r="B722" s="236"/>
      <c r="C722" s="236"/>
      <c r="D722" s="236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</row>
    <row r="723" spans="1:26" ht="12.75" customHeight="1">
      <c r="A723" s="236"/>
      <c r="B723" s="236"/>
      <c r="C723" s="236"/>
      <c r="D723" s="236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</row>
    <row r="724" spans="1:26" ht="12.75" customHeight="1">
      <c r="A724" s="236"/>
      <c r="B724" s="236"/>
      <c r="C724" s="236"/>
      <c r="D724" s="236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</row>
    <row r="725" spans="1:26" ht="12.75" customHeight="1">
      <c r="A725" s="236"/>
      <c r="B725" s="236"/>
      <c r="C725" s="236"/>
      <c r="D725" s="236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</row>
    <row r="726" spans="1:26" ht="12.75" customHeight="1">
      <c r="A726" s="236"/>
      <c r="B726" s="236"/>
      <c r="C726" s="236"/>
      <c r="D726" s="236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</row>
    <row r="727" spans="1:26" ht="12.75" customHeight="1">
      <c r="A727" s="236"/>
      <c r="B727" s="236"/>
      <c r="C727" s="236"/>
      <c r="D727" s="236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</row>
    <row r="728" spans="1:26" ht="12.75" customHeight="1">
      <c r="A728" s="236"/>
      <c r="B728" s="236"/>
      <c r="C728" s="236"/>
      <c r="D728" s="236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</row>
    <row r="729" spans="1:26" ht="12.75" customHeight="1">
      <c r="A729" s="236"/>
      <c r="B729" s="236"/>
      <c r="C729" s="236"/>
      <c r="D729" s="236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</row>
    <row r="730" spans="1:26" ht="12.75" customHeight="1">
      <c r="A730" s="236"/>
      <c r="B730" s="236"/>
      <c r="C730" s="236"/>
      <c r="D730" s="236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</row>
    <row r="731" spans="1:26" ht="12.75" customHeight="1">
      <c r="A731" s="236"/>
      <c r="B731" s="236"/>
      <c r="C731" s="236"/>
      <c r="D731" s="236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</row>
    <row r="732" spans="1:26" ht="12.75" customHeight="1">
      <c r="A732" s="236"/>
      <c r="B732" s="236"/>
      <c r="C732" s="236"/>
      <c r="D732" s="236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</row>
    <row r="733" spans="1:26" ht="12.75" customHeight="1">
      <c r="A733" s="236"/>
      <c r="B733" s="236"/>
      <c r="C733" s="236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</row>
    <row r="734" spans="1:26" ht="12.75" customHeight="1">
      <c r="A734" s="236"/>
      <c r="B734" s="236"/>
      <c r="C734" s="236"/>
      <c r="D734" s="236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</row>
    <row r="735" spans="1:26" ht="12.75" customHeight="1">
      <c r="A735" s="236"/>
      <c r="B735" s="236"/>
      <c r="C735" s="236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</row>
    <row r="736" spans="1:26" ht="12.75" customHeight="1">
      <c r="A736" s="236"/>
      <c r="B736" s="236"/>
      <c r="C736" s="236"/>
      <c r="D736" s="236"/>
      <c r="E736" s="236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</row>
    <row r="737" spans="1:26" ht="12.75" customHeight="1">
      <c r="A737" s="236"/>
      <c r="B737" s="236"/>
      <c r="C737" s="236"/>
      <c r="D737" s="236"/>
      <c r="E737" s="236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</row>
    <row r="738" spans="1:26" ht="12.75" customHeight="1">
      <c r="A738" s="236"/>
      <c r="B738" s="236"/>
      <c r="C738" s="236"/>
      <c r="D738" s="236"/>
      <c r="E738" s="236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</row>
    <row r="739" spans="1:26" ht="12.75" customHeight="1">
      <c r="A739" s="236"/>
      <c r="B739" s="236"/>
      <c r="C739" s="236"/>
      <c r="D739" s="236"/>
      <c r="E739" s="236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</row>
    <row r="740" spans="1:26" ht="12.75" customHeight="1">
      <c r="A740" s="236"/>
      <c r="B740" s="236"/>
      <c r="C740" s="236"/>
      <c r="D740" s="236"/>
      <c r="E740" s="236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</row>
    <row r="741" spans="1:26" ht="12.75" customHeight="1">
      <c r="A741" s="236"/>
      <c r="B741" s="236"/>
      <c r="C741" s="236"/>
      <c r="D741" s="236"/>
      <c r="E741" s="236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</row>
    <row r="742" spans="1:26" ht="12.75" customHeight="1">
      <c r="A742" s="236"/>
      <c r="B742" s="236"/>
      <c r="C742" s="236"/>
      <c r="D742" s="236"/>
      <c r="E742" s="236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</row>
    <row r="743" spans="1:26" ht="12.75" customHeight="1">
      <c r="A743" s="236"/>
      <c r="B743" s="236"/>
      <c r="C743" s="236"/>
      <c r="D743" s="236"/>
      <c r="E743" s="236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</row>
    <row r="744" spans="1:26" ht="12.75" customHeight="1">
      <c r="A744" s="236"/>
      <c r="B744" s="236"/>
      <c r="C744" s="236"/>
      <c r="D744" s="236"/>
      <c r="E744" s="236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</row>
    <row r="745" spans="1:26" ht="12.75" customHeight="1">
      <c r="A745" s="236"/>
      <c r="B745" s="236"/>
      <c r="C745" s="236"/>
      <c r="D745" s="236"/>
      <c r="E745" s="236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</row>
    <row r="746" spans="1:26" ht="12.75" customHeight="1">
      <c r="A746" s="236"/>
      <c r="B746" s="236"/>
      <c r="C746" s="236"/>
      <c r="D746" s="236"/>
      <c r="E746" s="236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</row>
    <row r="747" spans="1:26" ht="12.75" customHeight="1">
      <c r="A747" s="236"/>
      <c r="B747" s="236"/>
      <c r="C747" s="236"/>
      <c r="D747" s="236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</row>
    <row r="748" spans="1:26" ht="12.75" customHeight="1">
      <c r="A748" s="236"/>
      <c r="B748" s="236"/>
      <c r="C748" s="236"/>
      <c r="D748" s="236"/>
      <c r="E748" s="236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</row>
    <row r="749" spans="1:26" ht="12.75" customHeight="1">
      <c r="A749" s="236"/>
      <c r="B749" s="236"/>
      <c r="C749" s="236"/>
      <c r="D749" s="236"/>
      <c r="E749" s="236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</row>
    <row r="750" spans="1:26" ht="12.75" customHeight="1">
      <c r="A750" s="236"/>
      <c r="B750" s="236"/>
      <c r="C750" s="236"/>
      <c r="D750" s="236"/>
      <c r="E750" s="236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</row>
    <row r="751" spans="1:26" ht="12.75" customHeight="1">
      <c r="A751" s="236"/>
      <c r="B751" s="236"/>
      <c r="C751" s="236"/>
      <c r="D751" s="236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</row>
    <row r="752" spans="1:26" ht="12.75" customHeight="1">
      <c r="A752" s="236"/>
      <c r="B752" s="236"/>
      <c r="C752" s="236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</row>
    <row r="753" spans="1:26" ht="12.75" customHeight="1">
      <c r="A753" s="236"/>
      <c r="B753" s="236"/>
      <c r="C753" s="236"/>
      <c r="D753" s="236"/>
      <c r="E753" s="236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</row>
    <row r="754" spans="1:26" ht="12.75" customHeight="1">
      <c r="A754" s="236"/>
      <c r="B754" s="236"/>
      <c r="C754" s="236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</row>
    <row r="755" spans="1:26" ht="12.75" customHeight="1">
      <c r="A755" s="236"/>
      <c r="B755" s="236"/>
      <c r="C755" s="236"/>
      <c r="D755" s="236"/>
      <c r="E755" s="236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</row>
    <row r="756" spans="1:26" ht="12.75" customHeight="1">
      <c r="A756" s="236"/>
      <c r="B756" s="236"/>
      <c r="C756" s="236"/>
      <c r="D756" s="236"/>
      <c r="E756" s="236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</row>
    <row r="757" spans="1:26" ht="12.75" customHeight="1">
      <c r="A757" s="236"/>
      <c r="B757" s="236"/>
      <c r="C757" s="236"/>
      <c r="D757" s="236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</row>
    <row r="758" spans="1:26" ht="12.75" customHeight="1">
      <c r="A758" s="236"/>
      <c r="B758" s="236"/>
      <c r="C758" s="236"/>
      <c r="D758" s="236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</row>
    <row r="759" spans="1:26" ht="12.75" customHeight="1">
      <c r="A759" s="236"/>
      <c r="B759" s="236"/>
      <c r="C759" s="236"/>
      <c r="D759" s="236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</row>
    <row r="760" spans="1:26" ht="12.75" customHeight="1">
      <c r="A760" s="236"/>
      <c r="B760" s="236"/>
      <c r="C760" s="236"/>
      <c r="D760" s="236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</row>
    <row r="761" spans="1:26" ht="12.75" customHeight="1">
      <c r="A761" s="236"/>
      <c r="B761" s="236"/>
      <c r="C761" s="236"/>
      <c r="D761" s="236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</row>
    <row r="762" spans="1:26" ht="12.75" customHeight="1">
      <c r="A762" s="236"/>
      <c r="B762" s="236"/>
      <c r="C762" s="236"/>
      <c r="D762" s="236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</row>
    <row r="763" spans="1:26" ht="12.75" customHeight="1">
      <c r="A763" s="236"/>
      <c r="B763" s="236"/>
      <c r="C763" s="236"/>
      <c r="D763" s="236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</row>
    <row r="764" spans="1:26" ht="12.75" customHeight="1">
      <c r="A764" s="236"/>
      <c r="B764" s="236"/>
      <c r="C764" s="236"/>
      <c r="D764" s="236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</row>
    <row r="765" spans="1:26" ht="12.75" customHeight="1">
      <c r="A765" s="236"/>
      <c r="B765" s="236"/>
      <c r="C765" s="236"/>
      <c r="D765" s="236"/>
      <c r="E765" s="236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</row>
    <row r="766" spans="1:26" ht="12.75" customHeight="1">
      <c r="A766" s="236"/>
      <c r="B766" s="236"/>
      <c r="C766" s="236"/>
      <c r="D766" s="236"/>
      <c r="E766" s="236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</row>
    <row r="767" spans="1:26" ht="12.75" customHeight="1">
      <c r="A767" s="236"/>
      <c r="B767" s="236"/>
      <c r="C767" s="236"/>
      <c r="D767" s="236"/>
      <c r="E767" s="236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</row>
    <row r="768" spans="1:26" ht="12.75" customHeight="1">
      <c r="A768" s="236"/>
      <c r="B768" s="236"/>
      <c r="C768" s="236"/>
      <c r="D768" s="236"/>
      <c r="E768" s="236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</row>
    <row r="769" spans="1:26" ht="12.75" customHeight="1">
      <c r="A769" s="236"/>
      <c r="B769" s="236"/>
      <c r="C769" s="236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</row>
    <row r="770" spans="1:26" ht="12.75" customHeight="1">
      <c r="A770" s="236"/>
      <c r="B770" s="236"/>
      <c r="C770" s="236"/>
      <c r="D770" s="236"/>
      <c r="E770" s="236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</row>
    <row r="771" spans="1:26" ht="12.75" customHeight="1">
      <c r="A771" s="236"/>
      <c r="B771" s="236"/>
      <c r="C771" s="236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</row>
    <row r="772" spans="1:26" ht="12.75" customHeight="1">
      <c r="A772" s="236"/>
      <c r="B772" s="236"/>
      <c r="C772" s="236"/>
      <c r="D772" s="236"/>
      <c r="E772" s="236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</row>
    <row r="773" spans="1:26" ht="12.75" customHeight="1">
      <c r="A773" s="236"/>
      <c r="B773" s="236"/>
      <c r="C773" s="236"/>
      <c r="D773" s="236"/>
      <c r="E773" s="236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</row>
    <row r="774" spans="1:26" ht="12.75" customHeight="1">
      <c r="A774" s="236"/>
      <c r="B774" s="236"/>
      <c r="C774" s="236"/>
      <c r="D774" s="236"/>
      <c r="E774" s="236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</row>
    <row r="775" spans="1:26" ht="12.75" customHeight="1">
      <c r="A775" s="236"/>
      <c r="B775" s="236"/>
      <c r="C775" s="236"/>
      <c r="D775" s="236"/>
      <c r="E775" s="236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</row>
    <row r="776" spans="1:26" ht="12.75" customHeight="1">
      <c r="A776" s="236"/>
      <c r="B776" s="236"/>
      <c r="C776" s="236"/>
      <c r="D776" s="236"/>
      <c r="E776" s="236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</row>
    <row r="777" spans="1:26" ht="12.75" customHeight="1">
      <c r="A777" s="236"/>
      <c r="B777" s="236"/>
      <c r="C777" s="236"/>
      <c r="D777" s="236"/>
      <c r="E777" s="236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</row>
    <row r="778" spans="1:26" ht="12.75" customHeight="1">
      <c r="A778" s="236"/>
      <c r="B778" s="236"/>
      <c r="C778" s="236"/>
      <c r="D778" s="236"/>
      <c r="E778" s="236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</row>
    <row r="779" spans="1:26" ht="12.75" customHeight="1">
      <c r="A779" s="236"/>
      <c r="B779" s="236"/>
      <c r="C779" s="236"/>
      <c r="D779" s="236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</row>
    <row r="780" spans="1:26" ht="12.75" customHeight="1">
      <c r="A780" s="236"/>
      <c r="B780" s="236"/>
      <c r="C780" s="236"/>
      <c r="D780" s="236"/>
      <c r="E780" s="236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</row>
    <row r="781" spans="1:26" ht="12.75" customHeight="1">
      <c r="A781" s="236"/>
      <c r="B781" s="236"/>
      <c r="C781" s="236"/>
      <c r="D781" s="236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</row>
    <row r="782" spans="1:26" ht="12.75" customHeight="1">
      <c r="A782" s="236"/>
      <c r="B782" s="236"/>
      <c r="C782" s="236"/>
      <c r="D782" s="236"/>
      <c r="E782" s="236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</row>
    <row r="783" spans="1:26" ht="12.75" customHeight="1">
      <c r="A783" s="236"/>
      <c r="B783" s="236"/>
      <c r="C783" s="236"/>
      <c r="D783" s="236"/>
      <c r="E783" s="236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</row>
    <row r="784" spans="1:26" ht="12.75" customHeight="1">
      <c r="A784" s="236"/>
      <c r="B784" s="236"/>
      <c r="C784" s="236"/>
      <c r="D784" s="236"/>
      <c r="E784" s="236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</row>
    <row r="785" spans="1:26" ht="12.75" customHeight="1">
      <c r="A785" s="236"/>
      <c r="B785" s="236"/>
      <c r="C785" s="236"/>
      <c r="D785" s="236"/>
      <c r="E785" s="236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</row>
    <row r="786" spans="1:26" ht="12.75" customHeight="1">
      <c r="A786" s="236"/>
      <c r="B786" s="236"/>
      <c r="C786" s="236"/>
      <c r="D786" s="236"/>
      <c r="E786" s="236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</row>
    <row r="787" spans="1:26" ht="12.75" customHeight="1">
      <c r="A787" s="236"/>
      <c r="B787" s="236"/>
      <c r="C787" s="236"/>
      <c r="D787" s="236"/>
      <c r="E787" s="236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</row>
    <row r="788" spans="1:26" ht="12.75" customHeight="1">
      <c r="A788" s="236"/>
      <c r="B788" s="236"/>
      <c r="C788" s="236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</row>
    <row r="789" spans="1:26" ht="12.75" customHeight="1">
      <c r="A789" s="236"/>
      <c r="B789" s="236"/>
      <c r="C789" s="236"/>
      <c r="D789" s="236"/>
      <c r="E789" s="236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</row>
    <row r="790" spans="1:26" ht="12.75" customHeight="1">
      <c r="A790" s="236"/>
      <c r="B790" s="236"/>
      <c r="C790" s="236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</row>
    <row r="791" spans="1:26" ht="12.75" customHeight="1">
      <c r="A791" s="236"/>
      <c r="B791" s="236"/>
      <c r="C791" s="236"/>
      <c r="D791" s="236"/>
      <c r="E791" s="236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</row>
    <row r="792" spans="1:26" ht="12.75" customHeight="1">
      <c r="A792" s="236"/>
      <c r="B792" s="236"/>
      <c r="C792" s="236"/>
      <c r="D792" s="236"/>
      <c r="E792" s="236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</row>
    <row r="793" spans="1:26" ht="12.75" customHeight="1">
      <c r="A793" s="236"/>
      <c r="B793" s="236"/>
      <c r="C793" s="236"/>
      <c r="D793" s="236"/>
      <c r="E793" s="236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</row>
    <row r="794" spans="1:26" ht="12.75" customHeight="1">
      <c r="A794" s="236"/>
      <c r="B794" s="236"/>
      <c r="C794" s="236"/>
      <c r="D794" s="236"/>
      <c r="E794" s="236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</row>
    <row r="795" spans="1:26" ht="12.75" customHeight="1">
      <c r="A795" s="236"/>
      <c r="B795" s="236"/>
      <c r="C795" s="236"/>
      <c r="D795" s="236"/>
      <c r="E795" s="236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</row>
    <row r="796" spans="1:26" ht="12.75" customHeight="1">
      <c r="A796" s="236"/>
      <c r="B796" s="236"/>
      <c r="C796" s="236"/>
      <c r="D796" s="236"/>
      <c r="E796" s="236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</row>
    <row r="797" spans="1:26" ht="12.75" customHeight="1">
      <c r="A797" s="236"/>
      <c r="B797" s="236"/>
      <c r="C797" s="236"/>
      <c r="D797" s="236"/>
      <c r="E797" s="236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</row>
    <row r="798" spans="1:26" ht="12.75" customHeight="1">
      <c r="A798" s="236"/>
      <c r="B798" s="236"/>
      <c r="C798" s="236"/>
      <c r="D798" s="236"/>
      <c r="E798" s="236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</row>
    <row r="799" spans="1:26" ht="12.75" customHeight="1">
      <c r="A799" s="236"/>
      <c r="B799" s="236"/>
      <c r="C799" s="236"/>
      <c r="D799" s="236"/>
      <c r="E799" s="236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</row>
    <row r="800" spans="1:26" ht="12.75" customHeight="1">
      <c r="A800" s="236"/>
      <c r="B800" s="236"/>
      <c r="C800" s="236"/>
      <c r="D800" s="236"/>
      <c r="E800" s="236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</row>
    <row r="801" spans="1:26" ht="12.75" customHeight="1">
      <c r="A801" s="236"/>
      <c r="B801" s="236"/>
      <c r="C801" s="236"/>
      <c r="D801" s="236"/>
      <c r="E801" s="236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</row>
    <row r="802" spans="1:26" ht="12.75" customHeight="1">
      <c r="A802" s="236"/>
      <c r="B802" s="236"/>
      <c r="C802" s="236"/>
      <c r="D802" s="236"/>
      <c r="E802" s="236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</row>
    <row r="803" spans="1:26" ht="12.75" customHeight="1">
      <c r="A803" s="236"/>
      <c r="B803" s="236"/>
      <c r="C803" s="236"/>
      <c r="D803" s="236"/>
      <c r="E803" s="236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</row>
    <row r="804" spans="1:26" ht="12.75" customHeight="1">
      <c r="A804" s="236"/>
      <c r="B804" s="236"/>
      <c r="C804" s="236"/>
      <c r="D804" s="236"/>
      <c r="E804" s="236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</row>
    <row r="805" spans="1:26" ht="12.75" customHeight="1">
      <c r="A805" s="236"/>
      <c r="B805" s="236"/>
      <c r="C805" s="236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</row>
    <row r="806" spans="1:26" ht="12.75" customHeight="1">
      <c r="A806" s="236"/>
      <c r="B806" s="236"/>
      <c r="C806" s="236"/>
      <c r="D806" s="236"/>
      <c r="E806" s="236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</row>
    <row r="807" spans="1:26" ht="12.75" customHeight="1">
      <c r="A807" s="236"/>
      <c r="B807" s="236"/>
      <c r="C807" s="236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</row>
    <row r="808" spans="1:26" ht="12.75" customHeight="1">
      <c r="A808" s="236"/>
      <c r="B808" s="236"/>
      <c r="C808" s="236"/>
      <c r="D808" s="236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</row>
    <row r="809" spans="1:26" ht="12.75" customHeight="1">
      <c r="A809" s="236"/>
      <c r="B809" s="236"/>
      <c r="C809" s="236"/>
      <c r="D809" s="236"/>
      <c r="E809" s="236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</row>
    <row r="810" spans="1:26" ht="12.75" customHeight="1">
      <c r="A810" s="236"/>
      <c r="B810" s="236"/>
      <c r="C810" s="236"/>
      <c r="D810" s="236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</row>
    <row r="811" spans="1:26" ht="12.75" customHeight="1">
      <c r="A811" s="236"/>
      <c r="B811" s="236"/>
      <c r="C811" s="236"/>
      <c r="D811" s="236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</row>
    <row r="812" spans="1:26" ht="12.75" customHeight="1">
      <c r="A812" s="236"/>
      <c r="B812" s="236"/>
      <c r="C812" s="236"/>
      <c r="D812" s="236"/>
      <c r="E812" s="236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</row>
    <row r="813" spans="1:26" ht="12.75" customHeight="1">
      <c r="A813" s="236"/>
      <c r="B813" s="236"/>
      <c r="C813" s="236"/>
      <c r="D813" s="236"/>
      <c r="E813" s="236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</row>
    <row r="814" spans="1:26" ht="12.75" customHeight="1">
      <c r="A814" s="236"/>
      <c r="B814" s="236"/>
      <c r="C814" s="236"/>
      <c r="D814" s="236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</row>
    <row r="815" spans="1:26" ht="12.75" customHeight="1">
      <c r="A815" s="236"/>
      <c r="B815" s="236"/>
      <c r="C815" s="236"/>
      <c r="D815" s="236"/>
      <c r="E815" s="236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</row>
    <row r="816" spans="1:26" ht="12.75" customHeight="1">
      <c r="A816" s="236"/>
      <c r="B816" s="236"/>
      <c r="C816" s="236"/>
      <c r="D816" s="236"/>
      <c r="E816" s="236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</row>
    <row r="817" spans="1:26" ht="12.75" customHeight="1">
      <c r="A817" s="236"/>
      <c r="B817" s="236"/>
      <c r="C817" s="236"/>
      <c r="D817" s="236"/>
      <c r="E817" s="236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</row>
    <row r="818" spans="1:26" ht="12.75" customHeight="1">
      <c r="A818" s="236"/>
      <c r="B818" s="236"/>
      <c r="C818" s="236"/>
      <c r="D818" s="236"/>
      <c r="E818" s="236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</row>
    <row r="819" spans="1:26" ht="12.75" customHeight="1">
      <c r="A819" s="236"/>
      <c r="B819" s="236"/>
      <c r="C819" s="236"/>
      <c r="D819" s="236"/>
      <c r="E819" s="236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</row>
    <row r="820" spans="1:26" ht="12.75" customHeight="1">
      <c r="A820" s="236"/>
      <c r="B820" s="236"/>
      <c r="C820" s="236"/>
      <c r="D820" s="236"/>
      <c r="E820" s="236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</row>
    <row r="821" spans="1:26" ht="12.75" customHeight="1">
      <c r="A821" s="236"/>
      <c r="B821" s="236"/>
      <c r="C821" s="236"/>
      <c r="D821" s="236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</row>
    <row r="822" spans="1:26" ht="12.75" customHeight="1">
      <c r="A822" s="236"/>
      <c r="B822" s="236"/>
      <c r="C822" s="236"/>
      <c r="D822" s="236"/>
      <c r="E822" s="236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</row>
    <row r="823" spans="1:26" ht="12.75" customHeight="1">
      <c r="A823" s="236"/>
      <c r="B823" s="236"/>
      <c r="C823" s="236"/>
      <c r="D823" s="236"/>
      <c r="E823" s="236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</row>
    <row r="824" spans="1:26" ht="12.75" customHeight="1">
      <c r="A824" s="236"/>
      <c r="B824" s="236"/>
      <c r="C824" s="236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</row>
    <row r="825" spans="1:26" ht="12.75" customHeight="1">
      <c r="A825" s="236"/>
      <c r="B825" s="236"/>
      <c r="C825" s="236"/>
      <c r="D825" s="236"/>
      <c r="E825" s="236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</row>
    <row r="826" spans="1:26" ht="12.75" customHeight="1">
      <c r="A826" s="236"/>
      <c r="B826" s="236"/>
      <c r="C826" s="236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</row>
    <row r="827" spans="1:26" ht="12.75" customHeight="1">
      <c r="A827" s="236"/>
      <c r="B827" s="236"/>
      <c r="C827" s="236"/>
      <c r="D827" s="236"/>
      <c r="E827" s="236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</row>
    <row r="828" spans="1:26" ht="12.75" customHeight="1">
      <c r="A828" s="236"/>
      <c r="B828" s="236"/>
      <c r="C828" s="236"/>
      <c r="D828" s="236"/>
      <c r="E828" s="236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</row>
    <row r="829" spans="1:26" ht="12.75" customHeight="1">
      <c r="A829" s="236"/>
      <c r="B829" s="236"/>
      <c r="C829" s="236"/>
      <c r="D829" s="236"/>
      <c r="E829" s="236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</row>
    <row r="830" spans="1:26" ht="12.75" customHeight="1">
      <c r="A830" s="236"/>
      <c r="B830" s="236"/>
      <c r="C830" s="236"/>
      <c r="D830" s="236"/>
      <c r="E830" s="236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</row>
    <row r="831" spans="1:26" ht="12.75" customHeight="1">
      <c r="A831" s="236"/>
      <c r="B831" s="236"/>
      <c r="C831" s="236"/>
      <c r="D831" s="236"/>
      <c r="E831" s="236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</row>
    <row r="832" spans="1:26" ht="12.75" customHeight="1">
      <c r="A832" s="236"/>
      <c r="B832" s="236"/>
      <c r="C832" s="236"/>
      <c r="D832" s="236"/>
      <c r="E832" s="236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</row>
    <row r="833" spans="1:26" ht="12.75" customHeight="1">
      <c r="A833" s="236"/>
      <c r="B833" s="236"/>
      <c r="C833" s="236"/>
      <c r="D833" s="236"/>
      <c r="E833" s="236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</row>
    <row r="834" spans="1:26" ht="12.75" customHeight="1">
      <c r="A834" s="236"/>
      <c r="B834" s="236"/>
      <c r="C834" s="236"/>
      <c r="D834" s="236"/>
      <c r="E834" s="236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</row>
    <row r="835" spans="1:26" ht="12.75" customHeight="1">
      <c r="A835" s="236"/>
      <c r="B835" s="236"/>
      <c r="C835" s="236"/>
      <c r="D835" s="236"/>
      <c r="E835" s="236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</row>
    <row r="836" spans="1:26" ht="12.75" customHeight="1">
      <c r="A836" s="236"/>
      <c r="B836" s="236"/>
      <c r="C836" s="236"/>
      <c r="D836" s="236"/>
      <c r="E836" s="236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</row>
    <row r="837" spans="1:26" ht="12.75" customHeight="1">
      <c r="A837" s="236"/>
      <c r="B837" s="236"/>
      <c r="C837" s="236"/>
      <c r="D837" s="236"/>
      <c r="E837" s="236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</row>
    <row r="838" spans="1:26" ht="12.75" customHeight="1">
      <c r="A838" s="236"/>
      <c r="B838" s="236"/>
      <c r="C838" s="236"/>
      <c r="D838" s="236"/>
      <c r="E838" s="236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</row>
    <row r="839" spans="1:26" ht="12.75" customHeight="1">
      <c r="A839" s="236"/>
      <c r="B839" s="236"/>
      <c r="C839" s="236"/>
      <c r="D839" s="236"/>
      <c r="E839" s="236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</row>
    <row r="840" spans="1:26" ht="12.75" customHeight="1">
      <c r="A840" s="236"/>
      <c r="B840" s="236"/>
      <c r="C840" s="236"/>
      <c r="D840" s="236"/>
      <c r="E840" s="236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</row>
    <row r="841" spans="1:26" ht="12.75" customHeight="1">
      <c r="A841" s="236"/>
      <c r="B841" s="236"/>
      <c r="C841" s="236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</row>
    <row r="842" spans="1:26" ht="12.75" customHeight="1">
      <c r="A842" s="236"/>
      <c r="B842" s="236"/>
      <c r="C842" s="236"/>
      <c r="D842" s="236"/>
      <c r="E842" s="236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</row>
    <row r="843" spans="1:26" ht="12.75" customHeight="1">
      <c r="A843" s="236"/>
      <c r="B843" s="236"/>
      <c r="C843" s="236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</row>
    <row r="844" spans="1:26" ht="12.75" customHeight="1">
      <c r="A844" s="236"/>
      <c r="B844" s="236"/>
      <c r="C844" s="236"/>
      <c r="D844" s="236"/>
      <c r="E844" s="236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</row>
    <row r="845" spans="1:26" ht="12.75" customHeight="1">
      <c r="A845" s="236"/>
      <c r="B845" s="236"/>
      <c r="C845" s="236"/>
      <c r="D845" s="236"/>
      <c r="E845" s="236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</row>
    <row r="846" spans="1:26" ht="12.75" customHeight="1">
      <c r="A846" s="236"/>
      <c r="B846" s="236"/>
      <c r="C846" s="236"/>
      <c r="D846" s="236"/>
      <c r="E846" s="236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</row>
    <row r="847" spans="1:26" ht="12.75" customHeight="1">
      <c r="A847" s="236"/>
      <c r="B847" s="236"/>
      <c r="C847" s="236"/>
      <c r="D847" s="236"/>
      <c r="E847" s="236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</row>
    <row r="848" spans="1:26" ht="12.75" customHeight="1">
      <c r="A848" s="236"/>
      <c r="B848" s="236"/>
      <c r="C848" s="236"/>
      <c r="D848" s="236"/>
      <c r="E848" s="236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</row>
    <row r="849" spans="1:26" ht="12.75" customHeight="1">
      <c r="A849" s="236"/>
      <c r="B849" s="236"/>
      <c r="C849" s="236"/>
      <c r="D849" s="236"/>
      <c r="E849" s="236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</row>
    <row r="850" spans="1:26" ht="12.75" customHeight="1">
      <c r="A850" s="236"/>
      <c r="B850" s="236"/>
      <c r="C850" s="236"/>
      <c r="D850" s="236"/>
      <c r="E850" s="236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</row>
    <row r="851" spans="1:26" ht="12.75" customHeight="1">
      <c r="A851" s="236"/>
      <c r="B851" s="236"/>
      <c r="C851" s="236"/>
      <c r="D851" s="236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</row>
    <row r="852" spans="1:26" ht="12.75" customHeight="1">
      <c r="A852" s="236"/>
      <c r="B852" s="236"/>
      <c r="C852" s="236"/>
      <c r="D852" s="236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</row>
    <row r="853" spans="1:26" ht="12.75" customHeight="1">
      <c r="A853" s="236"/>
      <c r="B853" s="236"/>
      <c r="C853" s="236"/>
      <c r="D853" s="236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</row>
    <row r="854" spans="1:26" ht="12.75" customHeight="1">
      <c r="A854" s="236"/>
      <c r="B854" s="236"/>
      <c r="C854" s="236"/>
      <c r="D854" s="236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</row>
    <row r="855" spans="1:26" ht="12.75" customHeight="1">
      <c r="A855" s="236"/>
      <c r="B855" s="236"/>
      <c r="C855" s="236"/>
      <c r="D855" s="236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</row>
    <row r="856" spans="1:26" ht="12.75" customHeight="1">
      <c r="A856" s="236"/>
      <c r="B856" s="236"/>
      <c r="C856" s="236"/>
      <c r="D856" s="236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</row>
    <row r="857" spans="1:26" ht="12.75" customHeight="1">
      <c r="A857" s="236"/>
      <c r="B857" s="236"/>
      <c r="C857" s="236"/>
      <c r="D857" s="236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</row>
    <row r="858" spans="1:26" ht="12.75" customHeight="1">
      <c r="A858" s="236"/>
      <c r="B858" s="236"/>
      <c r="C858" s="236"/>
      <c r="D858" s="236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</row>
    <row r="859" spans="1:26" ht="12.75" customHeight="1">
      <c r="A859" s="236"/>
      <c r="B859" s="236"/>
      <c r="C859" s="236"/>
      <c r="D859" s="236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</row>
    <row r="860" spans="1:26" ht="12.75" customHeight="1">
      <c r="A860" s="236"/>
      <c r="B860" s="236"/>
      <c r="C860" s="236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</row>
    <row r="861" spans="1:26" ht="12.75" customHeight="1">
      <c r="A861" s="236"/>
      <c r="B861" s="236"/>
      <c r="C861" s="236"/>
      <c r="D861" s="236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</row>
    <row r="862" spans="1:26" ht="12.75" customHeight="1">
      <c r="A862" s="236"/>
      <c r="B862" s="236"/>
      <c r="C862" s="236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</row>
    <row r="863" spans="1:26" ht="12.75" customHeight="1">
      <c r="A863" s="236"/>
      <c r="B863" s="236"/>
      <c r="C863" s="236"/>
      <c r="D863" s="236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</row>
    <row r="864" spans="1:26" ht="12.75" customHeight="1">
      <c r="A864" s="236"/>
      <c r="B864" s="236"/>
      <c r="C864" s="236"/>
      <c r="D864" s="236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</row>
    <row r="865" spans="1:26" ht="12.75" customHeight="1">
      <c r="A865" s="236"/>
      <c r="B865" s="236"/>
      <c r="C865" s="236"/>
      <c r="D865" s="236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</row>
    <row r="866" spans="1:26" ht="12.75" customHeight="1">
      <c r="A866" s="236"/>
      <c r="B866" s="236"/>
      <c r="C866" s="236"/>
      <c r="D866" s="236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</row>
    <row r="867" spans="1:26" ht="12.75" customHeight="1">
      <c r="A867" s="236"/>
      <c r="B867" s="236"/>
      <c r="C867" s="236"/>
      <c r="D867" s="236"/>
      <c r="E867" s="236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</row>
    <row r="868" spans="1:26" ht="12.75" customHeight="1">
      <c r="A868" s="236"/>
      <c r="B868" s="236"/>
      <c r="C868" s="236"/>
      <c r="D868" s="236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</row>
    <row r="869" spans="1:26" ht="12.75" customHeight="1">
      <c r="A869" s="236"/>
      <c r="B869" s="236"/>
      <c r="C869" s="236"/>
      <c r="D869" s="236"/>
      <c r="E869" s="236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</row>
    <row r="870" spans="1:26" ht="12.75" customHeight="1">
      <c r="A870" s="236"/>
      <c r="B870" s="236"/>
      <c r="C870" s="236"/>
      <c r="D870" s="236"/>
      <c r="E870" s="236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</row>
    <row r="871" spans="1:26" ht="12.75" customHeight="1">
      <c r="A871" s="236"/>
      <c r="B871" s="236"/>
      <c r="C871" s="236"/>
      <c r="D871" s="236"/>
      <c r="E871" s="236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</row>
    <row r="872" spans="1:26" ht="12.75" customHeight="1">
      <c r="A872" s="236"/>
      <c r="B872" s="236"/>
      <c r="C872" s="236"/>
      <c r="D872" s="236"/>
      <c r="E872" s="236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</row>
    <row r="873" spans="1:26" ht="12.75" customHeight="1">
      <c r="A873" s="236"/>
      <c r="B873" s="236"/>
      <c r="C873" s="236"/>
      <c r="D873" s="236"/>
      <c r="E873" s="236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</row>
    <row r="874" spans="1:26" ht="12.75" customHeight="1">
      <c r="A874" s="236"/>
      <c r="B874" s="236"/>
      <c r="C874" s="236"/>
      <c r="D874" s="236"/>
      <c r="E874" s="236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</row>
    <row r="875" spans="1:26" ht="12.75" customHeight="1">
      <c r="A875" s="236"/>
      <c r="B875" s="236"/>
      <c r="C875" s="236"/>
      <c r="D875" s="236"/>
      <c r="E875" s="236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</row>
    <row r="876" spans="1:26" ht="12.75" customHeight="1">
      <c r="A876" s="236"/>
      <c r="B876" s="236"/>
      <c r="C876" s="236"/>
      <c r="D876" s="236"/>
      <c r="E876" s="236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</row>
    <row r="877" spans="1:26" ht="12.75" customHeight="1">
      <c r="A877" s="236"/>
      <c r="B877" s="236"/>
      <c r="C877" s="236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</row>
    <row r="878" spans="1:26" ht="12.75" customHeight="1">
      <c r="A878" s="236"/>
      <c r="B878" s="236"/>
      <c r="C878" s="236"/>
      <c r="D878" s="236"/>
      <c r="E878" s="236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</row>
    <row r="879" spans="1:26" ht="12.75" customHeight="1">
      <c r="A879" s="236"/>
      <c r="B879" s="236"/>
      <c r="C879" s="236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</row>
    <row r="880" spans="1:26" ht="12.75" customHeight="1">
      <c r="A880" s="236"/>
      <c r="B880" s="236"/>
      <c r="C880" s="236"/>
      <c r="D880" s="236"/>
      <c r="E880" s="236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</row>
    <row r="881" spans="1:26" ht="12.75" customHeight="1">
      <c r="A881" s="236"/>
      <c r="B881" s="236"/>
      <c r="C881" s="236"/>
      <c r="D881" s="236"/>
      <c r="E881" s="236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</row>
    <row r="882" spans="1:26" ht="12.75" customHeight="1">
      <c r="A882" s="236"/>
      <c r="B882" s="236"/>
      <c r="C882" s="236"/>
      <c r="D882" s="236"/>
      <c r="E882" s="236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</row>
    <row r="883" spans="1:26" ht="12.75" customHeight="1">
      <c r="A883" s="236"/>
      <c r="B883" s="236"/>
      <c r="C883" s="236"/>
      <c r="D883" s="236"/>
      <c r="E883" s="236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</row>
    <row r="884" spans="1:26" ht="12.75" customHeight="1">
      <c r="A884" s="236"/>
      <c r="B884" s="236"/>
      <c r="C884" s="236"/>
      <c r="D884" s="236"/>
      <c r="E884" s="236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</row>
    <row r="885" spans="1:26" ht="12.75" customHeight="1">
      <c r="A885" s="236"/>
      <c r="B885" s="236"/>
      <c r="C885" s="236"/>
      <c r="D885" s="236"/>
      <c r="E885" s="236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</row>
    <row r="886" spans="1:26" ht="12.75" customHeight="1">
      <c r="A886" s="236"/>
      <c r="B886" s="236"/>
      <c r="C886" s="236"/>
      <c r="D886" s="236"/>
      <c r="E886" s="236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</row>
    <row r="887" spans="1:26" ht="12.75" customHeight="1">
      <c r="A887" s="236"/>
      <c r="B887" s="236"/>
      <c r="C887" s="236"/>
      <c r="D887" s="236"/>
      <c r="E887" s="236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</row>
    <row r="888" spans="1:26" ht="12.75" customHeight="1">
      <c r="A888" s="236"/>
      <c r="B888" s="236"/>
      <c r="C888" s="236"/>
      <c r="D888" s="236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</row>
    <row r="889" spans="1:26" ht="12.75" customHeight="1">
      <c r="A889" s="236"/>
      <c r="B889" s="236"/>
      <c r="C889" s="236"/>
      <c r="D889" s="236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</row>
    <row r="890" spans="1:26" ht="12.75" customHeight="1">
      <c r="A890" s="236"/>
      <c r="B890" s="236"/>
      <c r="C890" s="236"/>
      <c r="D890" s="236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</row>
    <row r="891" spans="1:26" ht="12.75" customHeight="1">
      <c r="A891" s="236"/>
      <c r="B891" s="236"/>
      <c r="C891" s="236"/>
      <c r="D891" s="236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</row>
    <row r="892" spans="1:26" ht="12.75" customHeight="1">
      <c r="A892" s="236"/>
      <c r="B892" s="236"/>
      <c r="C892" s="236"/>
      <c r="D892" s="236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</row>
    <row r="893" spans="1:26" ht="12.75" customHeight="1">
      <c r="A893" s="236"/>
      <c r="B893" s="236"/>
      <c r="C893" s="236"/>
      <c r="D893" s="236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</row>
    <row r="894" spans="1:26" ht="12.75" customHeight="1">
      <c r="A894" s="236"/>
      <c r="B894" s="236"/>
      <c r="C894" s="236"/>
      <c r="D894" s="236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</row>
    <row r="895" spans="1:26" ht="12.75" customHeight="1">
      <c r="A895" s="236"/>
      <c r="B895" s="236"/>
      <c r="C895" s="236"/>
      <c r="D895" s="236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</row>
    <row r="896" spans="1:26" ht="12.75" customHeight="1">
      <c r="A896" s="236"/>
      <c r="B896" s="236"/>
      <c r="C896" s="236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</row>
    <row r="897" spans="1:26" ht="12.75" customHeight="1">
      <c r="A897" s="236"/>
      <c r="B897" s="236"/>
      <c r="C897" s="236"/>
      <c r="D897" s="236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</row>
    <row r="898" spans="1:26" ht="12.75" customHeight="1">
      <c r="A898" s="236"/>
      <c r="B898" s="236"/>
      <c r="C898" s="236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</row>
    <row r="899" spans="1:26" ht="12.75" customHeight="1">
      <c r="A899" s="236"/>
      <c r="B899" s="236"/>
      <c r="C899" s="236"/>
      <c r="D899" s="236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</row>
    <row r="900" spans="1:26" ht="12.75" customHeight="1">
      <c r="A900" s="236"/>
      <c r="B900" s="236"/>
      <c r="C900" s="236"/>
      <c r="D900" s="236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</row>
    <row r="901" spans="1:26" ht="12.75" customHeight="1">
      <c r="A901" s="236"/>
      <c r="B901" s="236"/>
      <c r="C901" s="236"/>
      <c r="D901" s="236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</row>
    <row r="902" spans="1:26" ht="12.75" customHeight="1">
      <c r="A902" s="236"/>
      <c r="B902" s="236"/>
      <c r="C902" s="236"/>
      <c r="D902" s="236"/>
      <c r="E902" s="236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</row>
    <row r="903" spans="1:26" ht="12.75" customHeight="1">
      <c r="A903" s="236"/>
      <c r="B903" s="236"/>
      <c r="C903" s="236"/>
      <c r="D903" s="236"/>
      <c r="E903" s="236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</row>
    <row r="904" spans="1:26" ht="12.75" customHeight="1">
      <c r="A904" s="236"/>
      <c r="B904" s="236"/>
      <c r="C904" s="236"/>
      <c r="D904" s="236"/>
      <c r="E904" s="236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</row>
    <row r="905" spans="1:26" ht="12.75" customHeight="1">
      <c r="A905" s="236"/>
      <c r="B905" s="236"/>
      <c r="C905" s="236"/>
      <c r="D905" s="236"/>
      <c r="E905" s="236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</row>
    <row r="906" spans="1:26" ht="12.75" customHeight="1">
      <c r="A906" s="236"/>
      <c r="B906" s="236"/>
      <c r="C906" s="236"/>
      <c r="D906" s="236"/>
      <c r="E906" s="236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</row>
    <row r="907" spans="1:26" ht="12.75" customHeight="1">
      <c r="A907" s="236"/>
      <c r="B907" s="236"/>
      <c r="C907" s="236"/>
      <c r="D907" s="236"/>
      <c r="E907" s="236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</row>
    <row r="908" spans="1:26" ht="12.75" customHeight="1">
      <c r="A908" s="236"/>
      <c r="B908" s="236"/>
      <c r="C908" s="236"/>
      <c r="D908" s="236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</row>
    <row r="909" spans="1:26" ht="12.75" customHeight="1">
      <c r="A909" s="236"/>
      <c r="B909" s="236"/>
      <c r="C909" s="236"/>
      <c r="D909" s="236"/>
      <c r="E909" s="236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</row>
    <row r="910" spans="1:26" ht="12.75" customHeight="1">
      <c r="A910" s="236"/>
      <c r="B910" s="236"/>
      <c r="C910" s="236"/>
      <c r="D910" s="236"/>
      <c r="E910" s="236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</row>
    <row r="911" spans="1:26" ht="12.75" customHeight="1">
      <c r="A911" s="236"/>
      <c r="B911" s="236"/>
      <c r="C911" s="236"/>
      <c r="D911" s="236"/>
      <c r="E911" s="236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</row>
    <row r="912" spans="1:26" ht="12.75" customHeight="1">
      <c r="A912" s="236"/>
      <c r="B912" s="236"/>
      <c r="C912" s="236"/>
      <c r="D912" s="236"/>
      <c r="E912" s="236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</row>
    <row r="913" spans="1:26" ht="12.75" customHeight="1">
      <c r="A913" s="236"/>
      <c r="B913" s="236"/>
      <c r="C913" s="236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</row>
    <row r="914" spans="1:26" ht="12.75" customHeight="1">
      <c r="A914" s="236"/>
      <c r="B914" s="236"/>
      <c r="C914" s="236"/>
      <c r="D914" s="236"/>
      <c r="E914" s="236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</row>
    <row r="915" spans="1:26" ht="12.75" customHeight="1">
      <c r="A915" s="236"/>
      <c r="B915" s="236"/>
      <c r="C915" s="236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</row>
    <row r="916" spans="1:26" ht="12.75" customHeight="1">
      <c r="A916" s="236"/>
      <c r="B916" s="236"/>
      <c r="C916" s="236"/>
      <c r="D916" s="236"/>
      <c r="E916" s="236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</row>
    <row r="917" spans="1:26" ht="12.75" customHeight="1">
      <c r="A917" s="236"/>
      <c r="B917" s="236"/>
      <c r="C917" s="236"/>
      <c r="D917" s="236"/>
      <c r="E917" s="236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</row>
    <row r="918" spans="1:26" ht="12.75" customHeight="1">
      <c r="A918" s="236"/>
      <c r="B918" s="236"/>
      <c r="C918" s="236"/>
      <c r="D918" s="236"/>
      <c r="E918" s="236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</row>
    <row r="919" spans="1:26" ht="12.75" customHeight="1">
      <c r="A919" s="236"/>
      <c r="B919" s="236"/>
      <c r="C919" s="236"/>
      <c r="D919" s="236"/>
      <c r="E919" s="236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</row>
    <row r="920" spans="1:26" ht="12.75" customHeight="1">
      <c r="A920" s="236"/>
      <c r="B920" s="236"/>
      <c r="C920" s="236"/>
      <c r="D920" s="236"/>
      <c r="E920" s="236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</row>
    <row r="921" spans="1:26" ht="12.75" customHeight="1">
      <c r="A921" s="236"/>
      <c r="B921" s="236"/>
      <c r="C921" s="236"/>
      <c r="D921" s="236"/>
      <c r="E921" s="236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</row>
    <row r="922" spans="1:26" ht="12.75" customHeight="1">
      <c r="A922" s="236"/>
      <c r="B922" s="236"/>
      <c r="C922" s="236"/>
      <c r="D922" s="236"/>
      <c r="E922" s="236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</row>
    <row r="923" spans="1:26" ht="12.75" customHeight="1">
      <c r="A923" s="236"/>
      <c r="B923" s="236"/>
      <c r="C923" s="236"/>
      <c r="D923" s="236"/>
      <c r="E923" s="236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</row>
    <row r="924" spans="1:26" ht="12.75" customHeight="1">
      <c r="A924" s="236"/>
      <c r="B924" s="236"/>
      <c r="C924" s="236"/>
      <c r="D924" s="236"/>
      <c r="E924" s="236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</row>
    <row r="925" spans="1:26" ht="12.75" customHeight="1">
      <c r="A925" s="236"/>
      <c r="B925" s="236"/>
      <c r="C925" s="236"/>
      <c r="D925" s="236"/>
      <c r="E925" s="236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</row>
    <row r="926" spans="1:26" ht="12.75" customHeight="1">
      <c r="A926" s="236"/>
      <c r="B926" s="236"/>
      <c r="C926" s="236"/>
      <c r="D926" s="236"/>
      <c r="E926" s="236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</row>
    <row r="927" spans="1:26" ht="12.75" customHeight="1">
      <c r="A927" s="236"/>
      <c r="B927" s="236"/>
      <c r="C927" s="236"/>
      <c r="D927" s="236"/>
      <c r="E927" s="236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</row>
    <row r="928" spans="1:26" ht="12.75" customHeight="1">
      <c r="A928" s="236"/>
      <c r="B928" s="236"/>
      <c r="C928" s="236"/>
      <c r="D928" s="236"/>
      <c r="E928" s="236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</row>
    <row r="929" spans="1:26" ht="12.75" customHeight="1">
      <c r="A929" s="236"/>
      <c r="B929" s="236"/>
      <c r="C929" s="236"/>
      <c r="D929" s="236"/>
      <c r="E929" s="236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</row>
    <row r="930" spans="1:26" ht="12.75" customHeight="1">
      <c r="A930" s="236"/>
      <c r="B930" s="236"/>
      <c r="C930" s="236"/>
      <c r="D930" s="236"/>
      <c r="E930" s="236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</row>
    <row r="931" spans="1:26" ht="12.75" customHeight="1">
      <c r="A931" s="236"/>
      <c r="B931" s="236"/>
      <c r="C931" s="236"/>
      <c r="D931" s="236"/>
      <c r="E931" s="236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</row>
    <row r="932" spans="1:26" ht="12.75" customHeight="1">
      <c r="A932" s="236"/>
      <c r="B932" s="236"/>
      <c r="C932" s="236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</row>
    <row r="933" spans="1:26" ht="12.75" customHeight="1">
      <c r="A933" s="236"/>
      <c r="B933" s="236"/>
      <c r="C933" s="236"/>
      <c r="D933" s="236"/>
      <c r="E933" s="236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</row>
    <row r="934" spans="1:26" ht="12.75" customHeight="1">
      <c r="A934" s="236"/>
      <c r="B934" s="236"/>
      <c r="C934" s="236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</row>
    <row r="935" spans="1:26" ht="12.75" customHeight="1">
      <c r="A935" s="236"/>
      <c r="B935" s="236"/>
      <c r="C935" s="236"/>
      <c r="D935" s="236"/>
      <c r="E935" s="236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</row>
    <row r="936" spans="1:26" ht="12.75" customHeight="1">
      <c r="A936" s="236"/>
      <c r="B936" s="236"/>
      <c r="C936" s="236"/>
      <c r="D936" s="236"/>
      <c r="E936" s="236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</row>
    <row r="937" spans="1:26" ht="12.75" customHeight="1">
      <c r="A937" s="236"/>
      <c r="B937" s="236"/>
      <c r="C937" s="236"/>
      <c r="D937" s="236"/>
      <c r="E937" s="236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</row>
    <row r="938" spans="1:26" ht="12.75" customHeight="1">
      <c r="A938" s="236"/>
      <c r="B938" s="236"/>
      <c r="C938" s="236"/>
      <c r="D938" s="236"/>
      <c r="E938" s="236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</row>
    <row r="939" spans="1:26" ht="12.75" customHeight="1">
      <c r="A939" s="236"/>
      <c r="B939" s="236"/>
      <c r="C939" s="236"/>
      <c r="D939" s="236"/>
      <c r="E939" s="236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</row>
    <row r="940" spans="1:26" ht="12.75" customHeight="1">
      <c r="A940" s="236"/>
      <c r="B940" s="236"/>
      <c r="C940" s="236"/>
      <c r="D940" s="236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</row>
    <row r="941" spans="1:26" ht="12.75" customHeight="1">
      <c r="A941" s="236"/>
      <c r="B941" s="236"/>
      <c r="C941" s="236"/>
      <c r="D941" s="236"/>
      <c r="E941" s="236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</row>
    <row r="942" spans="1:26" ht="12.75" customHeight="1">
      <c r="A942" s="236"/>
      <c r="B942" s="236"/>
      <c r="C942" s="236"/>
      <c r="D942" s="236"/>
      <c r="E942" s="236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</row>
    <row r="943" spans="1:26" ht="12.75" customHeight="1">
      <c r="A943" s="236"/>
      <c r="B943" s="236"/>
      <c r="C943" s="236"/>
      <c r="D943" s="236"/>
      <c r="E943" s="236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</row>
    <row r="944" spans="1:26" ht="12.75" customHeight="1">
      <c r="A944" s="236"/>
      <c r="B944" s="236"/>
      <c r="C944" s="236"/>
      <c r="D944" s="236"/>
      <c r="E944" s="236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</row>
    <row r="945" spans="1:26" ht="12.75" customHeight="1">
      <c r="A945" s="236"/>
      <c r="B945" s="236"/>
      <c r="C945" s="236"/>
      <c r="D945" s="236"/>
      <c r="E945" s="236"/>
      <c r="F945" s="236"/>
      <c r="G945" s="236"/>
      <c r="H945" s="236"/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</row>
    <row r="946" spans="1:26" ht="12.75" customHeight="1">
      <c r="A946" s="236"/>
      <c r="B946" s="236"/>
      <c r="C946" s="236"/>
      <c r="D946" s="236"/>
      <c r="E946" s="236"/>
      <c r="F946" s="236"/>
      <c r="G946" s="236"/>
      <c r="H946" s="236"/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</row>
    <row r="947" spans="1:26" ht="12.75" customHeight="1">
      <c r="A947" s="236"/>
      <c r="B947" s="236"/>
      <c r="C947" s="236"/>
      <c r="D947" s="236"/>
      <c r="E947" s="236"/>
      <c r="F947" s="236"/>
      <c r="G947" s="236"/>
      <c r="H947" s="236"/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</row>
    <row r="948" spans="1:26" ht="12.75" customHeight="1">
      <c r="A948" s="236"/>
      <c r="B948" s="236"/>
      <c r="C948" s="236"/>
      <c r="D948" s="236"/>
      <c r="E948" s="236"/>
      <c r="F948" s="236"/>
      <c r="G948" s="236"/>
      <c r="H948" s="236"/>
      <c r="I948" s="236"/>
      <c r="J948" s="236"/>
      <c r="K948" s="236"/>
      <c r="L948" s="236"/>
      <c r="M948" s="236"/>
      <c r="N948" s="236"/>
      <c r="O948" s="236"/>
      <c r="P948" s="236"/>
      <c r="Q948" s="236"/>
      <c r="R948" s="236"/>
      <c r="S948" s="236"/>
      <c r="T948" s="236"/>
      <c r="U948" s="236"/>
      <c r="V948" s="236"/>
      <c r="W948" s="236"/>
      <c r="X948" s="236"/>
      <c r="Y948" s="236"/>
      <c r="Z948" s="236"/>
    </row>
    <row r="949" spans="1:26" ht="12.75" customHeight="1">
      <c r="A949" s="236"/>
      <c r="B949" s="236"/>
      <c r="C949" s="236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236"/>
      <c r="O949" s="236"/>
      <c r="P949" s="236"/>
      <c r="Q949" s="236"/>
      <c r="R949" s="236"/>
      <c r="S949" s="236"/>
      <c r="T949" s="236"/>
      <c r="U949" s="236"/>
      <c r="V949" s="236"/>
      <c r="W949" s="236"/>
      <c r="X949" s="236"/>
      <c r="Y949" s="236"/>
      <c r="Z949" s="236"/>
    </row>
    <row r="950" spans="1:26" ht="12.75" customHeight="1">
      <c r="A950" s="236"/>
      <c r="B950" s="236"/>
      <c r="C950" s="236"/>
      <c r="D950" s="236"/>
      <c r="E950" s="236"/>
      <c r="F950" s="236"/>
      <c r="G950" s="236"/>
      <c r="H950" s="236"/>
      <c r="I950" s="236"/>
      <c r="J950" s="236"/>
      <c r="K950" s="236"/>
      <c r="L950" s="236"/>
      <c r="M950" s="236"/>
      <c r="N950" s="236"/>
      <c r="O950" s="236"/>
      <c r="P950" s="236"/>
      <c r="Q950" s="236"/>
      <c r="R950" s="236"/>
      <c r="S950" s="236"/>
      <c r="T950" s="236"/>
      <c r="U950" s="236"/>
      <c r="V950" s="236"/>
      <c r="W950" s="236"/>
      <c r="X950" s="236"/>
      <c r="Y950" s="236"/>
      <c r="Z950" s="236"/>
    </row>
    <row r="951" spans="1:26" ht="12.75" customHeight="1">
      <c r="A951" s="236"/>
      <c r="B951" s="236"/>
      <c r="C951" s="236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236"/>
      <c r="O951" s="236"/>
      <c r="P951" s="236"/>
      <c r="Q951" s="236"/>
      <c r="R951" s="236"/>
      <c r="S951" s="236"/>
      <c r="T951" s="236"/>
      <c r="U951" s="236"/>
      <c r="V951" s="236"/>
      <c r="W951" s="236"/>
      <c r="X951" s="236"/>
      <c r="Y951" s="236"/>
      <c r="Z951" s="236"/>
    </row>
    <row r="952" spans="1:26" ht="12.75" customHeight="1">
      <c r="A952" s="236"/>
      <c r="B952" s="236"/>
      <c r="C952" s="236"/>
      <c r="D952" s="236"/>
      <c r="E952" s="236"/>
      <c r="F952" s="236"/>
      <c r="G952" s="236"/>
      <c r="H952" s="236"/>
      <c r="I952" s="236"/>
      <c r="J952" s="236"/>
      <c r="K952" s="236"/>
      <c r="L952" s="236"/>
      <c r="M952" s="236"/>
      <c r="N952" s="236"/>
      <c r="O952" s="236"/>
      <c r="P952" s="236"/>
      <c r="Q952" s="236"/>
      <c r="R952" s="236"/>
      <c r="S952" s="236"/>
      <c r="T952" s="236"/>
      <c r="U952" s="236"/>
      <c r="V952" s="236"/>
      <c r="W952" s="236"/>
      <c r="X952" s="236"/>
      <c r="Y952" s="236"/>
      <c r="Z952" s="236"/>
    </row>
    <row r="953" spans="1:26" ht="12.75" customHeight="1">
      <c r="A953" s="236"/>
      <c r="B953" s="236"/>
      <c r="C953" s="236"/>
      <c r="D953" s="236"/>
      <c r="E953" s="236"/>
      <c r="F953" s="236"/>
      <c r="G953" s="236"/>
      <c r="H953" s="236"/>
      <c r="I953" s="236"/>
      <c r="J953" s="236"/>
      <c r="K953" s="236"/>
      <c r="L953" s="236"/>
      <c r="M953" s="236"/>
      <c r="N953" s="236"/>
      <c r="O953" s="236"/>
      <c r="P953" s="236"/>
      <c r="Q953" s="236"/>
      <c r="R953" s="236"/>
      <c r="S953" s="236"/>
      <c r="T953" s="236"/>
      <c r="U953" s="236"/>
      <c r="V953" s="236"/>
      <c r="W953" s="236"/>
      <c r="X953" s="236"/>
      <c r="Y953" s="236"/>
      <c r="Z953" s="236"/>
    </row>
    <row r="954" spans="1:26" ht="12.75" customHeight="1">
      <c r="A954" s="236"/>
      <c r="B954" s="236"/>
      <c r="C954" s="236"/>
      <c r="D954" s="236"/>
      <c r="E954" s="236"/>
      <c r="F954" s="236"/>
      <c r="G954" s="236"/>
      <c r="H954" s="236"/>
      <c r="I954" s="236"/>
      <c r="J954" s="236"/>
      <c r="K954" s="236"/>
      <c r="L954" s="236"/>
      <c r="M954" s="236"/>
      <c r="N954" s="236"/>
      <c r="O954" s="236"/>
      <c r="P954" s="236"/>
      <c r="Q954" s="236"/>
      <c r="R954" s="236"/>
      <c r="S954" s="236"/>
      <c r="T954" s="236"/>
      <c r="U954" s="236"/>
      <c r="V954" s="236"/>
      <c r="W954" s="236"/>
      <c r="X954" s="236"/>
      <c r="Y954" s="236"/>
      <c r="Z954" s="236"/>
    </row>
    <row r="955" spans="1:26" ht="12.75" customHeight="1">
      <c r="A955" s="236"/>
      <c r="B955" s="236"/>
      <c r="C955" s="236"/>
      <c r="D955" s="236"/>
      <c r="E955" s="236"/>
      <c r="F955" s="236"/>
      <c r="G955" s="236"/>
      <c r="H955" s="236"/>
      <c r="I955" s="236"/>
      <c r="J955" s="236"/>
      <c r="K955" s="236"/>
      <c r="L955" s="236"/>
      <c r="M955" s="236"/>
      <c r="N955" s="236"/>
      <c r="O955" s="236"/>
      <c r="P955" s="236"/>
      <c r="Q955" s="236"/>
      <c r="R955" s="236"/>
      <c r="S955" s="236"/>
      <c r="T955" s="236"/>
      <c r="U955" s="236"/>
      <c r="V955" s="236"/>
      <c r="W955" s="236"/>
      <c r="X955" s="236"/>
      <c r="Y955" s="236"/>
      <c r="Z955" s="236"/>
    </row>
    <row r="956" spans="1:26" ht="12.75" customHeight="1">
      <c r="A956" s="236"/>
      <c r="B956" s="236"/>
      <c r="C956" s="236"/>
      <c r="D956" s="236"/>
      <c r="E956" s="236"/>
      <c r="F956" s="236"/>
      <c r="G956" s="236"/>
      <c r="H956" s="236"/>
      <c r="I956" s="236"/>
      <c r="J956" s="236"/>
      <c r="K956" s="236"/>
      <c r="L956" s="236"/>
      <c r="M956" s="236"/>
      <c r="N956" s="236"/>
      <c r="O956" s="236"/>
      <c r="P956" s="236"/>
      <c r="Q956" s="236"/>
      <c r="R956" s="236"/>
      <c r="S956" s="236"/>
      <c r="T956" s="236"/>
      <c r="U956" s="236"/>
      <c r="V956" s="236"/>
      <c r="W956" s="236"/>
      <c r="X956" s="236"/>
      <c r="Y956" s="236"/>
      <c r="Z956" s="236"/>
    </row>
    <row r="957" spans="1:26" ht="12.75" customHeight="1">
      <c r="A957" s="236"/>
      <c r="B957" s="236"/>
      <c r="C957" s="236"/>
      <c r="D957" s="236"/>
      <c r="E957" s="236"/>
      <c r="F957" s="236"/>
      <c r="G957" s="236"/>
      <c r="H957" s="236"/>
      <c r="I957" s="236"/>
      <c r="J957" s="236"/>
      <c r="K957" s="236"/>
      <c r="L957" s="236"/>
      <c r="M957" s="236"/>
      <c r="N957" s="236"/>
      <c r="O957" s="236"/>
      <c r="P957" s="236"/>
      <c r="Q957" s="236"/>
      <c r="R957" s="236"/>
      <c r="S957" s="236"/>
      <c r="T957" s="236"/>
      <c r="U957" s="236"/>
      <c r="V957" s="236"/>
      <c r="W957" s="236"/>
      <c r="X957" s="236"/>
      <c r="Y957" s="236"/>
      <c r="Z957" s="236"/>
    </row>
    <row r="958" spans="1:26" ht="12.75" customHeight="1">
      <c r="A958" s="236"/>
      <c r="B958" s="236"/>
      <c r="C958" s="236"/>
      <c r="D958" s="236"/>
      <c r="E958" s="236"/>
      <c r="F958" s="236"/>
      <c r="G958" s="236"/>
      <c r="H958" s="236"/>
      <c r="I958" s="236"/>
      <c r="J958" s="236"/>
      <c r="K958" s="236"/>
      <c r="L958" s="236"/>
      <c r="M958" s="236"/>
      <c r="N958" s="236"/>
      <c r="O958" s="236"/>
      <c r="P958" s="236"/>
      <c r="Q958" s="236"/>
      <c r="R958" s="236"/>
      <c r="S958" s="236"/>
      <c r="T958" s="236"/>
      <c r="U958" s="236"/>
      <c r="V958" s="236"/>
      <c r="W958" s="236"/>
      <c r="X958" s="236"/>
      <c r="Y958" s="236"/>
      <c r="Z958" s="236"/>
    </row>
    <row r="959" spans="1:26" ht="12.75" customHeight="1">
      <c r="A959" s="236"/>
      <c r="B959" s="236"/>
      <c r="C959" s="236"/>
      <c r="D959" s="236"/>
      <c r="E959" s="236"/>
      <c r="F959" s="236"/>
      <c r="G959" s="236"/>
      <c r="H959" s="236"/>
      <c r="I959" s="236"/>
      <c r="J959" s="236"/>
      <c r="K959" s="236"/>
      <c r="L959" s="236"/>
      <c r="M959" s="236"/>
      <c r="N959" s="236"/>
      <c r="O959" s="236"/>
      <c r="P959" s="236"/>
      <c r="Q959" s="236"/>
      <c r="R959" s="236"/>
      <c r="S959" s="236"/>
      <c r="T959" s="236"/>
      <c r="U959" s="236"/>
      <c r="V959" s="236"/>
      <c r="W959" s="236"/>
      <c r="X959" s="236"/>
      <c r="Y959" s="236"/>
      <c r="Z959" s="236"/>
    </row>
    <row r="960" spans="1:26" ht="12.75" customHeight="1">
      <c r="A960" s="236"/>
      <c r="B960" s="236"/>
      <c r="C960" s="236"/>
      <c r="D960" s="236"/>
      <c r="E960" s="236"/>
      <c r="F960" s="236"/>
      <c r="G960" s="236"/>
      <c r="H960" s="236"/>
      <c r="I960" s="236"/>
      <c r="J960" s="236"/>
      <c r="K960" s="236"/>
      <c r="L960" s="236"/>
      <c r="M960" s="236"/>
      <c r="N960" s="236"/>
      <c r="O960" s="236"/>
      <c r="P960" s="236"/>
      <c r="Q960" s="236"/>
      <c r="R960" s="236"/>
      <c r="S960" s="236"/>
      <c r="T960" s="236"/>
      <c r="U960" s="236"/>
      <c r="V960" s="236"/>
      <c r="W960" s="236"/>
      <c r="X960" s="236"/>
      <c r="Y960" s="236"/>
      <c r="Z960" s="236"/>
    </row>
    <row r="961" spans="1:26" ht="12.75" customHeight="1">
      <c r="A961" s="236"/>
      <c r="B961" s="236"/>
      <c r="C961" s="236"/>
      <c r="D961" s="236"/>
      <c r="E961" s="236"/>
      <c r="F961" s="236"/>
      <c r="G961" s="236"/>
      <c r="H961" s="236"/>
      <c r="I961" s="236"/>
      <c r="J961" s="236"/>
      <c r="K961" s="236"/>
      <c r="L961" s="236"/>
      <c r="M961" s="236"/>
      <c r="N961" s="236"/>
      <c r="O961" s="236"/>
      <c r="P961" s="236"/>
      <c r="Q961" s="236"/>
      <c r="R961" s="236"/>
      <c r="S961" s="236"/>
      <c r="T961" s="236"/>
      <c r="U961" s="236"/>
      <c r="V961" s="236"/>
      <c r="W961" s="236"/>
      <c r="X961" s="236"/>
      <c r="Y961" s="236"/>
      <c r="Z961" s="236"/>
    </row>
    <row r="962" spans="1:26" ht="12.75" customHeight="1">
      <c r="A962" s="236"/>
      <c r="B962" s="236"/>
      <c r="C962" s="236"/>
      <c r="D962" s="236"/>
      <c r="E962" s="236"/>
      <c r="F962" s="236"/>
      <c r="G962" s="236"/>
      <c r="H962" s="236"/>
      <c r="I962" s="236"/>
      <c r="J962" s="236"/>
      <c r="K962" s="236"/>
      <c r="L962" s="236"/>
      <c r="M962" s="236"/>
      <c r="N962" s="236"/>
      <c r="O962" s="236"/>
      <c r="P962" s="236"/>
      <c r="Q962" s="236"/>
      <c r="R962" s="236"/>
      <c r="S962" s="236"/>
      <c r="T962" s="236"/>
      <c r="U962" s="236"/>
      <c r="V962" s="236"/>
      <c r="W962" s="236"/>
      <c r="X962" s="236"/>
      <c r="Y962" s="236"/>
      <c r="Z962" s="236"/>
    </row>
    <row r="963" spans="1:26" ht="12.75" customHeight="1">
      <c r="A963" s="236"/>
      <c r="B963" s="236"/>
      <c r="C963" s="236"/>
      <c r="D963" s="236"/>
      <c r="E963" s="236"/>
      <c r="F963" s="236"/>
      <c r="G963" s="236"/>
      <c r="H963" s="236"/>
      <c r="I963" s="236"/>
      <c r="J963" s="236"/>
      <c r="K963" s="236"/>
      <c r="L963" s="236"/>
      <c r="M963" s="236"/>
      <c r="N963" s="236"/>
      <c r="O963" s="236"/>
      <c r="P963" s="236"/>
      <c r="Q963" s="236"/>
      <c r="R963" s="236"/>
      <c r="S963" s="236"/>
      <c r="T963" s="236"/>
      <c r="U963" s="236"/>
      <c r="V963" s="236"/>
      <c r="W963" s="236"/>
      <c r="X963" s="236"/>
      <c r="Y963" s="236"/>
      <c r="Z963" s="236"/>
    </row>
    <row r="964" spans="1:26" ht="12.75" customHeight="1">
      <c r="A964" s="236"/>
      <c r="B964" s="236"/>
      <c r="C964" s="236"/>
      <c r="D964" s="236"/>
      <c r="E964" s="236"/>
      <c r="F964" s="236"/>
      <c r="G964" s="236"/>
      <c r="H964" s="236"/>
      <c r="I964" s="236"/>
      <c r="J964" s="236"/>
      <c r="K964" s="236"/>
      <c r="L964" s="236"/>
      <c r="M964" s="236"/>
      <c r="N964" s="236"/>
      <c r="O964" s="236"/>
      <c r="P964" s="236"/>
      <c r="Q964" s="236"/>
      <c r="R964" s="236"/>
      <c r="S964" s="236"/>
      <c r="T964" s="236"/>
      <c r="U964" s="236"/>
      <c r="V964" s="236"/>
      <c r="W964" s="236"/>
      <c r="X964" s="236"/>
      <c r="Y964" s="236"/>
      <c r="Z964" s="236"/>
    </row>
    <row r="965" spans="1:26" ht="12.75" customHeight="1">
      <c r="A965" s="236"/>
      <c r="B965" s="236"/>
      <c r="C965" s="236"/>
      <c r="D965" s="236"/>
      <c r="E965" s="236"/>
      <c r="F965" s="236"/>
      <c r="G965" s="236"/>
      <c r="H965" s="236"/>
      <c r="I965" s="236"/>
      <c r="J965" s="236"/>
      <c r="K965" s="236"/>
      <c r="L965" s="236"/>
      <c r="M965" s="236"/>
      <c r="N965" s="236"/>
      <c r="O965" s="236"/>
      <c r="P965" s="236"/>
      <c r="Q965" s="236"/>
      <c r="R965" s="236"/>
      <c r="S965" s="236"/>
      <c r="T965" s="236"/>
      <c r="U965" s="236"/>
      <c r="V965" s="236"/>
      <c r="W965" s="236"/>
      <c r="X965" s="236"/>
      <c r="Y965" s="236"/>
      <c r="Z965" s="236"/>
    </row>
    <row r="966" spans="1:26" ht="12.75" customHeight="1">
      <c r="A966" s="236"/>
      <c r="B966" s="236"/>
      <c r="C966" s="236"/>
      <c r="D966" s="236"/>
      <c r="E966" s="236"/>
      <c r="F966" s="236"/>
      <c r="G966" s="236"/>
      <c r="H966" s="236"/>
      <c r="I966" s="236"/>
      <c r="J966" s="236"/>
      <c r="K966" s="236"/>
      <c r="L966" s="236"/>
      <c r="M966" s="236"/>
      <c r="N966" s="236"/>
      <c r="O966" s="236"/>
      <c r="P966" s="236"/>
      <c r="Q966" s="236"/>
      <c r="R966" s="236"/>
      <c r="S966" s="236"/>
      <c r="T966" s="236"/>
      <c r="U966" s="236"/>
      <c r="V966" s="236"/>
      <c r="W966" s="236"/>
      <c r="X966" s="236"/>
      <c r="Y966" s="236"/>
      <c r="Z966" s="236"/>
    </row>
    <row r="967" spans="1:26" ht="12.75" customHeight="1">
      <c r="A967" s="236"/>
      <c r="B967" s="236"/>
      <c r="C967" s="236"/>
      <c r="D967" s="236"/>
      <c r="E967" s="236"/>
      <c r="F967" s="236"/>
      <c r="G967" s="236"/>
      <c r="H967" s="236"/>
      <c r="I967" s="236"/>
      <c r="J967" s="236"/>
      <c r="K967" s="236"/>
      <c r="L967" s="236"/>
      <c r="M967" s="236"/>
      <c r="N967" s="236"/>
      <c r="O967" s="236"/>
      <c r="P967" s="236"/>
      <c r="Q967" s="236"/>
      <c r="R967" s="236"/>
      <c r="S967" s="236"/>
      <c r="T967" s="236"/>
      <c r="U967" s="236"/>
      <c r="V967" s="236"/>
      <c r="W967" s="236"/>
      <c r="X967" s="236"/>
      <c r="Y967" s="236"/>
      <c r="Z967" s="236"/>
    </row>
    <row r="968" spans="1:26" ht="12.75" customHeight="1">
      <c r="A968" s="236"/>
      <c r="B968" s="236"/>
      <c r="C968" s="236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236"/>
      <c r="O968" s="236"/>
      <c r="P968" s="236"/>
      <c r="Q968" s="236"/>
      <c r="R968" s="236"/>
      <c r="S968" s="236"/>
      <c r="T968" s="236"/>
      <c r="U968" s="236"/>
      <c r="V968" s="236"/>
      <c r="W968" s="236"/>
      <c r="X968" s="236"/>
      <c r="Y968" s="236"/>
      <c r="Z968" s="236"/>
    </row>
    <row r="969" spans="1:26" ht="12.75" customHeight="1">
      <c r="A969" s="236"/>
      <c r="B969" s="236"/>
      <c r="C969" s="236"/>
      <c r="D969" s="236"/>
      <c r="E969" s="236"/>
      <c r="F969" s="236"/>
      <c r="G969" s="236"/>
      <c r="H969" s="236"/>
      <c r="I969" s="236"/>
      <c r="J969" s="236"/>
      <c r="K969" s="236"/>
      <c r="L969" s="236"/>
      <c r="M969" s="236"/>
      <c r="N969" s="236"/>
      <c r="O969" s="236"/>
      <c r="P969" s="236"/>
      <c r="Q969" s="236"/>
      <c r="R969" s="236"/>
      <c r="S969" s="236"/>
      <c r="T969" s="236"/>
      <c r="U969" s="236"/>
      <c r="V969" s="236"/>
      <c r="W969" s="236"/>
      <c r="X969" s="236"/>
      <c r="Y969" s="236"/>
      <c r="Z969" s="236"/>
    </row>
    <row r="970" spans="1:26" ht="12.75" customHeight="1">
      <c r="A970" s="236"/>
      <c r="B970" s="236"/>
      <c r="C970" s="236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236"/>
      <c r="O970" s="236"/>
      <c r="P970" s="236"/>
      <c r="Q970" s="236"/>
      <c r="R970" s="236"/>
      <c r="S970" s="236"/>
      <c r="T970" s="236"/>
      <c r="U970" s="236"/>
      <c r="V970" s="236"/>
      <c r="W970" s="236"/>
      <c r="X970" s="236"/>
      <c r="Y970" s="236"/>
      <c r="Z970" s="236"/>
    </row>
    <row r="971" spans="1:26" ht="12.75" customHeight="1">
      <c r="A971" s="236"/>
      <c r="B971" s="236"/>
      <c r="C971" s="236"/>
      <c r="D971" s="236"/>
      <c r="E971" s="236"/>
      <c r="F971" s="236"/>
      <c r="G971" s="236"/>
      <c r="H971" s="236"/>
      <c r="I971" s="236"/>
      <c r="J971" s="236"/>
      <c r="K971" s="236"/>
      <c r="L971" s="236"/>
      <c r="M971" s="236"/>
      <c r="N971" s="236"/>
      <c r="O971" s="236"/>
      <c r="P971" s="236"/>
      <c r="Q971" s="236"/>
      <c r="R971" s="236"/>
      <c r="S971" s="236"/>
      <c r="T971" s="236"/>
      <c r="U971" s="236"/>
      <c r="V971" s="236"/>
      <c r="W971" s="236"/>
      <c r="X971" s="236"/>
      <c r="Y971" s="236"/>
      <c r="Z971" s="236"/>
    </row>
    <row r="972" spans="1:26" ht="12.75" customHeight="1">
      <c r="A972" s="236"/>
      <c r="B972" s="236"/>
      <c r="C972" s="236"/>
      <c r="D972" s="236"/>
      <c r="E972" s="236"/>
      <c r="F972" s="236"/>
      <c r="G972" s="236"/>
      <c r="H972" s="236"/>
      <c r="I972" s="236"/>
      <c r="J972" s="236"/>
      <c r="K972" s="236"/>
      <c r="L972" s="236"/>
      <c r="M972" s="236"/>
      <c r="N972" s="236"/>
      <c r="O972" s="236"/>
      <c r="P972" s="236"/>
      <c r="Q972" s="236"/>
      <c r="R972" s="236"/>
      <c r="S972" s="236"/>
      <c r="T972" s="236"/>
      <c r="U972" s="236"/>
      <c r="V972" s="236"/>
      <c r="W972" s="236"/>
      <c r="X972" s="236"/>
      <c r="Y972" s="236"/>
      <c r="Z972" s="236"/>
    </row>
    <row r="973" spans="1:26" ht="12.75" customHeight="1">
      <c r="A973" s="236"/>
      <c r="B973" s="236"/>
      <c r="C973" s="236"/>
      <c r="D973" s="236"/>
      <c r="E973" s="236"/>
      <c r="F973" s="236"/>
      <c r="G973" s="236"/>
      <c r="H973" s="236"/>
      <c r="I973" s="236"/>
      <c r="J973" s="236"/>
      <c r="K973" s="236"/>
      <c r="L973" s="236"/>
      <c r="M973" s="236"/>
      <c r="N973" s="236"/>
      <c r="O973" s="236"/>
      <c r="P973" s="236"/>
      <c r="Q973" s="236"/>
      <c r="R973" s="236"/>
      <c r="S973" s="236"/>
      <c r="T973" s="236"/>
      <c r="U973" s="236"/>
      <c r="V973" s="236"/>
      <c r="W973" s="236"/>
      <c r="X973" s="236"/>
      <c r="Y973" s="236"/>
      <c r="Z973" s="236"/>
    </row>
    <row r="974" spans="1:26" ht="12.75" customHeight="1">
      <c r="A974" s="236"/>
      <c r="B974" s="236"/>
      <c r="C974" s="236"/>
      <c r="D974" s="236"/>
      <c r="E974" s="236"/>
      <c r="F974" s="236"/>
      <c r="G974" s="236"/>
      <c r="H974" s="236"/>
      <c r="I974" s="236"/>
      <c r="J974" s="236"/>
      <c r="K974" s="236"/>
      <c r="L974" s="236"/>
      <c r="M974" s="236"/>
      <c r="N974" s="236"/>
      <c r="O974" s="236"/>
      <c r="P974" s="236"/>
      <c r="Q974" s="236"/>
      <c r="R974" s="236"/>
      <c r="S974" s="236"/>
      <c r="T974" s="236"/>
      <c r="U974" s="236"/>
      <c r="V974" s="236"/>
      <c r="W974" s="236"/>
      <c r="X974" s="236"/>
      <c r="Y974" s="236"/>
      <c r="Z974" s="236"/>
    </row>
    <row r="975" spans="1:26" ht="12.75" customHeight="1">
      <c r="A975" s="236"/>
      <c r="B975" s="236"/>
      <c r="C975" s="236"/>
      <c r="D975" s="236"/>
      <c r="E975" s="236"/>
      <c r="F975" s="236"/>
      <c r="G975" s="236"/>
      <c r="H975" s="236"/>
      <c r="I975" s="236"/>
      <c r="J975" s="236"/>
      <c r="K975" s="236"/>
      <c r="L975" s="236"/>
      <c r="M975" s="236"/>
      <c r="N975" s="236"/>
      <c r="O975" s="236"/>
      <c r="P975" s="236"/>
      <c r="Q975" s="236"/>
      <c r="R975" s="236"/>
      <c r="S975" s="236"/>
      <c r="T975" s="236"/>
      <c r="U975" s="236"/>
      <c r="V975" s="236"/>
      <c r="W975" s="236"/>
      <c r="X975" s="236"/>
      <c r="Y975" s="236"/>
      <c r="Z975" s="236"/>
    </row>
    <row r="976" spans="1:26" ht="12.75" customHeight="1">
      <c r="A976" s="236"/>
      <c r="B976" s="236"/>
      <c r="C976" s="236"/>
      <c r="D976" s="236"/>
      <c r="E976" s="236"/>
      <c r="F976" s="236"/>
      <c r="G976" s="236"/>
      <c r="H976" s="236"/>
      <c r="I976" s="236"/>
      <c r="J976" s="236"/>
      <c r="K976" s="236"/>
      <c r="L976" s="236"/>
      <c r="M976" s="236"/>
      <c r="N976" s="236"/>
      <c r="O976" s="236"/>
      <c r="P976" s="236"/>
      <c r="Q976" s="236"/>
      <c r="R976" s="236"/>
      <c r="S976" s="236"/>
      <c r="T976" s="236"/>
      <c r="U976" s="236"/>
      <c r="V976" s="236"/>
      <c r="W976" s="236"/>
      <c r="X976" s="236"/>
      <c r="Y976" s="236"/>
      <c r="Z976" s="236"/>
    </row>
    <row r="977" spans="1:26" ht="12.75" customHeight="1">
      <c r="A977" s="236"/>
      <c r="B977" s="236"/>
      <c r="C977" s="236"/>
      <c r="D977" s="236"/>
      <c r="E977" s="236"/>
      <c r="F977" s="236"/>
      <c r="G977" s="236"/>
      <c r="H977" s="236"/>
      <c r="I977" s="236"/>
      <c r="J977" s="236"/>
      <c r="K977" s="236"/>
      <c r="L977" s="236"/>
      <c r="M977" s="236"/>
      <c r="N977" s="236"/>
      <c r="O977" s="236"/>
      <c r="P977" s="236"/>
      <c r="Q977" s="236"/>
      <c r="R977" s="236"/>
      <c r="S977" s="236"/>
      <c r="T977" s="236"/>
      <c r="U977" s="236"/>
      <c r="V977" s="236"/>
      <c r="W977" s="236"/>
      <c r="X977" s="236"/>
      <c r="Y977" s="236"/>
      <c r="Z977" s="236"/>
    </row>
    <row r="978" spans="1:26" ht="12.75" customHeight="1">
      <c r="A978" s="236"/>
      <c r="B978" s="236"/>
      <c r="C978" s="236"/>
      <c r="D978" s="236"/>
      <c r="E978" s="236"/>
      <c r="F978" s="236"/>
      <c r="G978" s="236"/>
      <c r="H978" s="236"/>
      <c r="I978" s="236"/>
      <c r="J978" s="236"/>
      <c r="K978" s="236"/>
      <c r="L978" s="236"/>
      <c r="M978" s="236"/>
      <c r="N978" s="236"/>
      <c r="O978" s="236"/>
      <c r="P978" s="236"/>
      <c r="Q978" s="236"/>
      <c r="R978" s="236"/>
      <c r="S978" s="236"/>
      <c r="T978" s="236"/>
      <c r="U978" s="236"/>
      <c r="V978" s="236"/>
      <c r="W978" s="236"/>
      <c r="X978" s="236"/>
      <c r="Y978" s="236"/>
      <c r="Z978" s="236"/>
    </row>
    <row r="979" spans="1:26" ht="12.75" customHeight="1">
      <c r="A979" s="236"/>
      <c r="B979" s="236"/>
      <c r="C979" s="236"/>
      <c r="D979" s="236"/>
      <c r="E979" s="236"/>
      <c r="F979" s="236"/>
      <c r="G979" s="236"/>
      <c r="H979" s="236"/>
      <c r="I979" s="236"/>
      <c r="J979" s="236"/>
      <c r="K979" s="236"/>
      <c r="L979" s="236"/>
      <c r="M979" s="236"/>
      <c r="N979" s="236"/>
      <c r="O979" s="236"/>
      <c r="P979" s="236"/>
      <c r="Q979" s="236"/>
      <c r="R979" s="236"/>
      <c r="S979" s="236"/>
      <c r="T979" s="236"/>
      <c r="U979" s="236"/>
      <c r="V979" s="236"/>
      <c r="W979" s="236"/>
      <c r="X979" s="236"/>
      <c r="Y979" s="236"/>
      <c r="Z979" s="236"/>
    </row>
    <row r="980" spans="1:26" ht="12.75" customHeight="1">
      <c r="A980" s="236"/>
      <c r="B980" s="236"/>
      <c r="C980" s="236"/>
      <c r="D980" s="236"/>
      <c r="E980" s="236"/>
      <c r="F980" s="236"/>
      <c r="G980" s="236"/>
      <c r="H980" s="236"/>
      <c r="I980" s="236"/>
      <c r="J980" s="236"/>
      <c r="K980" s="236"/>
      <c r="L980" s="236"/>
      <c r="M980" s="236"/>
      <c r="N980" s="236"/>
      <c r="O980" s="236"/>
      <c r="P980" s="236"/>
      <c r="Q980" s="236"/>
      <c r="R980" s="236"/>
      <c r="S980" s="236"/>
      <c r="T980" s="236"/>
      <c r="U980" s="236"/>
      <c r="V980" s="236"/>
      <c r="W980" s="236"/>
      <c r="X980" s="236"/>
      <c r="Y980" s="236"/>
      <c r="Z980" s="236"/>
    </row>
    <row r="981" spans="1:26" ht="12.75" customHeight="1">
      <c r="A981" s="236"/>
      <c r="B981" s="236"/>
      <c r="C981" s="236"/>
      <c r="D981" s="236"/>
      <c r="E981" s="236"/>
      <c r="F981" s="236"/>
      <c r="G981" s="236"/>
      <c r="H981" s="236"/>
      <c r="I981" s="236"/>
      <c r="J981" s="236"/>
      <c r="K981" s="236"/>
      <c r="L981" s="236"/>
      <c r="M981" s="236"/>
      <c r="N981" s="236"/>
      <c r="O981" s="236"/>
      <c r="P981" s="236"/>
      <c r="Q981" s="236"/>
      <c r="R981" s="236"/>
      <c r="S981" s="236"/>
      <c r="T981" s="236"/>
      <c r="U981" s="236"/>
      <c r="V981" s="236"/>
      <c r="W981" s="236"/>
      <c r="X981" s="236"/>
      <c r="Y981" s="236"/>
      <c r="Z981" s="236"/>
    </row>
    <row r="982" spans="1:26" ht="12.75" customHeight="1">
      <c r="A982" s="236"/>
      <c r="B982" s="236"/>
      <c r="C982" s="236"/>
      <c r="D982" s="236"/>
      <c r="E982" s="236"/>
      <c r="F982" s="236"/>
      <c r="G982" s="236"/>
      <c r="H982" s="236"/>
      <c r="I982" s="236"/>
      <c r="J982" s="236"/>
      <c r="K982" s="236"/>
      <c r="L982" s="236"/>
      <c r="M982" s="236"/>
      <c r="N982" s="236"/>
      <c r="O982" s="236"/>
      <c r="P982" s="236"/>
      <c r="Q982" s="236"/>
      <c r="R982" s="236"/>
      <c r="S982" s="236"/>
      <c r="T982" s="236"/>
      <c r="U982" s="236"/>
      <c r="V982" s="236"/>
      <c r="W982" s="236"/>
      <c r="X982" s="236"/>
      <c r="Y982" s="236"/>
      <c r="Z982" s="236"/>
    </row>
    <row r="983" spans="1:26" ht="12.75" customHeight="1">
      <c r="A983" s="236"/>
      <c r="B983" s="236"/>
      <c r="C983" s="236"/>
      <c r="D983" s="236"/>
      <c r="E983" s="236"/>
      <c r="F983" s="236"/>
      <c r="G983" s="236"/>
      <c r="H983" s="236"/>
      <c r="I983" s="236"/>
      <c r="J983" s="236"/>
      <c r="K983" s="236"/>
      <c r="L983" s="236"/>
      <c r="M983" s="236"/>
      <c r="N983" s="236"/>
      <c r="O983" s="236"/>
      <c r="P983" s="236"/>
      <c r="Q983" s="236"/>
      <c r="R983" s="236"/>
      <c r="S983" s="236"/>
      <c r="T983" s="236"/>
      <c r="U983" s="236"/>
      <c r="V983" s="236"/>
      <c r="W983" s="236"/>
      <c r="X983" s="236"/>
      <c r="Y983" s="236"/>
      <c r="Z983" s="236"/>
    </row>
    <row r="984" spans="1:26" ht="12.75" customHeight="1">
      <c r="A984" s="236"/>
      <c r="B984" s="236"/>
      <c r="C984" s="236"/>
      <c r="D984" s="236"/>
      <c r="E984" s="236"/>
      <c r="F984" s="236"/>
      <c r="G984" s="236"/>
      <c r="H984" s="236"/>
      <c r="I984" s="236"/>
      <c r="J984" s="236"/>
      <c r="K984" s="236"/>
      <c r="L984" s="236"/>
      <c r="M984" s="236"/>
      <c r="N984" s="236"/>
      <c r="O984" s="236"/>
      <c r="P984" s="236"/>
      <c r="Q984" s="236"/>
      <c r="R984" s="236"/>
      <c r="S984" s="236"/>
      <c r="T984" s="236"/>
      <c r="U984" s="236"/>
      <c r="V984" s="236"/>
      <c r="W984" s="236"/>
      <c r="X984" s="236"/>
      <c r="Y984" s="236"/>
      <c r="Z984" s="236"/>
    </row>
    <row r="985" spans="1:26" ht="12.75" customHeight="1">
      <c r="A985" s="236"/>
      <c r="B985" s="236"/>
      <c r="C985" s="236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236"/>
      <c r="O985" s="236"/>
      <c r="P985" s="236"/>
      <c r="Q985" s="236"/>
      <c r="R985" s="236"/>
      <c r="S985" s="236"/>
      <c r="T985" s="236"/>
      <c r="U985" s="236"/>
      <c r="V985" s="236"/>
      <c r="W985" s="236"/>
      <c r="X985" s="236"/>
      <c r="Y985" s="236"/>
      <c r="Z985" s="236"/>
    </row>
    <row r="986" spans="1:26" ht="12.75" customHeight="1">
      <c r="A986" s="236"/>
      <c r="B986" s="236"/>
      <c r="C986" s="236"/>
      <c r="D986" s="236"/>
      <c r="E986" s="236"/>
      <c r="F986" s="236"/>
      <c r="G986" s="236"/>
      <c r="H986" s="236"/>
      <c r="I986" s="236"/>
      <c r="J986" s="236"/>
      <c r="K986" s="236"/>
      <c r="L986" s="236"/>
      <c r="M986" s="236"/>
      <c r="N986" s="236"/>
      <c r="O986" s="236"/>
      <c r="P986" s="236"/>
      <c r="Q986" s="236"/>
      <c r="R986" s="236"/>
      <c r="S986" s="236"/>
      <c r="T986" s="236"/>
      <c r="U986" s="236"/>
      <c r="V986" s="236"/>
      <c r="W986" s="236"/>
      <c r="X986" s="236"/>
      <c r="Y986" s="236"/>
      <c r="Z986" s="236"/>
    </row>
    <row r="987" spans="1:26" ht="12.75" customHeight="1">
      <c r="A987" s="236"/>
      <c r="B987" s="236"/>
      <c r="C987" s="236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236"/>
      <c r="O987" s="236"/>
      <c r="P987" s="236"/>
      <c r="Q987" s="236"/>
      <c r="R987" s="236"/>
      <c r="S987" s="236"/>
      <c r="T987" s="236"/>
      <c r="U987" s="236"/>
      <c r="V987" s="236"/>
      <c r="W987" s="236"/>
      <c r="X987" s="236"/>
      <c r="Y987" s="236"/>
      <c r="Z987" s="236"/>
    </row>
    <row r="988" spans="1:26" ht="12.75" customHeight="1">
      <c r="A988" s="236"/>
      <c r="B988" s="236"/>
      <c r="C988" s="236"/>
      <c r="D988" s="236"/>
      <c r="E988" s="236"/>
      <c r="F988" s="236"/>
      <c r="G988" s="236"/>
      <c r="H988" s="236"/>
      <c r="I988" s="236"/>
      <c r="J988" s="236"/>
      <c r="K988" s="236"/>
      <c r="L988" s="236"/>
      <c r="M988" s="236"/>
      <c r="N988" s="236"/>
      <c r="O988" s="236"/>
      <c r="P988" s="236"/>
      <c r="Q988" s="236"/>
      <c r="R988" s="236"/>
      <c r="S988" s="236"/>
      <c r="T988" s="236"/>
      <c r="U988" s="236"/>
      <c r="V988" s="236"/>
      <c r="W988" s="236"/>
      <c r="X988" s="236"/>
      <c r="Y988" s="236"/>
      <c r="Z988" s="236"/>
    </row>
    <row r="989" spans="1:26" ht="12.75" customHeight="1">
      <c r="A989" s="236"/>
      <c r="B989" s="236"/>
      <c r="C989" s="236"/>
      <c r="D989" s="236"/>
      <c r="E989" s="236"/>
      <c r="F989" s="236"/>
      <c r="G989" s="236"/>
      <c r="H989" s="236"/>
      <c r="I989" s="236"/>
      <c r="J989" s="236"/>
      <c r="K989" s="236"/>
      <c r="L989" s="236"/>
      <c r="M989" s="236"/>
      <c r="N989" s="236"/>
      <c r="O989" s="236"/>
      <c r="P989" s="236"/>
      <c r="Q989" s="236"/>
      <c r="R989" s="236"/>
      <c r="S989" s="236"/>
      <c r="T989" s="236"/>
      <c r="U989" s="236"/>
      <c r="V989" s="236"/>
      <c r="W989" s="236"/>
      <c r="X989" s="236"/>
      <c r="Y989" s="236"/>
      <c r="Z989" s="236"/>
    </row>
    <row r="990" spans="1:26" ht="12.75" customHeight="1">
      <c r="A990" s="236"/>
      <c r="B990" s="236"/>
      <c r="C990" s="236"/>
      <c r="D990" s="236"/>
      <c r="E990" s="236"/>
      <c r="F990" s="236"/>
      <c r="G990" s="236"/>
      <c r="H990" s="236"/>
      <c r="I990" s="236"/>
      <c r="J990" s="236"/>
      <c r="K990" s="236"/>
      <c r="L990" s="236"/>
      <c r="M990" s="236"/>
      <c r="N990" s="236"/>
      <c r="O990" s="236"/>
      <c r="P990" s="236"/>
      <c r="Q990" s="236"/>
      <c r="R990" s="236"/>
      <c r="S990" s="236"/>
      <c r="T990" s="236"/>
      <c r="U990" s="236"/>
      <c r="V990" s="236"/>
      <c r="W990" s="236"/>
      <c r="X990" s="236"/>
      <c r="Y990" s="236"/>
      <c r="Z990" s="236"/>
    </row>
    <row r="991" spans="1:26" ht="12.75" customHeight="1">
      <c r="A991" s="236"/>
      <c r="B991" s="236"/>
      <c r="C991" s="236"/>
      <c r="D991" s="236"/>
      <c r="E991" s="236"/>
      <c r="F991" s="236"/>
      <c r="G991" s="236"/>
      <c r="H991" s="236"/>
      <c r="I991" s="236"/>
      <c r="J991" s="236"/>
      <c r="K991" s="236"/>
      <c r="L991" s="236"/>
      <c r="M991" s="236"/>
      <c r="N991" s="236"/>
      <c r="O991" s="236"/>
      <c r="P991" s="236"/>
      <c r="Q991" s="236"/>
      <c r="R991" s="236"/>
      <c r="S991" s="236"/>
      <c r="T991" s="236"/>
      <c r="U991" s="236"/>
      <c r="V991" s="236"/>
      <c r="W991" s="236"/>
      <c r="X991" s="236"/>
      <c r="Y991" s="236"/>
      <c r="Z991" s="236"/>
    </row>
    <row r="992" spans="1:26" ht="12.75" customHeight="1">
      <c r="A992" s="236"/>
      <c r="B992" s="236"/>
      <c r="C992" s="236"/>
      <c r="D992" s="236"/>
      <c r="E992" s="236"/>
      <c r="F992" s="236"/>
      <c r="G992" s="236"/>
      <c r="H992" s="236"/>
      <c r="I992" s="236"/>
      <c r="J992" s="236"/>
      <c r="K992" s="236"/>
      <c r="L992" s="236"/>
      <c r="M992" s="236"/>
      <c r="N992" s="236"/>
      <c r="O992" s="236"/>
      <c r="P992" s="236"/>
      <c r="Q992" s="236"/>
      <c r="R992" s="236"/>
      <c r="S992" s="236"/>
      <c r="T992" s="236"/>
      <c r="U992" s="236"/>
      <c r="V992" s="236"/>
      <c r="W992" s="236"/>
      <c r="X992" s="236"/>
      <c r="Y992" s="236"/>
      <c r="Z992" s="236"/>
    </row>
    <row r="993" spans="1:26" ht="12.75" customHeight="1">
      <c r="A993" s="236"/>
      <c r="B993" s="236"/>
      <c r="C993" s="236"/>
      <c r="D993" s="236"/>
      <c r="E993" s="236"/>
      <c r="F993" s="236"/>
      <c r="G993" s="236"/>
      <c r="H993" s="236"/>
      <c r="I993" s="236"/>
      <c r="J993" s="236"/>
      <c r="K993" s="236"/>
      <c r="L993" s="236"/>
      <c r="M993" s="236"/>
      <c r="N993" s="236"/>
      <c r="O993" s="236"/>
      <c r="P993" s="236"/>
      <c r="Q993" s="236"/>
      <c r="R993" s="236"/>
      <c r="S993" s="236"/>
      <c r="T993" s="236"/>
      <c r="U993" s="236"/>
      <c r="V993" s="236"/>
      <c r="W993" s="236"/>
      <c r="X993" s="236"/>
      <c r="Y993" s="236"/>
      <c r="Z993" s="236"/>
    </row>
    <row r="994" spans="1:26" ht="12.75" customHeight="1">
      <c r="A994" s="236"/>
      <c r="B994" s="236"/>
      <c r="C994" s="236"/>
      <c r="D994" s="236"/>
      <c r="E994" s="236"/>
      <c r="F994" s="236"/>
      <c r="G994" s="236"/>
      <c r="H994" s="236"/>
      <c r="I994" s="236"/>
      <c r="J994" s="236"/>
      <c r="K994" s="236"/>
      <c r="L994" s="236"/>
      <c r="M994" s="236"/>
      <c r="N994" s="236"/>
      <c r="O994" s="236"/>
      <c r="P994" s="236"/>
      <c r="Q994" s="236"/>
      <c r="R994" s="236"/>
      <c r="S994" s="236"/>
      <c r="T994" s="236"/>
      <c r="U994" s="236"/>
      <c r="V994" s="236"/>
      <c r="W994" s="236"/>
      <c r="X994" s="236"/>
      <c r="Y994" s="236"/>
      <c r="Z994" s="236"/>
    </row>
    <row r="995" spans="1:26" ht="12.75" customHeight="1">
      <c r="A995" s="236"/>
      <c r="B995" s="236"/>
      <c r="C995" s="236"/>
      <c r="D995" s="236"/>
      <c r="E995" s="236"/>
      <c r="F995" s="236"/>
      <c r="G995" s="236"/>
      <c r="H995" s="236"/>
      <c r="I995" s="236"/>
      <c r="J995" s="236"/>
      <c r="K995" s="236"/>
      <c r="L995" s="236"/>
      <c r="M995" s="236"/>
      <c r="N995" s="236"/>
      <c r="O995" s="236"/>
      <c r="P995" s="236"/>
      <c r="Q995" s="236"/>
      <c r="R995" s="236"/>
      <c r="S995" s="236"/>
      <c r="T995" s="236"/>
      <c r="U995" s="236"/>
      <c r="V995" s="236"/>
      <c r="W995" s="236"/>
      <c r="X995" s="236"/>
      <c r="Y995" s="236"/>
      <c r="Z995" s="236"/>
    </row>
    <row r="996" spans="1:26" ht="12.75" customHeight="1">
      <c r="A996" s="236"/>
      <c r="B996" s="236"/>
      <c r="C996" s="236"/>
      <c r="D996" s="236"/>
      <c r="E996" s="236"/>
      <c r="F996" s="236"/>
      <c r="G996" s="236"/>
      <c r="H996" s="236"/>
      <c r="I996" s="236"/>
      <c r="J996" s="236"/>
      <c r="K996" s="236"/>
      <c r="L996" s="236"/>
      <c r="M996" s="236"/>
      <c r="N996" s="236"/>
      <c r="O996" s="236"/>
      <c r="P996" s="236"/>
      <c r="Q996" s="236"/>
      <c r="R996" s="236"/>
      <c r="S996" s="236"/>
      <c r="T996" s="236"/>
      <c r="U996" s="236"/>
      <c r="V996" s="236"/>
      <c r="W996" s="236"/>
      <c r="X996" s="236"/>
      <c r="Y996" s="236"/>
      <c r="Z996" s="236"/>
    </row>
    <row r="997" spans="1:26" ht="12.75" customHeight="1">
      <c r="A997" s="236"/>
      <c r="B997" s="236"/>
      <c r="C997" s="236"/>
      <c r="D997" s="236"/>
      <c r="E997" s="236"/>
      <c r="F997" s="236"/>
      <c r="G997" s="236"/>
      <c r="H997" s="236"/>
      <c r="I997" s="236"/>
      <c r="J997" s="236"/>
      <c r="K997" s="236"/>
      <c r="L997" s="236"/>
      <c r="M997" s="236"/>
      <c r="N997" s="236"/>
      <c r="O997" s="236"/>
      <c r="P997" s="236"/>
      <c r="Q997" s="236"/>
      <c r="R997" s="236"/>
      <c r="S997" s="236"/>
      <c r="T997" s="236"/>
      <c r="U997" s="236"/>
      <c r="V997" s="236"/>
      <c r="W997" s="236"/>
      <c r="X997" s="236"/>
      <c r="Y997" s="236"/>
      <c r="Z997" s="236"/>
    </row>
    <row r="998" spans="1:26" ht="12.75" customHeight="1">
      <c r="A998" s="236"/>
      <c r="B998" s="236"/>
      <c r="C998" s="236"/>
      <c r="D998" s="236"/>
      <c r="E998" s="236"/>
      <c r="F998" s="236"/>
      <c r="G998" s="236"/>
      <c r="H998" s="236"/>
      <c r="I998" s="236"/>
      <c r="J998" s="236"/>
      <c r="K998" s="236"/>
      <c r="L998" s="236"/>
      <c r="M998" s="236"/>
      <c r="N998" s="236"/>
      <c r="O998" s="236"/>
      <c r="P998" s="236"/>
      <c r="Q998" s="236"/>
      <c r="R998" s="236"/>
      <c r="S998" s="236"/>
      <c r="T998" s="236"/>
      <c r="U998" s="236"/>
      <c r="V998" s="236"/>
      <c r="W998" s="236"/>
      <c r="X998" s="236"/>
      <c r="Y998" s="236"/>
      <c r="Z998" s="236"/>
    </row>
    <row r="999" spans="1:26" ht="12.75" customHeight="1">
      <c r="A999" s="236"/>
      <c r="B999" s="236"/>
      <c r="C999" s="236"/>
      <c r="D999" s="236"/>
      <c r="E999" s="236"/>
      <c r="F999" s="236"/>
      <c r="G999" s="236"/>
      <c r="H999" s="236"/>
      <c r="I999" s="236"/>
      <c r="J999" s="236"/>
      <c r="K999" s="236"/>
      <c r="L999" s="236"/>
      <c r="M999" s="236"/>
      <c r="N999" s="236"/>
      <c r="O999" s="236"/>
      <c r="P999" s="236"/>
      <c r="Q999" s="236"/>
      <c r="R999" s="236"/>
      <c r="S999" s="236"/>
      <c r="T999" s="236"/>
      <c r="U999" s="236"/>
      <c r="V999" s="236"/>
      <c r="W999" s="236"/>
      <c r="X999" s="236"/>
      <c r="Y999" s="236"/>
      <c r="Z999" s="236"/>
    </row>
    <row r="1000" spans="1:26" ht="12.75" customHeight="1">
      <c r="A1000" s="236"/>
      <c r="B1000" s="236"/>
      <c r="C1000" s="236"/>
      <c r="D1000" s="236"/>
      <c r="E1000" s="236"/>
      <c r="F1000" s="236"/>
      <c r="G1000" s="236"/>
      <c r="H1000" s="236"/>
      <c r="I1000" s="236"/>
      <c r="J1000" s="236"/>
      <c r="K1000" s="236"/>
      <c r="L1000" s="236"/>
      <c r="M1000" s="236"/>
      <c r="N1000" s="236"/>
      <c r="O1000" s="236"/>
      <c r="P1000" s="236"/>
      <c r="Q1000" s="236"/>
      <c r="R1000" s="236"/>
      <c r="S1000" s="236"/>
      <c r="T1000" s="236"/>
      <c r="U1000" s="236"/>
      <c r="V1000" s="236"/>
      <c r="W1000" s="236"/>
      <c r="X1000" s="236"/>
      <c r="Y1000" s="236"/>
      <c r="Z1000" s="23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2">
      <c r="A1" s="301" t="s">
        <v>211</v>
      </c>
      <c r="B1" s="270"/>
      <c r="C1" s="302" t="s">
        <v>212</v>
      </c>
      <c r="D1" s="270"/>
      <c r="E1" s="302" t="s">
        <v>213</v>
      </c>
      <c r="F1" s="270"/>
      <c r="G1" s="302" t="s">
        <v>214</v>
      </c>
      <c r="H1" s="270"/>
      <c r="I1" s="302" t="s">
        <v>215</v>
      </c>
      <c r="J1" s="270"/>
      <c r="K1" s="302" t="s">
        <v>216</v>
      </c>
      <c r="L1" s="270"/>
    </row>
    <row r="2" spans="1:12">
      <c r="A2" s="275"/>
      <c r="B2" s="277"/>
      <c r="C2" s="276"/>
      <c r="D2" s="277"/>
      <c r="E2" s="276"/>
      <c r="F2" s="277"/>
      <c r="G2" s="276"/>
      <c r="H2" s="277"/>
      <c r="I2" s="276"/>
      <c r="J2" s="277"/>
      <c r="K2" s="276"/>
      <c r="L2" s="277"/>
    </row>
    <row r="3" spans="1:12">
      <c r="A3" s="303">
        <v>1</v>
      </c>
      <c r="B3" s="304"/>
      <c r="C3" s="306" t="s">
        <v>217</v>
      </c>
      <c r="D3" s="293"/>
      <c r="E3" s="306">
        <v>5</v>
      </c>
      <c r="F3" s="293"/>
      <c r="G3" s="292">
        <v>0.29166666666666669</v>
      </c>
      <c r="H3" s="293"/>
      <c r="I3" s="296"/>
      <c r="J3" s="293"/>
      <c r="K3" s="299">
        <v>19</v>
      </c>
      <c r="L3" s="300"/>
    </row>
    <row r="4" spans="1:12">
      <c r="A4" s="305"/>
      <c r="B4" s="304"/>
      <c r="C4" s="294"/>
      <c r="D4" s="295"/>
      <c r="E4" s="294"/>
      <c r="F4" s="295"/>
      <c r="G4" s="294"/>
      <c r="H4" s="295"/>
      <c r="I4" s="294"/>
      <c r="J4" s="295"/>
      <c r="K4" s="294"/>
      <c r="L4" s="300"/>
    </row>
    <row r="5" spans="1:12">
      <c r="A5" s="303">
        <v>2</v>
      </c>
      <c r="B5" s="304"/>
      <c r="C5" s="299" t="s">
        <v>218</v>
      </c>
      <c r="D5" s="295"/>
      <c r="E5" s="299">
        <v>2</v>
      </c>
      <c r="F5" s="295"/>
      <c r="G5" s="297">
        <v>0.3125</v>
      </c>
      <c r="H5" s="295"/>
      <c r="I5" s="298"/>
      <c r="J5" s="295"/>
      <c r="K5" s="299">
        <v>11</v>
      </c>
      <c r="L5" s="300"/>
    </row>
    <row r="6" spans="1:12">
      <c r="A6" s="305"/>
      <c r="B6" s="304"/>
      <c r="C6" s="294"/>
      <c r="D6" s="295"/>
      <c r="E6" s="294"/>
      <c r="F6" s="295"/>
      <c r="G6" s="294"/>
      <c r="H6" s="295"/>
      <c r="I6" s="294"/>
      <c r="J6" s="295"/>
      <c r="K6" s="294"/>
      <c r="L6" s="300"/>
    </row>
    <row r="7" spans="1:12">
      <c r="A7" s="303">
        <v>3</v>
      </c>
      <c r="B7" s="300"/>
      <c r="C7" s="299" t="s">
        <v>219</v>
      </c>
      <c r="D7" s="295"/>
      <c r="E7" s="299">
        <v>4</v>
      </c>
      <c r="F7" s="295"/>
      <c r="G7" s="297">
        <v>0.27083333333333331</v>
      </c>
      <c r="H7" s="295"/>
      <c r="I7" s="298"/>
      <c r="J7" s="295"/>
      <c r="K7" s="299">
        <v>6</v>
      </c>
      <c r="L7" s="300"/>
    </row>
    <row r="8" spans="1:12">
      <c r="A8" s="305"/>
      <c r="B8" s="300"/>
      <c r="C8" s="294"/>
      <c r="D8" s="295"/>
      <c r="E8" s="294"/>
      <c r="F8" s="295"/>
      <c r="G8" s="294"/>
      <c r="H8" s="295"/>
      <c r="I8" s="294"/>
      <c r="J8" s="295"/>
      <c r="K8" s="294"/>
      <c r="L8" s="300"/>
    </row>
    <row r="9" spans="1:12">
      <c r="A9" s="303"/>
      <c r="B9" s="300"/>
      <c r="C9" s="299"/>
      <c r="D9" s="295"/>
      <c r="E9" s="299"/>
      <c r="F9" s="295"/>
      <c r="G9" s="297"/>
      <c r="H9" s="295"/>
      <c r="I9" s="298"/>
      <c r="J9" s="295"/>
      <c r="K9" s="299"/>
      <c r="L9" s="300"/>
    </row>
    <row r="10" spans="1:12">
      <c r="A10" s="305"/>
      <c r="B10" s="300"/>
      <c r="C10" s="294"/>
      <c r="D10" s="295"/>
      <c r="E10" s="294"/>
      <c r="F10" s="295"/>
      <c r="G10" s="294"/>
      <c r="H10" s="295"/>
      <c r="I10" s="294"/>
      <c r="J10" s="295"/>
      <c r="K10" s="294"/>
      <c r="L10" s="300"/>
    </row>
    <row r="11" spans="1:12">
      <c r="A11" s="303"/>
      <c r="B11" s="300"/>
      <c r="C11" s="299"/>
      <c r="D11" s="295"/>
      <c r="E11" s="299"/>
      <c r="F11" s="295"/>
      <c r="G11" s="297"/>
      <c r="H11" s="295"/>
      <c r="I11" s="298"/>
      <c r="J11" s="295"/>
      <c r="K11" s="299"/>
      <c r="L11" s="300"/>
    </row>
    <row r="12" spans="1:12">
      <c r="A12" s="305"/>
      <c r="B12" s="300"/>
      <c r="C12" s="294"/>
      <c r="D12" s="295"/>
      <c r="E12" s="294"/>
      <c r="F12" s="295"/>
      <c r="G12" s="294"/>
      <c r="H12" s="295"/>
      <c r="I12" s="294"/>
      <c r="J12" s="295"/>
      <c r="K12" s="294"/>
      <c r="L12" s="300"/>
    </row>
    <row r="13" spans="1:12">
      <c r="A13" s="303"/>
      <c r="B13" s="300"/>
      <c r="C13" s="299"/>
      <c r="D13" s="295"/>
      <c r="E13" s="299"/>
      <c r="F13" s="295"/>
      <c r="G13" s="297"/>
      <c r="H13" s="295"/>
      <c r="I13" s="298"/>
      <c r="J13" s="295"/>
      <c r="K13" s="299"/>
      <c r="L13" s="300"/>
    </row>
    <row r="14" spans="1:12">
      <c r="A14" s="275"/>
      <c r="B14" s="277"/>
      <c r="C14" s="307"/>
      <c r="D14" s="308"/>
      <c r="E14" s="307"/>
      <c r="F14" s="308"/>
      <c r="G14" s="307"/>
      <c r="H14" s="308"/>
      <c r="I14" s="307"/>
      <c r="J14" s="308"/>
      <c r="K14" s="307"/>
      <c r="L14" s="277"/>
    </row>
  </sheetData>
  <mergeCells count="42">
    <mergeCell ref="K11:L12"/>
    <mergeCell ref="A13:B14"/>
    <mergeCell ref="K13:L14"/>
    <mergeCell ref="C13:D14"/>
    <mergeCell ref="E13:F14"/>
    <mergeCell ref="G13:H14"/>
    <mergeCell ref="I13:J14"/>
    <mergeCell ref="A11:B12"/>
    <mergeCell ref="C11:D12"/>
    <mergeCell ref="E11:F12"/>
    <mergeCell ref="G11:H12"/>
    <mergeCell ref="I11:J12"/>
    <mergeCell ref="K9:L10"/>
    <mergeCell ref="C3:D4"/>
    <mergeCell ref="E3:F4"/>
    <mergeCell ref="A5:B6"/>
    <mergeCell ref="C5:D6"/>
    <mergeCell ref="E5:F6"/>
    <mergeCell ref="C7:D8"/>
    <mergeCell ref="E7:F8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2023-09-12T15:46:02Z</dcterms:created>
  <dcterms:modified xsi:type="dcterms:W3CDTF">2023-09-12T15:46:03Z</dcterms:modified>
</cp:coreProperties>
</file>