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hamb'!$A$8:$AC$60</definedName>
    <definedName name="_xlnm._FilterDatabase" localSheetId="0" hidden="1">Pedido!$A$8:$AC$59</definedName>
  </definedNames>
  <calcPr calcId="162913"/>
</workbook>
</file>

<file path=xl/calcChain.xml><?xml version="1.0" encoding="utf-8"?>
<calcChain xmlns="http://schemas.openxmlformats.org/spreadsheetml/2006/main">
  <c r="H334" i="5" l="1"/>
  <c r="C334" i="5"/>
  <c r="F334" i="5" s="1"/>
  <c r="H333" i="5"/>
  <c r="F333" i="5"/>
  <c r="C333" i="5"/>
  <c r="D333" i="5" s="1"/>
  <c r="H332" i="5"/>
  <c r="F332" i="5"/>
  <c r="D332" i="5"/>
  <c r="C332" i="5"/>
  <c r="H331" i="5"/>
  <c r="E331" i="5"/>
  <c r="C331" i="5"/>
  <c r="H330" i="5"/>
  <c r="E330" i="5"/>
  <c r="F330" i="5" s="1"/>
  <c r="D330" i="5"/>
  <c r="C330" i="5"/>
  <c r="H329" i="5"/>
  <c r="E329" i="5"/>
  <c r="C329" i="5"/>
  <c r="F329" i="5" s="1"/>
  <c r="H328" i="5"/>
  <c r="F328" i="5"/>
  <c r="E328" i="5"/>
  <c r="C327" i="5"/>
  <c r="F327" i="5" s="1"/>
  <c r="I326" i="5"/>
  <c r="H326" i="5"/>
  <c r="C326" i="5"/>
  <c r="F326" i="5" s="1"/>
  <c r="I325" i="5"/>
  <c r="H325" i="5"/>
  <c r="F325" i="5"/>
  <c r="C325" i="5"/>
  <c r="E324" i="5"/>
  <c r="F324" i="5" s="1"/>
  <c r="D324" i="5"/>
  <c r="C324" i="5"/>
  <c r="I323" i="5"/>
  <c r="H323" i="5"/>
  <c r="E323" i="5"/>
  <c r="F323" i="5" s="1"/>
  <c r="D323" i="5"/>
  <c r="C323" i="5"/>
  <c r="E322" i="5"/>
  <c r="F322" i="5" s="1"/>
  <c r="D322" i="5"/>
  <c r="C322" i="5"/>
  <c r="I321" i="5"/>
  <c r="H321" i="5"/>
  <c r="F321" i="5"/>
  <c r="E321" i="5"/>
  <c r="D321" i="5"/>
  <c r="C321" i="5"/>
  <c r="E320" i="5"/>
  <c r="F320" i="5" s="1"/>
  <c r="D320" i="5"/>
  <c r="C320" i="5"/>
  <c r="I319" i="5"/>
  <c r="H319" i="5"/>
  <c r="E319" i="5"/>
  <c r="F319" i="5" s="1"/>
  <c r="D319" i="5"/>
  <c r="C319" i="5"/>
  <c r="E318" i="5"/>
  <c r="F318" i="5" s="1"/>
  <c r="D318" i="5"/>
  <c r="C318" i="5"/>
  <c r="I317" i="5"/>
  <c r="H317" i="5"/>
  <c r="E317" i="5"/>
  <c r="F317" i="5" s="1"/>
  <c r="D317" i="5"/>
  <c r="C317" i="5"/>
  <c r="E316" i="5"/>
  <c r="F316" i="5" s="1"/>
  <c r="D316" i="5"/>
  <c r="C316" i="5"/>
  <c r="I315" i="5"/>
  <c r="H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27" i="5" s="1"/>
  <c r="E314" i="5"/>
  <c r="F314" i="5" s="1"/>
  <c r="D314" i="5"/>
  <c r="C314" i="5"/>
  <c r="I313" i="5"/>
  <c r="C313" i="5"/>
  <c r="F313" i="5" s="1"/>
  <c r="I312" i="5"/>
  <c r="C312" i="5"/>
  <c r="D312" i="5" s="1"/>
  <c r="I311" i="5"/>
  <c r="F311" i="5"/>
  <c r="C311" i="5"/>
  <c r="D311" i="5" s="1"/>
  <c r="I310" i="5"/>
  <c r="E310" i="5"/>
  <c r="C310" i="5"/>
  <c r="F310" i="5" s="1"/>
  <c r="I309" i="5"/>
  <c r="E309" i="5"/>
  <c r="C309" i="5"/>
  <c r="I308" i="5"/>
  <c r="E308" i="5"/>
  <c r="C308" i="5"/>
  <c r="F308" i="5" s="1"/>
  <c r="I307" i="5"/>
  <c r="E307" i="5"/>
  <c r="F307" i="5" s="1"/>
  <c r="I306" i="5"/>
  <c r="C306" i="5"/>
  <c r="F306" i="5" s="1"/>
  <c r="I305" i="5"/>
  <c r="C305" i="5"/>
  <c r="F305" i="5" s="1"/>
  <c r="I304" i="5"/>
  <c r="C304" i="5"/>
  <c r="F304" i="5" s="1"/>
  <c r="I303" i="5"/>
  <c r="F303" i="5"/>
  <c r="E303" i="5"/>
  <c r="D303" i="5"/>
  <c r="C303" i="5"/>
  <c r="I302" i="5"/>
  <c r="E302" i="5"/>
  <c r="C302" i="5"/>
  <c r="I301" i="5"/>
  <c r="F301" i="5"/>
  <c r="E301" i="5"/>
  <c r="D301" i="5"/>
  <c r="C301" i="5"/>
  <c r="I300" i="5"/>
  <c r="F300" i="5"/>
  <c r="E300" i="5"/>
  <c r="C300" i="5"/>
  <c r="D300" i="5" s="1"/>
  <c r="I299" i="5"/>
  <c r="E299" i="5"/>
  <c r="F299" i="5" s="1"/>
  <c r="D299" i="5"/>
  <c r="C299" i="5"/>
  <c r="I298" i="5"/>
  <c r="F298" i="5"/>
  <c r="E298" i="5"/>
  <c r="C298" i="5"/>
  <c r="D298" i="5" s="1"/>
  <c r="I297" i="5"/>
  <c r="F297" i="5"/>
  <c r="E297" i="5"/>
  <c r="D297" i="5"/>
  <c r="C297" i="5"/>
  <c r="I296" i="5"/>
  <c r="E296" i="5"/>
  <c r="C296" i="5"/>
  <c r="D296" i="5" s="1"/>
  <c r="I295" i="5"/>
  <c r="F295" i="5"/>
  <c r="E295" i="5"/>
  <c r="D295" i="5"/>
  <c r="C295" i="5"/>
  <c r="I294" i="5"/>
  <c r="F294" i="5"/>
  <c r="E294" i="5"/>
  <c r="C294" i="5"/>
  <c r="D294" i="5" s="1"/>
  <c r="I293" i="5"/>
  <c r="H293" i="5"/>
  <c r="H310" i="5" s="1"/>
  <c r="F293" i="5"/>
  <c r="E293" i="5"/>
  <c r="D293" i="5"/>
  <c r="C293" i="5"/>
  <c r="I292" i="5"/>
  <c r="H292" i="5"/>
  <c r="F292" i="5"/>
  <c r="D292" i="5"/>
  <c r="C292" i="5"/>
  <c r="I291" i="5"/>
  <c r="H291" i="5"/>
  <c r="F291" i="5"/>
  <c r="D291" i="5"/>
  <c r="C291" i="5"/>
  <c r="I290" i="5"/>
  <c r="H290" i="5"/>
  <c r="C290" i="5"/>
  <c r="I289" i="5"/>
  <c r="H289" i="5"/>
  <c r="E289" i="5"/>
  <c r="C289" i="5"/>
  <c r="F289" i="5" s="1"/>
  <c r="I288" i="5"/>
  <c r="H288" i="5"/>
  <c r="E288" i="5"/>
  <c r="C288" i="5"/>
  <c r="I287" i="5"/>
  <c r="H287" i="5"/>
  <c r="E287" i="5"/>
  <c r="C287" i="5"/>
  <c r="F287" i="5" s="1"/>
  <c r="I286" i="5"/>
  <c r="H286" i="5"/>
  <c r="F286" i="5"/>
  <c r="E286" i="5"/>
  <c r="I285" i="5"/>
  <c r="H285" i="5"/>
  <c r="F285" i="5"/>
  <c r="C285" i="5"/>
  <c r="I284" i="5"/>
  <c r="H284" i="5"/>
  <c r="C284" i="5"/>
  <c r="F284" i="5" s="1"/>
  <c r="I283" i="5"/>
  <c r="H283" i="5"/>
  <c r="F283" i="5"/>
  <c r="C283" i="5"/>
  <c r="I282" i="5"/>
  <c r="H282" i="5"/>
  <c r="E282" i="5"/>
  <c r="D282" i="5"/>
  <c r="C282" i="5"/>
  <c r="F282" i="5" s="1"/>
  <c r="I281" i="5"/>
  <c r="H281" i="5"/>
  <c r="F281" i="5"/>
  <c r="E281" i="5"/>
  <c r="D281" i="5"/>
  <c r="C281" i="5"/>
  <c r="I280" i="5"/>
  <c r="H280" i="5"/>
  <c r="E280" i="5"/>
  <c r="C280" i="5"/>
  <c r="F280" i="5" s="1"/>
  <c r="I279" i="5"/>
  <c r="H279" i="5"/>
  <c r="F279" i="5"/>
  <c r="E279" i="5"/>
  <c r="D279" i="5"/>
  <c r="C279" i="5"/>
  <c r="I278" i="5"/>
  <c r="H278" i="5"/>
  <c r="E278" i="5"/>
  <c r="D278" i="5"/>
  <c r="C278" i="5"/>
  <c r="F278" i="5" s="1"/>
  <c r="I277" i="5"/>
  <c r="H277" i="5"/>
  <c r="F277" i="5"/>
  <c r="E277" i="5"/>
  <c r="D277" i="5"/>
  <c r="C277" i="5"/>
  <c r="I276" i="5"/>
  <c r="H276" i="5"/>
  <c r="E276" i="5"/>
  <c r="C276" i="5"/>
  <c r="F276" i="5" s="1"/>
  <c r="I275" i="5"/>
  <c r="H275" i="5"/>
  <c r="F275" i="5"/>
  <c r="E275" i="5"/>
  <c r="D275" i="5"/>
  <c r="C275" i="5"/>
  <c r="I274" i="5"/>
  <c r="H274" i="5"/>
  <c r="E274" i="5"/>
  <c r="D274" i="5"/>
  <c r="C274" i="5"/>
  <c r="F274" i="5" s="1"/>
  <c r="I273" i="5"/>
  <c r="H273" i="5"/>
  <c r="F273" i="5"/>
  <c r="E273" i="5"/>
  <c r="D273" i="5"/>
  <c r="C273" i="5"/>
  <c r="I272" i="5"/>
  <c r="H272" i="5"/>
  <c r="E272" i="5"/>
  <c r="D272" i="5"/>
  <c r="C272" i="5"/>
  <c r="F272" i="5" s="1"/>
  <c r="I271" i="5"/>
  <c r="H271" i="5"/>
  <c r="F271" i="5"/>
  <c r="C271" i="5"/>
  <c r="D271" i="5" s="1"/>
  <c r="I270" i="5"/>
  <c r="H270" i="5"/>
  <c r="F270" i="5"/>
  <c r="D270" i="5"/>
  <c r="C270" i="5"/>
  <c r="I269" i="5"/>
  <c r="H269" i="5"/>
  <c r="F269" i="5"/>
  <c r="C269" i="5"/>
  <c r="D269" i="5" s="1"/>
  <c r="I268" i="5"/>
  <c r="H268" i="5"/>
  <c r="E268" i="5"/>
  <c r="D268" i="5"/>
  <c r="C268" i="5"/>
  <c r="F268" i="5" s="1"/>
  <c r="I267" i="5"/>
  <c r="H267" i="5"/>
  <c r="E267" i="5"/>
  <c r="F267" i="5" s="1"/>
  <c r="D267" i="5"/>
  <c r="C267" i="5"/>
  <c r="I266" i="5"/>
  <c r="H266" i="5"/>
  <c r="E266" i="5"/>
  <c r="D266" i="5"/>
  <c r="C266" i="5"/>
  <c r="F266" i="5" s="1"/>
  <c r="I265" i="5"/>
  <c r="H265" i="5"/>
  <c r="E265" i="5"/>
  <c r="F265" i="5" s="1"/>
  <c r="I264" i="5"/>
  <c r="H264" i="5"/>
  <c r="C264" i="5"/>
  <c r="F264" i="5" s="1"/>
  <c r="I263" i="5"/>
  <c r="H263" i="5"/>
  <c r="F263" i="5"/>
  <c r="C263" i="5"/>
  <c r="I262" i="5"/>
  <c r="H262" i="5"/>
  <c r="F262" i="5"/>
  <c r="C262" i="5"/>
  <c r="I261" i="5"/>
  <c r="H261" i="5"/>
  <c r="E261" i="5"/>
  <c r="C261" i="5"/>
  <c r="F261" i="5" s="1"/>
  <c r="I260" i="5"/>
  <c r="H260" i="5"/>
  <c r="E260" i="5"/>
  <c r="D260" i="5"/>
  <c r="C260" i="5"/>
  <c r="I259" i="5"/>
  <c r="H259" i="5"/>
  <c r="E259" i="5"/>
  <c r="C259" i="5"/>
  <c r="F259" i="5" s="1"/>
  <c r="I258" i="5"/>
  <c r="H258" i="5"/>
  <c r="E258" i="5"/>
  <c r="D258" i="5"/>
  <c r="C258" i="5"/>
  <c r="I257" i="5"/>
  <c r="H257" i="5"/>
  <c r="E257" i="5"/>
  <c r="C257" i="5"/>
  <c r="F257" i="5" s="1"/>
  <c r="I256" i="5"/>
  <c r="H256" i="5"/>
  <c r="E256" i="5"/>
  <c r="D256" i="5"/>
  <c r="C256" i="5"/>
  <c r="F256" i="5" s="1"/>
  <c r="I255" i="5"/>
  <c r="H255" i="5"/>
  <c r="E255" i="5"/>
  <c r="C255" i="5"/>
  <c r="F255" i="5" s="1"/>
  <c r="I254" i="5"/>
  <c r="H254" i="5"/>
  <c r="E254" i="5"/>
  <c r="D254" i="5"/>
  <c r="C254" i="5"/>
  <c r="I253" i="5"/>
  <c r="H253" i="5"/>
  <c r="E253" i="5"/>
  <c r="C253" i="5"/>
  <c r="F253" i="5" s="1"/>
  <c r="I252" i="5"/>
  <c r="H252" i="5"/>
  <c r="E252" i="5"/>
  <c r="D252" i="5"/>
  <c r="C252" i="5"/>
  <c r="I251" i="5"/>
  <c r="H251" i="5"/>
  <c r="E251" i="5"/>
  <c r="C251" i="5"/>
  <c r="F251" i="5" s="1"/>
  <c r="I250" i="5"/>
  <c r="H250" i="5"/>
  <c r="D250" i="5"/>
  <c r="C250" i="5"/>
  <c r="F250" i="5" s="1"/>
  <c r="I249" i="5"/>
  <c r="H249" i="5"/>
  <c r="F249" i="5"/>
  <c r="C249" i="5"/>
  <c r="D249" i="5" s="1"/>
  <c r="I248" i="5"/>
  <c r="H248" i="5"/>
  <c r="F248" i="5"/>
  <c r="D248" i="5"/>
  <c r="C248" i="5"/>
  <c r="I247" i="5"/>
  <c r="H247" i="5"/>
  <c r="F247" i="5"/>
  <c r="E247" i="5"/>
  <c r="D247" i="5"/>
  <c r="C247" i="5"/>
  <c r="I246" i="5"/>
  <c r="H246" i="5"/>
  <c r="E246" i="5"/>
  <c r="F246" i="5" s="1"/>
  <c r="D246" i="5"/>
  <c r="C246" i="5"/>
  <c r="I245" i="5"/>
  <c r="H245" i="5"/>
  <c r="E245" i="5"/>
  <c r="F245" i="5" s="1"/>
  <c r="D245" i="5"/>
  <c r="C245" i="5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D240" i="5"/>
  <c r="C240" i="5"/>
  <c r="F240" i="5" s="1"/>
  <c r="I239" i="5"/>
  <c r="H239" i="5"/>
  <c r="E239" i="5"/>
  <c r="C239" i="5"/>
  <c r="I238" i="5"/>
  <c r="H238" i="5"/>
  <c r="E238" i="5"/>
  <c r="F238" i="5" s="1"/>
  <c r="C238" i="5"/>
  <c r="D238" i="5" s="1"/>
  <c r="I237" i="5"/>
  <c r="H237" i="5"/>
  <c r="E237" i="5"/>
  <c r="C237" i="5"/>
  <c r="I236" i="5"/>
  <c r="H236" i="5"/>
  <c r="E236" i="5"/>
  <c r="C236" i="5"/>
  <c r="F236" i="5" s="1"/>
  <c r="I235" i="5"/>
  <c r="H235" i="5"/>
  <c r="E235" i="5"/>
  <c r="C235" i="5"/>
  <c r="I234" i="5"/>
  <c r="H234" i="5"/>
  <c r="E234" i="5"/>
  <c r="D234" i="5"/>
  <c r="C234" i="5"/>
  <c r="F234" i="5" s="1"/>
  <c r="I233" i="5"/>
  <c r="H233" i="5"/>
  <c r="E233" i="5"/>
  <c r="C233" i="5"/>
  <c r="I232" i="5"/>
  <c r="H232" i="5"/>
  <c r="E232" i="5"/>
  <c r="C232" i="5"/>
  <c r="F232" i="5" s="1"/>
  <c r="I231" i="5"/>
  <c r="H231" i="5"/>
  <c r="E231" i="5"/>
  <c r="C231" i="5"/>
  <c r="I230" i="5"/>
  <c r="H230" i="5"/>
  <c r="F230" i="5"/>
  <c r="E230" i="5"/>
  <c r="C230" i="5"/>
  <c r="D230" i="5" s="1"/>
  <c r="I229" i="5"/>
  <c r="H229" i="5"/>
  <c r="C229" i="5"/>
  <c r="F229" i="5" s="1"/>
  <c r="I228" i="5"/>
  <c r="H228" i="5"/>
  <c r="D228" i="5"/>
  <c r="C228" i="5"/>
  <c r="F228" i="5" s="1"/>
  <c r="I227" i="5"/>
  <c r="H227" i="5"/>
  <c r="F227" i="5"/>
  <c r="D227" i="5"/>
  <c r="C227" i="5"/>
  <c r="I226" i="5"/>
  <c r="H226" i="5"/>
  <c r="E226" i="5"/>
  <c r="C226" i="5"/>
  <c r="D226" i="5" s="1"/>
  <c r="I225" i="5"/>
  <c r="H225" i="5"/>
  <c r="E225" i="5"/>
  <c r="F225" i="5" s="1"/>
  <c r="D225" i="5"/>
  <c r="C225" i="5"/>
  <c r="I224" i="5"/>
  <c r="H224" i="5"/>
  <c r="F224" i="5"/>
  <c r="E224" i="5"/>
  <c r="C224" i="5"/>
  <c r="D224" i="5" s="1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D219" i="5"/>
  <c r="C219" i="5"/>
  <c r="F219" i="5" s="1"/>
  <c r="I218" i="5"/>
  <c r="H218" i="5"/>
  <c r="E218" i="5"/>
  <c r="C218" i="5"/>
  <c r="F218" i="5" s="1"/>
  <c r="I217" i="5"/>
  <c r="H217" i="5"/>
  <c r="E217" i="5"/>
  <c r="D217" i="5"/>
  <c r="C217" i="5"/>
  <c r="F217" i="5" s="1"/>
  <c r="I216" i="5"/>
  <c r="H216" i="5"/>
  <c r="E216" i="5"/>
  <c r="D216" i="5"/>
  <c r="C216" i="5"/>
  <c r="F216" i="5" s="1"/>
  <c r="I215" i="5"/>
  <c r="H215" i="5"/>
  <c r="E215" i="5"/>
  <c r="D215" i="5"/>
  <c r="C215" i="5"/>
  <c r="F215" i="5" s="1"/>
  <c r="I214" i="5"/>
  <c r="H214" i="5"/>
  <c r="E214" i="5"/>
  <c r="D214" i="5"/>
  <c r="C214" i="5"/>
  <c r="F214" i="5" s="1"/>
  <c r="I213" i="5"/>
  <c r="H213" i="5"/>
  <c r="E213" i="5"/>
  <c r="D213" i="5"/>
  <c r="C213" i="5"/>
  <c r="F213" i="5" s="1"/>
  <c r="I212" i="5"/>
  <c r="H212" i="5"/>
  <c r="E212" i="5"/>
  <c r="C212" i="5"/>
  <c r="F212" i="5" s="1"/>
  <c r="I211" i="5"/>
  <c r="H211" i="5"/>
  <c r="E211" i="5"/>
  <c r="D211" i="5"/>
  <c r="C211" i="5"/>
  <c r="F211" i="5" s="1"/>
  <c r="I210" i="5"/>
  <c r="H210" i="5"/>
  <c r="F210" i="5"/>
  <c r="E210" i="5"/>
  <c r="D210" i="5"/>
  <c r="C210" i="5"/>
  <c r="I209" i="5"/>
  <c r="H209" i="5"/>
  <c r="E209" i="5"/>
  <c r="D209" i="5"/>
  <c r="C209" i="5"/>
  <c r="F209" i="5" s="1"/>
  <c r="I208" i="5"/>
  <c r="F208" i="5"/>
  <c r="D208" i="5"/>
  <c r="C208" i="5"/>
  <c r="I207" i="5"/>
  <c r="C207" i="5"/>
  <c r="F207" i="5" s="1"/>
  <c r="I206" i="5"/>
  <c r="D206" i="5"/>
  <c r="C206" i="5"/>
  <c r="F206" i="5" s="1"/>
  <c r="I205" i="5"/>
  <c r="H205" i="5"/>
  <c r="F205" i="5"/>
  <c r="E205" i="5"/>
  <c r="D205" i="5"/>
  <c r="C205" i="5"/>
  <c r="I204" i="5"/>
  <c r="H204" i="5"/>
  <c r="E204" i="5"/>
  <c r="D204" i="5"/>
  <c r="C204" i="5"/>
  <c r="F204" i="5" s="1"/>
  <c r="I203" i="5"/>
  <c r="H203" i="5"/>
  <c r="F203" i="5"/>
  <c r="E203" i="5"/>
  <c r="D203" i="5"/>
  <c r="C203" i="5"/>
  <c r="I202" i="5"/>
  <c r="H202" i="5"/>
  <c r="H206" i="5" s="1"/>
  <c r="H207" i="5" s="1"/>
  <c r="H208" i="5" s="1"/>
  <c r="F202" i="5"/>
  <c r="E202" i="5"/>
  <c r="I201" i="5"/>
  <c r="H201" i="5"/>
  <c r="C201" i="5"/>
  <c r="F201" i="5" s="1"/>
  <c r="I200" i="5"/>
  <c r="F200" i="5"/>
  <c r="C200" i="5"/>
  <c r="I199" i="5"/>
  <c r="H199" i="5"/>
  <c r="F199" i="5"/>
  <c r="C199" i="5"/>
  <c r="I198" i="5"/>
  <c r="H198" i="5"/>
  <c r="F198" i="5"/>
  <c r="E198" i="5"/>
  <c r="D198" i="5"/>
  <c r="C198" i="5"/>
  <c r="I197" i="5"/>
  <c r="E197" i="5"/>
  <c r="F197" i="5" s="1"/>
  <c r="D197" i="5"/>
  <c r="C197" i="5"/>
  <c r="I196" i="5"/>
  <c r="H196" i="5"/>
  <c r="E196" i="5"/>
  <c r="F196" i="5" s="1"/>
  <c r="D196" i="5"/>
  <c r="C196" i="5"/>
  <c r="I195" i="5"/>
  <c r="E195" i="5"/>
  <c r="F195" i="5" s="1"/>
  <c r="D195" i="5"/>
  <c r="C195" i="5"/>
  <c r="I194" i="5"/>
  <c r="H194" i="5"/>
  <c r="F194" i="5"/>
  <c r="E194" i="5"/>
  <c r="D194" i="5"/>
  <c r="C194" i="5"/>
  <c r="I193" i="5"/>
  <c r="E193" i="5"/>
  <c r="F193" i="5" s="1"/>
  <c r="D193" i="5"/>
  <c r="C193" i="5"/>
  <c r="I192" i="5"/>
  <c r="H192" i="5"/>
  <c r="F192" i="5"/>
  <c r="E192" i="5"/>
  <c r="D192" i="5"/>
  <c r="C192" i="5"/>
  <c r="I191" i="5"/>
  <c r="E191" i="5"/>
  <c r="F191" i="5" s="1"/>
  <c r="D191" i="5"/>
  <c r="C191" i="5"/>
  <c r="I190" i="5"/>
  <c r="H190" i="5"/>
  <c r="E190" i="5"/>
  <c r="F190" i="5" s="1"/>
  <c r="D190" i="5"/>
  <c r="C190" i="5"/>
  <c r="I189" i="5"/>
  <c r="E189" i="5"/>
  <c r="F189" i="5" s="1"/>
  <c r="D189" i="5"/>
  <c r="C189" i="5"/>
  <c r="I188" i="5"/>
  <c r="H188" i="5"/>
  <c r="E188" i="5"/>
  <c r="F188" i="5" s="1"/>
  <c r="D188" i="5"/>
  <c r="C188" i="5"/>
  <c r="I187" i="5"/>
  <c r="H187" i="5"/>
  <c r="C187" i="5"/>
  <c r="F187" i="5" s="1"/>
  <c r="I186" i="5"/>
  <c r="H186" i="5"/>
  <c r="C186" i="5"/>
  <c r="F186" i="5" s="1"/>
  <c r="I185" i="5"/>
  <c r="H185" i="5"/>
  <c r="C185" i="5"/>
  <c r="F185" i="5" s="1"/>
  <c r="I184" i="5"/>
  <c r="H184" i="5"/>
  <c r="E184" i="5"/>
  <c r="D184" i="5"/>
  <c r="C184" i="5"/>
  <c r="I183" i="5"/>
  <c r="H183" i="5"/>
  <c r="E183" i="5"/>
  <c r="C183" i="5"/>
  <c r="F183" i="5" s="1"/>
  <c r="I182" i="5"/>
  <c r="H182" i="5"/>
  <c r="E182" i="5"/>
  <c r="D182" i="5"/>
  <c r="C182" i="5"/>
  <c r="F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F177" i="5" s="1"/>
  <c r="D177" i="5"/>
  <c r="C177" i="5"/>
  <c r="I176" i="5"/>
  <c r="H176" i="5"/>
  <c r="E176" i="5"/>
  <c r="F176" i="5" s="1"/>
  <c r="D176" i="5"/>
  <c r="C176" i="5"/>
  <c r="I175" i="5"/>
  <c r="H175" i="5"/>
  <c r="F175" i="5"/>
  <c r="E175" i="5"/>
  <c r="D175" i="5"/>
  <c r="C175" i="5"/>
  <c r="I174" i="5"/>
  <c r="H174" i="5"/>
  <c r="E174" i="5"/>
  <c r="F174" i="5" s="1"/>
  <c r="D174" i="5"/>
  <c r="C174" i="5"/>
  <c r="I173" i="5"/>
  <c r="H173" i="5"/>
  <c r="F173" i="5"/>
  <c r="E173" i="5"/>
  <c r="D173" i="5"/>
  <c r="C173" i="5"/>
  <c r="I172" i="5"/>
  <c r="H172" i="5"/>
  <c r="E172" i="5"/>
  <c r="F172" i="5" s="1"/>
  <c r="D172" i="5"/>
  <c r="C172" i="5"/>
  <c r="I171" i="5"/>
  <c r="H171" i="5"/>
  <c r="F171" i="5"/>
  <c r="E171" i="5"/>
  <c r="D171" i="5"/>
  <c r="C171" i="5"/>
  <c r="I170" i="5"/>
  <c r="H170" i="5"/>
  <c r="E170" i="5"/>
  <c r="F170" i="5" s="1"/>
  <c r="D170" i="5"/>
  <c r="C170" i="5"/>
  <c r="I169" i="5"/>
  <c r="H169" i="5"/>
  <c r="F169" i="5"/>
  <c r="E169" i="5"/>
  <c r="D169" i="5"/>
  <c r="C169" i="5"/>
  <c r="I168" i="5"/>
  <c r="H168" i="5"/>
  <c r="E168" i="5"/>
  <c r="F168" i="5" s="1"/>
  <c r="D168" i="5"/>
  <c r="C168" i="5"/>
  <c r="I167" i="5"/>
  <c r="H167" i="5"/>
  <c r="F167" i="5"/>
  <c r="E167" i="5"/>
  <c r="D167" i="5"/>
  <c r="C167" i="5"/>
  <c r="C166" i="5"/>
  <c r="F166" i="5" s="1"/>
  <c r="C165" i="5"/>
  <c r="D164" i="5"/>
  <c r="C164" i="5"/>
  <c r="F164" i="5" s="1"/>
  <c r="F163" i="5"/>
  <c r="D163" i="5"/>
  <c r="C163" i="5"/>
  <c r="H162" i="5"/>
  <c r="F162" i="5"/>
  <c r="E162" i="5"/>
  <c r="C162" i="5"/>
  <c r="D162" i="5" s="1"/>
  <c r="F161" i="5"/>
  <c r="E161" i="5"/>
  <c r="D161" i="5"/>
  <c r="C161" i="5"/>
  <c r="E160" i="5"/>
  <c r="C160" i="5"/>
  <c r="D160" i="5" s="1"/>
  <c r="E159" i="5"/>
  <c r="F159" i="5" s="1"/>
  <c r="C158" i="5"/>
  <c r="F158" i="5" s="1"/>
  <c r="C157" i="5"/>
  <c r="F157" i="5" s="1"/>
  <c r="F156" i="5"/>
  <c r="E156" i="5"/>
  <c r="D156" i="5"/>
  <c r="C156" i="5"/>
  <c r="F155" i="5"/>
  <c r="E155" i="5"/>
  <c r="C155" i="5"/>
  <c r="D155" i="5" s="1"/>
  <c r="E154" i="5"/>
  <c r="F154" i="5" s="1"/>
  <c r="D154" i="5"/>
  <c r="C154" i="5"/>
  <c r="E153" i="5"/>
  <c r="C153" i="5"/>
  <c r="D153" i="5" s="1"/>
  <c r="E152" i="5"/>
  <c r="F152" i="5" s="1"/>
  <c r="D152" i="5"/>
  <c r="C152" i="5"/>
  <c r="H151" i="5"/>
  <c r="F151" i="5"/>
  <c r="E151" i="5"/>
  <c r="C151" i="5"/>
  <c r="D151" i="5" s="1"/>
  <c r="F150" i="5"/>
  <c r="E150" i="5"/>
  <c r="D150" i="5"/>
  <c r="C150" i="5"/>
  <c r="E149" i="5"/>
  <c r="C149" i="5"/>
  <c r="D149" i="5" s="1"/>
  <c r="E148" i="5"/>
  <c r="F148" i="5" s="1"/>
  <c r="D148" i="5"/>
  <c r="C148" i="5"/>
  <c r="F147" i="5"/>
  <c r="E147" i="5"/>
  <c r="C147" i="5"/>
  <c r="D147" i="5" s="1"/>
  <c r="I146" i="5"/>
  <c r="I152" i="5" s="1"/>
  <c r="H146" i="5"/>
  <c r="H158" i="5" s="1"/>
  <c r="E146" i="5"/>
  <c r="F146" i="5" s="1"/>
  <c r="D146" i="5"/>
  <c r="C146" i="5"/>
  <c r="I145" i="5"/>
  <c r="H145" i="5"/>
  <c r="E145" i="5"/>
  <c r="F145" i="5" s="1"/>
  <c r="C145" i="5"/>
  <c r="D145" i="5" s="1"/>
  <c r="I144" i="5"/>
  <c r="H144" i="5"/>
  <c r="F144" i="5"/>
  <c r="E144" i="5"/>
  <c r="D144" i="5"/>
  <c r="C144" i="5"/>
  <c r="I143" i="5"/>
  <c r="H143" i="5"/>
  <c r="E143" i="5"/>
  <c r="C143" i="5"/>
  <c r="D143" i="5" s="1"/>
  <c r="I142" i="5"/>
  <c r="F142" i="5"/>
  <c r="E142" i="5"/>
  <c r="I141" i="5"/>
  <c r="D141" i="5"/>
  <c r="C141" i="5"/>
  <c r="F141" i="5" s="1"/>
  <c r="I140" i="5"/>
  <c r="F140" i="5"/>
  <c r="C140" i="5"/>
  <c r="D140" i="5" s="1"/>
  <c r="I139" i="5"/>
  <c r="F139" i="5"/>
  <c r="D139" i="5"/>
  <c r="C139" i="5"/>
  <c r="I138" i="5"/>
  <c r="F138" i="5"/>
  <c r="C138" i="5"/>
  <c r="I137" i="5"/>
  <c r="C137" i="5"/>
  <c r="F137" i="5" s="1"/>
  <c r="I136" i="5"/>
  <c r="F136" i="5"/>
  <c r="C136" i="5"/>
  <c r="I135" i="5"/>
  <c r="E135" i="5"/>
  <c r="D135" i="5"/>
  <c r="C135" i="5"/>
  <c r="F135" i="5" s="1"/>
  <c r="I134" i="5"/>
  <c r="F134" i="5"/>
  <c r="E134" i="5"/>
  <c r="D134" i="5"/>
  <c r="C134" i="5"/>
  <c r="I133" i="5"/>
  <c r="E133" i="5"/>
  <c r="D133" i="5"/>
  <c r="C133" i="5"/>
  <c r="F133" i="5" s="1"/>
  <c r="F132" i="5"/>
  <c r="E132" i="5"/>
  <c r="D132" i="5"/>
  <c r="C132" i="5"/>
  <c r="E131" i="5"/>
  <c r="D131" i="5"/>
  <c r="C131" i="5"/>
  <c r="F131" i="5" s="1"/>
  <c r="I130" i="5"/>
  <c r="H130" i="5"/>
  <c r="H139" i="5" s="1"/>
  <c r="F130" i="5"/>
  <c r="E130" i="5"/>
  <c r="D130" i="5"/>
  <c r="C130" i="5"/>
  <c r="I129" i="5"/>
  <c r="E129" i="5"/>
  <c r="D129" i="5"/>
  <c r="C129" i="5"/>
  <c r="F129" i="5" s="1"/>
  <c r="I128" i="5"/>
  <c r="H128" i="5"/>
  <c r="F128" i="5"/>
  <c r="E128" i="5"/>
  <c r="D128" i="5"/>
  <c r="C128" i="5"/>
  <c r="I127" i="5"/>
  <c r="E127" i="5"/>
  <c r="D127" i="5"/>
  <c r="C127" i="5"/>
  <c r="F127" i="5" s="1"/>
  <c r="I126" i="5"/>
  <c r="H126" i="5"/>
  <c r="F126" i="5"/>
  <c r="E126" i="5"/>
  <c r="D126" i="5"/>
  <c r="C126" i="5"/>
  <c r="I125" i="5"/>
  <c r="E125" i="5"/>
  <c r="C125" i="5"/>
  <c r="F125" i="5" s="1"/>
  <c r="F124" i="5"/>
  <c r="C124" i="5"/>
  <c r="D124" i="5" s="1"/>
  <c r="F123" i="5"/>
  <c r="D123" i="5"/>
  <c r="C123" i="5"/>
  <c r="F122" i="5"/>
  <c r="D122" i="5"/>
  <c r="C122" i="5"/>
  <c r="I121" i="5"/>
  <c r="H121" i="5"/>
  <c r="E121" i="5"/>
  <c r="C121" i="5"/>
  <c r="F121" i="5" s="1"/>
  <c r="I120" i="5"/>
  <c r="H120" i="5"/>
  <c r="E120" i="5"/>
  <c r="C120" i="5"/>
  <c r="F120" i="5" s="1"/>
  <c r="I119" i="5"/>
  <c r="H119" i="5"/>
  <c r="E119" i="5"/>
  <c r="C119" i="5"/>
  <c r="H118" i="5"/>
  <c r="H122" i="5" s="1"/>
  <c r="H123" i="5" s="1"/>
  <c r="H124" i="5" s="1"/>
  <c r="F118" i="5"/>
  <c r="E118" i="5"/>
  <c r="C117" i="5"/>
  <c r="F117" i="5" s="1"/>
  <c r="H116" i="5"/>
  <c r="C116" i="5"/>
  <c r="F116" i="5" s="1"/>
  <c r="H115" i="5"/>
  <c r="C115" i="5"/>
  <c r="F115" i="5" s="1"/>
  <c r="I114" i="5"/>
  <c r="H114" i="5"/>
  <c r="E114" i="5"/>
  <c r="C114" i="5"/>
  <c r="H113" i="5"/>
  <c r="E113" i="5"/>
  <c r="C113" i="5"/>
  <c r="E112" i="5"/>
  <c r="C112" i="5"/>
  <c r="E111" i="5"/>
  <c r="C111" i="5"/>
  <c r="F111" i="5" s="1"/>
  <c r="E110" i="5"/>
  <c r="C110" i="5"/>
  <c r="H109" i="5"/>
  <c r="E109" i="5"/>
  <c r="D109" i="5"/>
  <c r="C109" i="5"/>
  <c r="E108" i="5"/>
  <c r="C108" i="5"/>
  <c r="H107" i="5"/>
  <c r="E107" i="5"/>
  <c r="C107" i="5"/>
  <c r="I106" i="5"/>
  <c r="H106" i="5"/>
  <c r="E106" i="5"/>
  <c r="C106" i="5"/>
  <c r="H105" i="5"/>
  <c r="E105" i="5"/>
  <c r="C105" i="5"/>
  <c r="I104" i="5"/>
  <c r="I109" i="5" s="1"/>
  <c r="H104" i="5"/>
  <c r="H111" i="5" s="1"/>
  <c r="E104" i="5"/>
  <c r="C104" i="5"/>
  <c r="D103" i="5"/>
  <c r="C103" i="5"/>
  <c r="F103" i="5" s="1"/>
  <c r="F102" i="5"/>
  <c r="C102" i="5"/>
  <c r="D102" i="5" s="1"/>
  <c r="F101" i="5"/>
  <c r="D101" i="5"/>
  <c r="C101" i="5"/>
  <c r="I100" i="5"/>
  <c r="H100" i="5"/>
  <c r="F100" i="5"/>
  <c r="E100" i="5"/>
  <c r="D100" i="5"/>
  <c r="C100" i="5"/>
  <c r="I99" i="5"/>
  <c r="H99" i="5"/>
  <c r="F99" i="5"/>
  <c r="E99" i="5"/>
  <c r="D99" i="5"/>
  <c r="C99" i="5"/>
  <c r="I98" i="5"/>
  <c r="H98" i="5"/>
  <c r="F98" i="5"/>
  <c r="E98" i="5"/>
  <c r="D98" i="5"/>
  <c r="C98" i="5"/>
  <c r="E97" i="5"/>
  <c r="F97" i="5" s="1"/>
  <c r="I96" i="5"/>
  <c r="C96" i="5"/>
  <c r="F96" i="5" s="1"/>
  <c r="I95" i="5"/>
  <c r="H95" i="5"/>
  <c r="F95" i="5"/>
  <c r="C95" i="5"/>
  <c r="C94" i="5"/>
  <c r="F94" i="5" s="1"/>
  <c r="I93" i="5"/>
  <c r="E93" i="5"/>
  <c r="D93" i="5"/>
  <c r="C93" i="5"/>
  <c r="F93" i="5" s="1"/>
  <c r="E92" i="5"/>
  <c r="D92" i="5"/>
  <c r="C92" i="5"/>
  <c r="F92" i="5" s="1"/>
  <c r="E91" i="5"/>
  <c r="D91" i="5"/>
  <c r="C91" i="5"/>
  <c r="F91" i="5" s="1"/>
  <c r="I90" i="5"/>
  <c r="E90" i="5"/>
  <c r="C90" i="5"/>
  <c r="F90" i="5" s="1"/>
  <c r="I89" i="5"/>
  <c r="F89" i="5"/>
  <c r="E89" i="5"/>
  <c r="D89" i="5"/>
  <c r="C89" i="5"/>
  <c r="I88" i="5"/>
  <c r="E88" i="5"/>
  <c r="C88" i="5"/>
  <c r="F88" i="5" s="1"/>
  <c r="I87" i="5"/>
  <c r="E87" i="5"/>
  <c r="D87" i="5"/>
  <c r="C87" i="5"/>
  <c r="F87" i="5" s="1"/>
  <c r="E86" i="5"/>
  <c r="C86" i="5"/>
  <c r="F86" i="5" s="1"/>
  <c r="I85" i="5"/>
  <c r="E85" i="5"/>
  <c r="D85" i="5"/>
  <c r="C85" i="5"/>
  <c r="F85" i="5" s="1"/>
  <c r="I84" i="5"/>
  <c r="E84" i="5"/>
  <c r="D84" i="5"/>
  <c r="C84" i="5"/>
  <c r="F84" i="5" s="1"/>
  <c r="I83" i="5"/>
  <c r="I92" i="5" s="1"/>
  <c r="I103" i="5" s="1"/>
  <c r="H83" i="5"/>
  <c r="H92" i="5" s="1"/>
  <c r="F83" i="5"/>
  <c r="E83" i="5"/>
  <c r="C83" i="5"/>
  <c r="D83" i="5" s="1"/>
  <c r="I82" i="5"/>
  <c r="H82" i="5"/>
  <c r="E82" i="5"/>
  <c r="D82" i="5"/>
  <c r="C82" i="5"/>
  <c r="F82" i="5" s="1"/>
  <c r="I81" i="5"/>
  <c r="H81" i="5"/>
  <c r="E81" i="5"/>
  <c r="D81" i="5"/>
  <c r="C81" i="5"/>
  <c r="F81" i="5" s="1"/>
  <c r="I80" i="5"/>
  <c r="H80" i="5"/>
  <c r="E80" i="5"/>
  <c r="C80" i="5"/>
  <c r="F80" i="5" s="1"/>
  <c r="H79" i="5"/>
  <c r="F79" i="5"/>
  <c r="E79" i="5"/>
  <c r="F78" i="5"/>
  <c r="C78" i="5"/>
  <c r="D78" i="5" s="1"/>
  <c r="F77" i="5"/>
  <c r="D77" i="5"/>
  <c r="C77" i="5"/>
  <c r="I76" i="5"/>
  <c r="C76" i="5"/>
  <c r="F76" i="5" s="1"/>
  <c r="C75" i="5"/>
  <c r="F75" i="5" s="1"/>
  <c r="I74" i="5"/>
  <c r="H74" i="5"/>
  <c r="C74" i="5"/>
  <c r="F74" i="5" s="1"/>
  <c r="I73" i="5"/>
  <c r="I77" i="5" s="1"/>
  <c r="H73" i="5"/>
  <c r="F73" i="5"/>
  <c r="C73" i="5"/>
  <c r="E72" i="5"/>
  <c r="D72" i="5"/>
  <c r="C72" i="5"/>
  <c r="I71" i="5"/>
  <c r="H71" i="5"/>
  <c r="E71" i="5"/>
  <c r="D71" i="5"/>
  <c r="C71" i="5"/>
  <c r="F71" i="5" s="1"/>
  <c r="E70" i="5"/>
  <c r="D70" i="5"/>
  <c r="C70" i="5"/>
  <c r="F70" i="5" s="1"/>
  <c r="I69" i="5"/>
  <c r="H69" i="5"/>
  <c r="E69" i="5"/>
  <c r="D69" i="5"/>
  <c r="C69" i="5"/>
  <c r="F69" i="5" s="1"/>
  <c r="E68" i="5"/>
  <c r="D68" i="5"/>
  <c r="C68" i="5"/>
  <c r="I67" i="5"/>
  <c r="H67" i="5"/>
  <c r="F67" i="5"/>
  <c r="E67" i="5"/>
  <c r="D67" i="5"/>
  <c r="C67" i="5"/>
  <c r="E66" i="5"/>
  <c r="D66" i="5"/>
  <c r="C66" i="5"/>
  <c r="I65" i="5"/>
  <c r="H65" i="5"/>
  <c r="E65" i="5"/>
  <c r="D65" i="5"/>
  <c r="C65" i="5"/>
  <c r="F65" i="5" s="1"/>
  <c r="E64" i="5"/>
  <c r="D64" i="5"/>
  <c r="C64" i="5"/>
  <c r="I63" i="5"/>
  <c r="H63" i="5"/>
  <c r="E63" i="5"/>
  <c r="D63" i="5"/>
  <c r="C63" i="5"/>
  <c r="F63" i="5" s="1"/>
  <c r="I62" i="5"/>
  <c r="I75" i="5" s="1"/>
  <c r="H62" i="5"/>
  <c r="H75" i="5" s="1"/>
  <c r="H76" i="5" s="1"/>
  <c r="H77" i="5" s="1"/>
  <c r="H78" i="5" s="1"/>
  <c r="E62" i="5"/>
  <c r="C62" i="5"/>
  <c r="I61" i="5"/>
  <c r="H61" i="5"/>
  <c r="F61" i="5"/>
  <c r="C61" i="5"/>
  <c r="I60" i="5"/>
  <c r="F60" i="5"/>
  <c r="D60" i="5"/>
  <c r="C60" i="5"/>
  <c r="I59" i="5"/>
  <c r="F59" i="5"/>
  <c r="C59" i="5"/>
  <c r="D59" i="5" s="1"/>
  <c r="I58" i="5"/>
  <c r="F58" i="5"/>
  <c r="D58" i="5"/>
  <c r="C58" i="5"/>
  <c r="I57" i="5"/>
  <c r="H57" i="5"/>
  <c r="F57" i="5"/>
  <c r="E57" i="5"/>
  <c r="D57" i="5"/>
  <c r="C57" i="5"/>
  <c r="I56" i="5"/>
  <c r="H56" i="5"/>
  <c r="F56" i="5"/>
  <c r="E56" i="5"/>
  <c r="D56" i="5"/>
  <c r="C56" i="5"/>
  <c r="I55" i="5"/>
  <c r="H55" i="5"/>
  <c r="F55" i="5"/>
  <c r="E55" i="5"/>
  <c r="D55" i="5"/>
  <c r="C55" i="5"/>
  <c r="I54" i="5"/>
  <c r="H54" i="5"/>
  <c r="H58" i="5" s="1"/>
  <c r="H59" i="5" s="1"/>
  <c r="H60" i="5" s="1"/>
  <c r="F54" i="5"/>
  <c r="E54" i="5"/>
  <c r="I53" i="5"/>
  <c r="F53" i="5"/>
  <c r="C53" i="5"/>
  <c r="I52" i="5"/>
  <c r="H52" i="5"/>
  <c r="F52" i="5"/>
  <c r="C52" i="5"/>
  <c r="I51" i="5"/>
  <c r="F51" i="5"/>
  <c r="E51" i="5"/>
  <c r="D51" i="5"/>
  <c r="C51" i="5"/>
  <c r="I50" i="5"/>
  <c r="E50" i="5"/>
  <c r="F50" i="5" s="1"/>
  <c r="D50" i="5"/>
  <c r="C50" i="5"/>
  <c r="I49" i="5"/>
  <c r="E49" i="5"/>
  <c r="F49" i="5" s="1"/>
  <c r="D49" i="5"/>
  <c r="C49" i="5"/>
  <c r="I48" i="5"/>
  <c r="F48" i="5"/>
  <c r="E48" i="5"/>
  <c r="D48" i="5"/>
  <c r="C48" i="5"/>
  <c r="I47" i="5"/>
  <c r="F47" i="5"/>
  <c r="E47" i="5"/>
  <c r="D47" i="5"/>
  <c r="C47" i="5"/>
  <c r="I46" i="5"/>
  <c r="F46" i="5"/>
  <c r="E46" i="5"/>
  <c r="D46" i="5"/>
  <c r="C46" i="5"/>
  <c r="I45" i="5"/>
  <c r="H45" i="5"/>
  <c r="E45" i="5"/>
  <c r="F45" i="5" s="1"/>
  <c r="D45" i="5"/>
  <c r="C45" i="5"/>
  <c r="I44" i="5"/>
  <c r="E44" i="5"/>
  <c r="F44" i="5" s="1"/>
  <c r="D44" i="5"/>
  <c r="C44" i="5"/>
  <c r="I43" i="5"/>
  <c r="H43" i="5"/>
  <c r="F43" i="5"/>
  <c r="E43" i="5"/>
  <c r="D43" i="5"/>
  <c r="C43" i="5"/>
  <c r="I42" i="5"/>
  <c r="F42" i="5"/>
  <c r="E42" i="5"/>
  <c r="D42" i="5"/>
  <c r="C42" i="5"/>
  <c r="I41" i="5"/>
  <c r="H41" i="5"/>
  <c r="F41" i="5"/>
  <c r="E41" i="5"/>
  <c r="D41" i="5"/>
  <c r="C41" i="5"/>
  <c r="H40" i="5"/>
  <c r="F40" i="5"/>
  <c r="D40" i="5"/>
  <c r="C40" i="5"/>
  <c r="H39" i="5"/>
  <c r="F39" i="5"/>
  <c r="C39" i="5"/>
  <c r="D39" i="5" s="1"/>
  <c r="I38" i="5"/>
  <c r="H38" i="5"/>
  <c r="C38" i="5"/>
  <c r="I37" i="5"/>
  <c r="H37" i="5"/>
  <c r="E37" i="5"/>
  <c r="D37" i="5"/>
  <c r="C37" i="5"/>
  <c r="I36" i="5"/>
  <c r="H36" i="5"/>
  <c r="E36" i="5"/>
  <c r="C36" i="5"/>
  <c r="I35" i="5"/>
  <c r="H35" i="5"/>
  <c r="E35" i="5"/>
  <c r="D35" i="5"/>
  <c r="C35" i="5"/>
  <c r="I34" i="5"/>
  <c r="H34" i="5"/>
  <c r="E34" i="5"/>
  <c r="F34" i="5" s="1"/>
  <c r="I33" i="5"/>
  <c r="H33" i="5"/>
  <c r="C33" i="5"/>
  <c r="F33" i="5" s="1"/>
  <c r="I32" i="5"/>
  <c r="I39" i="5" s="1"/>
  <c r="H32" i="5"/>
  <c r="C32" i="5"/>
  <c r="F32" i="5" s="1"/>
  <c r="I31" i="5"/>
  <c r="H31" i="5"/>
  <c r="C31" i="5"/>
  <c r="F31" i="5" s="1"/>
  <c r="I30" i="5"/>
  <c r="H30" i="5"/>
  <c r="F30" i="5"/>
  <c r="E30" i="5"/>
  <c r="C30" i="5"/>
  <c r="D30" i="5" s="1"/>
  <c r="I29" i="5"/>
  <c r="I40" i="5" s="1"/>
  <c r="H29" i="5"/>
  <c r="E29" i="5"/>
  <c r="F29" i="5" s="1"/>
  <c r="C29" i="5"/>
  <c r="D29" i="5" s="1"/>
  <c r="I28" i="5"/>
  <c r="H28" i="5"/>
  <c r="E28" i="5"/>
  <c r="C28" i="5"/>
  <c r="D28" i="5" s="1"/>
  <c r="I27" i="5"/>
  <c r="H27" i="5"/>
  <c r="F27" i="5"/>
  <c r="E27" i="5"/>
  <c r="C27" i="5"/>
  <c r="D27" i="5" s="1"/>
  <c r="I26" i="5"/>
  <c r="H26" i="5"/>
  <c r="F26" i="5"/>
  <c r="E26" i="5"/>
  <c r="C26" i="5"/>
  <c r="D26" i="5" s="1"/>
  <c r="I25" i="5"/>
  <c r="H25" i="5"/>
  <c r="E25" i="5"/>
  <c r="F25" i="5" s="1"/>
  <c r="C25" i="5"/>
  <c r="D25" i="5" s="1"/>
  <c r="I24" i="5"/>
  <c r="H24" i="5"/>
  <c r="E24" i="5"/>
  <c r="C24" i="5"/>
  <c r="D24" i="5" s="1"/>
  <c r="I23" i="5"/>
  <c r="H23" i="5"/>
  <c r="F23" i="5"/>
  <c r="E23" i="5"/>
  <c r="C23" i="5"/>
  <c r="D23" i="5" s="1"/>
  <c r="I22" i="5"/>
  <c r="H22" i="5"/>
  <c r="F22" i="5"/>
  <c r="E22" i="5"/>
  <c r="C22" i="5"/>
  <c r="D22" i="5" s="1"/>
  <c r="I21" i="5"/>
  <c r="H21" i="5"/>
  <c r="F21" i="5"/>
  <c r="E21" i="5"/>
  <c r="C21" i="5"/>
  <c r="D21" i="5" s="1"/>
  <c r="I20" i="5"/>
  <c r="H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C27" i="4" s="1"/>
  <c r="C27" i="4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AC60" i="3" s="1"/>
  <c r="D60" i="3"/>
  <c r="C60" i="3"/>
  <c r="B59" i="3"/>
  <c r="A59" i="3"/>
  <c r="B58" i="3"/>
  <c r="A58" i="3"/>
  <c r="B57" i="3"/>
  <c r="A57" i="3"/>
  <c r="B55" i="3"/>
  <c r="A55" i="3"/>
  <c r="B54" i="3"/>
  <c r="A54" i="3"/>
  <c r="B53" i="3"/>
  <c r="A53" i="3"/>
  <c r="B52" i="3"/>
  <c r="A52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C16" i="2" s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C59" i="1" s="1"/>
  <c r="I111" i="5" l="1"/>
  <c r="I131" i="5"/>
  <c r="F235" i="5"/>
  <c r="D235" i="5"/>
  <c r="F331" i="5"/>
  <c r="D331" i="5"/>
  <c r="H298" i="5"/>
  <c r="H312" i="5"/>
  <c r="H305" i="5"/>
  <c r="H302" i="5"/>
  <c r="H296" i="5"/>
  <c r="H300" i="5"/>
  <c r="H294" i="5"/>
  <c r="H309" i="5"/>
  <c r="H307" i="5"/>
  <c r="H304" i="5"/>
  <c r="H311" i="5"/>
  <c r="F20" i="5"/>
  <c r="F36" i="5"/>
  <c r="D36" i="5"/>
  <c r="H53" i="5"/>
  <c r="H50" i="5"/>
  <c r="H48" i="5"/>
  <c r="H46" i="5"/>
  <c r="H44" i="5"/>
  <c r="H42" i="5"/>
  <c r="D80" i="5"/>
  <c r="F107" i="5"/>
  <c r="F119" i="5"/>
  <c r="D121" i="5"/>
  <c r="H142" i="5"/>
  <c r="F149" i="5"/>
  <c r="H156" i="5"/>
  <c r="F160" i="5"/>
  <c r="F233" i="5"/>
  <c r="D233" i="5"/>
  <c r="H303" i="5"/>
  <c r="F104" i="5"/>
  <c r="D104" i="5"/>
  <c r="F68" i="5"/>
  <c r="D90" i="5"/>
  <c r="D107" i="5"/>
  <c r="H112" i="5"/>
  <c r="D119" i="5"/>
  <c r="H149" i="5"/>
  <c r="I156" i="5"/>
  <c r="H160" i="5"/>
  <c r="H166" i="5"/>
  <c r="F254" i="5"/>
  <c r="D289" i="5"/>
  <c r="F296" i="5"/>
  <c r="I123" i="5"/>
  <c r="I116" i="5"/>
  <c r="I118" i="5"/>
  <c r="I115" i="5"/>
  <c r="F110" i="5"/>
  <c r="D110" i="5"/>
  <c r="I112" i="5"/>
  <c r="H154" i="5"/>
  <c r="I166" i="5"/>
  <c r="D231" i="5"/>
  <c r="F231" i="5"/>
  <c r="H308" i="5"/>
  <c r="F105" i="5"/>
  <c r="F113" i="5"/>
  <c r="H136" i="5"/>
  <c r="H141" i="5"/>
  <c r="H140" i="5"/>
  <c r="H132" i="5"/>
  <c r="H134" i="5"/>
  <c r="H147" i="5"/>
  <c r="I154" i="5"/>
  <c r="I165" i="5" s="1"/>
  <c r="H157" i="5"/>
  <c r="D236" i="5"/>
  <c r="D287" i="5"/>
  <c r="H301" i="5"/>
  <c r="D329" i="5"/>
  <c r="F28" i="5"/>
  <c r="F37" i="5"/>
  <c r="F66" i="5"/>
  <c r="D88" i="5"/>
  <c r="D105" i="5"/>
  <c r="I107" i="5"/>
  <c r="H110" i="5"/>
  <c r="D113" i="5"/>
  <c r="I124" i="5"/>
  <c r="I132" i="5"/>
  <c r="H137" i="5"/>
  <c r="F143" i="5"/>
  <c r="H152" i="5"/>
  <c r="I157" i="5"/>
  <c r="I164" i="5" s="1"/>
  <c r="D186" i="5"/>
  <c r="H200" i="5"/>
  <c r="H197" i="5"/>
  <c r="H195" i="5"/>
  <c r="H193" i="5"/>
  <c r="H191" i="5"/>
  <c r="H189" i="5"/>
  <c r="D218" i="5"/>
  <c r="F252" i="5"/>
  <c r="F260" i="5"/>
  <c r="F309" i="5"/>
  <c r="F112" i="5"/>
  <c r="D112" i="5"/>
  <c r="F108" i="5"/>
  <c r="D108" i="5"/>
  <c r="I110" i="5"/>
  <c r="F226" i="5"/>
  <c r="H299" i="5"/>
  <c r="F302" i="5"/>
  <c r="D302" i="5"/>
  <c r="D309" i="5"/>
  <c r="I158" i="5"/>
  <c r="I162" i="5"/>
  <c r="I160" i="5"/>
  <c r="I155" i="5"/>
  <c r="I153" i="5"/>
  <c r="I151" i="5"/>
  <c r="I149" i="5"/>
  <c r="I147" i="5"/>
  <c r="D120" i="5"/>
  <c r="D125" i="5"/>
  <c r="H150" i="5"/>
  <c r="H161" i="5"/>
  <c r="D239" i="5"/>
  <c r="F239" i="5"/>
  <c r="F290" i="5"/>
  <c r="D290" i="5"/>
  <c r="F35" i="5"/>
  <c r="H51" i="5"/>
  <c r="F64" i="5"/>
  <c r="F72" i="5"/>
  <c r="D76" i="5"/>
  <c r="D86" i="5"/>
  <c r="I105" i="5"/>
  <c r="H108" i="5"/>
  <c r="D111" i="5"/>
  <c r="I113" i="5"/>
  <c r="H117" i="5"/>
  <c r="I150" i="5"/>
  <c r="H155" i="5"/>
  <c r="I161" i="5"/>
  <c r="F184" i="5"/>
  <c r="D212" i="5"/>
  <c r="D232" i="5"/>
  <c r="F258" i="5"/>
  <c r="D280" i="5"/>
  <c r="H297" i="5"/>
  <c r="D313" i="5"/>
  <c r="F24" i="5"/>
  <c r="H49" i="5"/>
  <c r="F62" i="5"/>
  <c r="I97" i="5"/>
  <c r="I101" i="5" s="1"/>
  <c r="I102" i="5" s="1"/>
  <c r="I94" i="5"/>
  <c r="I91" i="5"/>
  <c r="F106" i="5"/>
  <c r="D106" i="5"/>
  <c r="I108" i="5"/>
  <c r="F114" i="5"/>
  <c r="D114" i="5"/>
  <c r="I117" i="5"/>
  <c r="I122" i="5"/>
  <c r="H138" i="5"/>
  <c r="H148" i="5"/>
  <c r="F153" i="5"/>
  <c r="H159" i="5"/>
  <c r="H163" i="5" s="1"/>
  <c r="H164" i="5" s="1"/>
  <c r="H165" i="5" s="1"/>
  <c r="F237" i="5"/>
  <c r="D237" i="5"/>
  <c r="D288" i="5"/>
  <c r="F288" i="5"/>
  <c r="H306" i="5"/>
  <c r="F38" i="5"/>
  <c r="D38" i="5"/>
  <c r="H47" i="5"/>
  <c r="D62" i="5"/>
  <c r="I86" i="5"/>
  <c r="F109" i="5"/>
  <c r="H125" i="5"/>
  <c r="H127" i="5"/>
  <c r="H129" i="5"/>
  <c r="H131" i="5"/>
  <c r="H133" i="5"/>
  <c r="H135" i="5"/>
  <c r="I148" i="5"/>
  <c r="H153" i="5"/>
  <c r="I159" i="5"/>
  <c r="I163" i="5" s="1"/>
  <c r="F165" i="5"/>
  <c r="D165" i="5"/>
  <c r="D187" i="5"/>
  <c r="D276" i="5"/>
  <c r="H295" i="5"/>
  <c r="H313" i="5"/>
  <c r="H85" i="5"/>
  <c r="H87" i="5"/>
  <c r="H89" i="5"/>
  <c r="H91" i="5"/>
  <c r="H93" i="5"/>
  <c r="H96" i="5"/>
  <c r="D334" i="5"/>
  <c r="H94" i="5"/>
  <c r="H97" i="5"/>
  <c r="H101" i="5" s="1"/>
  <c r="H102" i="5" s="1"/>
  <c r="H103" i="5" s="1"/>
  <c r="D183" i="5"/>
  <c r="D185" i="5"/>
  <c r="D207" i="5"/>
  <c r="D229" i="5"/>
  <c r="D251" i="5"/>
  <c r="D253" i="5"/>
  <c r="D255" i="5"/>
  <c r="D257" i="5"/>
  <c r="D259" i="5"/>
  <c r="D261" i="5"/>
  <c r="D308" i="5"/>
  <c r="D310" i="5"/>
  <c r="F312" i="5"/>
  <c r="H316" i="5"/>
  <c r="H318" i="5"/>
  <c r="H320" i="5"/>
  <c r="H322" i="5"/>
  <c r="H324" i="5"/>
  <c r="H64" i="5"/>
  <c r="H66" i="5"/>
  <c r="H68" i="5"/>
  <c r="H70" i="5"/>
  <c r="H72" i="5"/>
  <c r="I316" i="5"/>
  <c r="I318" i="5"/>
  <c r="I320" i="5"/>
  <c r="I322" i="5"/>
  <c r="I332" i="5" s="1"/>
  <c r="I324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comments1.xml><?xml version="1.0" encoding="utf-8"?>
<comments xmlns="http://schemas.openxmlformats.org/spreadsheetml/2006/main">
  <authors>
    <author/>
  </authors>
  <commentList>
    <comment ref="H40" authorId="0" shapeId="0">
      <text>
        <r>
          <rPr>
            <sz val="10"/>
            <color rgb="FF000000"/>
            <rFont val="Arial"/>
            <scheme val="minor"/>
          </rPr>
          <t xml:space="preserve">Gergal:
$2700
</t>
        </r>
      </text>
    </comment>
  </commentList>
</comments>
</file>

<file path=xl/sharedStrings.xml><?xml version="1.0" encoding="utf-8"?>
<sst xmlns="http://schemas.openxmlformats.org/spreadsheetml/2006/main" count="822" uniqueCount="244">
  <si>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</si>
  <si>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</si>
  <si>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</si>
  <si>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</si>
  <si>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</si>
  <si>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</si>
  <si>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</si>
  <si>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</si>
  <si>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</si>
  <si>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</si>
  <si>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</si>
  <si>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</si>
  <si>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</si>
  <si>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</si>
  <si>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</si>
  <si>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</si>
  <si>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</si>
  <si>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</si>
  <si>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</si>
  <si>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</si>
  <si>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</si>
  <si>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</si>
  <si>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</si>
  <si>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</si>
  <si>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</si>
  <si>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</si>
  <si>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</si>
  <si>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</si>
  <si>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</si>
  <si>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</si>
  <si>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</si>
  <si>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</si>
  <si>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</si>
  <si>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</si>
  <si>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</si>
  <si>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</si>
  <si>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</si>
  <si>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</si>
  <si>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</si>
  <si>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</si>
  <si>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</si>
  <si>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</si>
  <si>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Maria Prado</t>
  </si>
  <si>
    <t>ver diet</t>
  </si>
  <si>
    <t>Jacqueline Darling</t>
  </si>
  <si>
    <t>ver jugo</t>
  </si>
  <si>
    <t>Silvia Elvira Palombo</t>
  </si>
  <si>
    <t>VALERIA Corrales</t>
  </si>
  <si>
    <t>silvia masok</t>
  </si>
  <si>
    <t>1 zanahoria</t>
  </si>
  <si>
    <t>Eduardo Heidenreich</t>
  </si>
  <si>
    <t>abru city</t>
  </si>
  <si>
    <t>Tostado Nizuk</t>
  </si>
  <si>
    <t>Mooi Lomitas</t>
  </si>
  <si>
    <t>BOLSAS X 2,5</t>
  </si>
  <si>
    <t>Janelac</t>
  </si>
  <si>
    <t>JUGOS</t>
  </si>
  <si>
    <t>BOLSAS X 1 KG</t>
  </si>
  <si>
    <t>Green Rivadavia</t>
  </si>
  <si>
    <t>7,5</t>
  </si>
  <si>
    <t>5,0</t>
  </si>
  <si>
    <t>5KG ESPARRAGO</t>
  </si>
  <si>
    <t>trozos</t>
  </si>
  <si>
    <t>15,0</t>
  </si>
  <si>
    <t>35,0</t>
  </si>
  <si>
    <t>Green Santa Fe</t>
  </si>
  <si>
    <t/>
  </si>
  <si>
    <t>6 KG ESPARRAGO</t>
  </si>
  <si>
    <t>Nicolazza</t>
  </si>
  <si>
    <t>Mooi Dot</t>
  </si>
  <si>
    <t>Green Dot</t>
  </si>
  <si>
    <t>5 KG ESPARRAGO</t>
  </si>
  <si>
    <t>PINCETTI</t>
  </si>
  <si>
    <t>Tea La Plata</t>
  </si>
  <si>
    <t>7KG ESPARRAGO</t>
  </si>
  <si>
    <t>Tea Lomitas</t>
  </si>
  <si>
    <t>3KG ESPARRAGO</t>
  </si>
  <si>
    <t>Tea Formosa</t>
  </si>
  <si>
    <t>Tostado Santa Fe</t>
  </si>
  <si>
    <t>Tostado Lanus</t>
  </si>
  <si>
    <t>Newen</t>
  </si>
  <si>
    <t>jugos</t>
  </si>
  <si>
    <t>MARIELA QUINTERO</t>
  </si>
  <si>
    <t>1 troz</t>
  </si>
  <si>
    <t>Green Billin</t>
  </si>
  <si>
    <t>HUERTOS DEL SUR</t>
  </si>
  <si>
    <t xml:space="preserve">Brenda Barret </t>
  </si>
  <si>
    <t>rem</t>
  </si>
  <si>
    <t>Mooi Alto Palermo</t>
  </si>
  <si>
    <t>ver mail</t>
  </si>
  <si>
    <t>briche doré galerias pacifico</t>
  </si>
  <si>
    <t>tienda nova villa crespo</t>
  </si>
  <si>
    <t>2 kg esparra</t>
  </si>
  <si>
    <t>2 troz</t>
  </si>
  <si>
    <t>kajol</t>
  </si>
  <si>
    <t>Belen Cimino</t>
  </si>
  <si>
    <t>Bersati</t>
  </si>
  <si>
    <t>bolsas x 2,5</t>
  </si>
  <si>
    <t>Casa Saenz Botanico</t>
  </si>
  <si>
    <t>The Oldest</t>
  </si>
  <si>
    <t>Parolaccía Dolce Y Café</t>
  </si>
  <si>
    <t>20 kg esparrago</t>
  </si>
  <si>
    <t>Tostado Nuñez</t>
  </si>
  <si>
    <t>Tostado Alto Palermo</t>
  </si>
  <si>
    <t>Tostado Canning</t>
  </si>
  <si>
    <t>MABERTIN SUIPACHA</t>
  </si>
  <si>
    <t>2 kg lima</t>
  </si>
  <si>
    <t xml:space="preserve">Lodiser </t>
  </si>
  <si>
    <t xml:space="preserve">muestra </t>
  </si>
  <si>
    <t>5 troz</t>
  </si>
  <si>
    <t>Tienda de calzones</t>
  </si>
  <si>
    <t>2,5 troz</t>
  </si>
  <si>
    <t>4 mango pul</t>
  </si>
  <si>
    <t>francisco Méndez Elizalde</t>
  </si>
  <si>
    <t>Maria Jose Tapia</t>
  </si>
  <si>
    <t>hacer FC</t>
  </si>
  <si>
    <t>JUMBO</t>
  </si>
  <si>
    <t>Wooden spoon</t>
  </si>
  <si>
    <t>Enrique Lozano</t>
  </si>
  <si>
    <t>word</t>
  </si>
  <si>
    <t xml:space="preserve">          RETIRAR ESENCIA DE MENTA</t>
  </si>
  <si>
    <t>Iberá 3229 CABA(9-16HS)</t>
  </si>
  <si>
    <t>HECHO</t>
  </si>
  <si>
    <t>Cerv Cabrera</t>
  </si>
  <si>
    <t>Tienda nova charcas</t>
  </si>
  <si>
    <t>bolsas x 1 kg</t>
  </si>
  <si>
    <t>Holbox la plata</t>
  </si>
  <si>
    <t>4,0</t>
  </si>
  <si>
    <t>TOTALES</t>
  </si>
  <si>
    <t>JUGOS  GERGAL (cajas)</t>
  </si>
  <si>
    <t>JUGOS DETOX</t>
  </si>
  <si>
    <t>CON AZUCAR</t>
  </si>
  <si>
    <t>LIGHT</t>
  </si>
  <si>
    <t>NUEVOS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</si>
  <si>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</si>
  <si>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</si>
  <si>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</si>
  <si>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</si>
  <si>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</si>
  <si>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</si>
  <si>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</si>
  <si>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</si>
  <si>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LIMO</t>
  </si>
  <si>
    <t>MARA</t>
  </si>
  <si>
    <t>MANZ</t>
  </si>
  <si>
    <t>GRAN</t>
  </si>
  <si>
    <t>ZANAH</t>
  </si>
  <si>
    <t>BIDON</t>
  </si>
  <si>
    <t>PASSION</t>
  </si>
  <si>
    <t>MOJITO</t>
  </si>
  <si>
    <t>KIWI</t>
  </si>
  <si>
    <t>9 bot surtidas</t>
  </si>
  <si>
    <t>2x450</t>
  </si>
  <si>
    <t>VER MAIL SON 11 PACKS DE JUGOS NMQ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</si>
  <si>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</si>
  <si>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</si>
  <si>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</si>
  <si>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</si>
  <si>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</si>
  <si>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</si>
  <si>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</si>
  <si>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</si>
  <si>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</si>
  <si>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</si>
  <si>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</si>
  <si>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</si>
  <si>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</si>
  <si>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</si>
  <si>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</si>
  <si>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</si>
  <si>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</si>
  <si>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</si>
  <si>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</si>
  <si>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</si>
  <si>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</si>
  <si>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</si>
  <si>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</si>
  <si>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</si>
  <si>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</si>
  <si>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2 manteca de maní</t>
  </si>
  <si>
    <t>1 hamb de poroto y esp</t>
  </si>
  <si>
    <t>1 hamb quinoa</t>
  </si>
  <si>
    <t>1 kg arróz yamaní</t>
  </si>
  <si>
    <t>1 mix con maní</t>
  </si>
  <si>
    <t>CUERDAS</t>
  </si>
  <si>
    <t>SORRENTINOS</t>
  </si>
  <si>
    <t>EASY</t>
  </si>
  <si>
    <t>RETIRO DE DEPOSITO</t>
  </si>
  <si>
    <t>FREE VEGETALES</t>
  </si>
  <si>
    <t>a granel</t>
  </si>
  <si>
    <t>cajas  x 12,5kg</t>
  </si>
  <si>
    <t>Marina T</t>
  </si>
  <si>
    <t>1,0</t>
  </si>
  <si>
    <t>1 WOK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</si>
  <si>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</si>
  <si>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</si>
  <si>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</si>
  <si>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</si>
  <si>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</si>
  <si>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</si>
  <si>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</si>
  <si>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</si>
  <si>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</si>
  <si>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</si>
  <si>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</si>
  <si>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</si>
  <si>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</si>
  <si>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</si>
  <si>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</si>
  <si>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</si>
  <si>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</si>
  <si>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</si>
  <si>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</si>
  <si>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</si>
  <si>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</si>
  <si>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</si>
  <si>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</si>
  <si>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</si>
  <si>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</si>
  <si>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</si>
  <si>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</si>
  <si>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</si>
  <si>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</si>
  <si>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</si>
  <si>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</si>
  <si>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</si>
  <si>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</si>
  <si>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</si>
  <si>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</si>
  <si>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</si>
  <si>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</si>
  <si>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</si>
  <si>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</si>
  <si>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</si>
  <si>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</si>
  <si>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</si>
  <si>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</si>
  <si>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</si>
  <si>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</si>
  <si>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</si>
  <si>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</si>
  <si>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M Y M LOGISTIC</t>
  </si>
  <si>
    <t>Jorge</t>
  </si>
  <si>
    <t xml:space="preserve">CEA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</si>
</sst>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&quot;Times New Roman&quot;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2" fontId="11" fillId="0" borderId="37" xfId="0" applyNumberFormat="1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" fillId="4" borderId="37" xfId="0" applyFont="1" applyFill="1" applyBorder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164" fontId="10" fillId="0" borderId="40" xfId="0" applyNumberFormat="1" applyFont="1" applyBorder="1" applyAlignment="1">
      <alignment horizontal="center"/>
    </xf>
    <xf numFmtId="0" fontId="14" fillId="0" borderId="37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5" fillId="0" borderId="0" xfId="0" applyFont="1" applyAlignment="1"/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164" fontId="10" fillId="4" borderId="37" xfId="0" applyNumberFormat="1" applyFont="1" applyFill="1" applyBorder="1" applyAlignment="1">
      <alignment horizontal="center"/>
    </xf>
    <xf numFmtId="164" fontId="10" fillId="2" borderId="37" xfId="0" applyNumberFormat="1" applyFont="1" applyFill="1" applyBorder="1" applyAlignment="1"/>
    <xf numFmtId="0" fontId="11" fillId="0" borderId="0" xfId="0" applyFont="1" applyAlignment="1"/>
    <xf numFmtId="164" fontId="7" fillId="0" borderId="37" xfId="0" applyNumberFormat="1" applyFont="1" applyBorder="1" applyAlignment="1"/>
    <xf numFmtId="0" fontId="10" fillId="0" borderId="3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16" fillId="0" borderId="37" xfId="0" applyFont="1" applyBorder="1" applyAlignment="1">
      <alignment horizontal="center"/>
    </xf>
    <xf numFmtId="0" fontId="18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0" fillId="5" borderId="41" xfId="0" applyNumberFormat="1" applyFont="1" applyFill="1" applyBorder="1" applyAlignment="1">
      <alignment horizontal="center"/>
    </xf>
    <xf numFmtId="0" fontId="18" fillId="0" borderId="37" xfId="0" applyFont="1" applyBorder="1" applyAlignment="1"/>
    <xf numFmtId="0" fontId="1" fillId="0" borderId="37" xfId="0" applyFont="1" applyBorder="1" applyAlignment="1"/>
    <xf numFmtId="164" fontId="22" fillId="0" borderId="37" xfId="0" applyNumberFormat="1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164" fontId="7" fillId="3" borderId="45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22" fillId="0" borderId="55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164" fontId="10" fillId="0" borderId="37" xfId="0" applyNumberFormat="1" applyFont="1" applyBorder="1" applyAlignment="1"/>
    <xf numFmtId="0" fontId="10" fillId="0" borderId="63" xfId="0" applyFont="1" applyBorder="1" applyAlignment="1">
      <alignment horizontal="center"/>
    </xf>
    <xf numFmtId="1" fontId="23" fillId="0" borderId="55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64" fontId="5" fillId="0" borderId="64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3" xfId="0" applyFont="1" applyBorder="1" applyAlignment="1"/>
    <xf numFmtId="164" fontId="7" fillId="3" borderId="68" xfId="0" applyNumberFormat="1" applyFont="1" applyFill="1" applyBorder="1" applyAlignment="1">
      <alignment horizontal="center"/>
    </xf>
    <xf numFmtId="164" fontId="7" fillId="3" borderId="69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2" xfId="0" applyNumberFormat="1" applyFont="1" applyBorder="1" applyAlignment="1">
      <alignment horizontal="left"/>
    </xf>
    <xf numFmtId="0" fontId="5" fillId="0" borderId="63" xfId="0" applyFont="1" applyBorder="1" applyAlignment="1"/>
    <xf numFmtId="164" fontId="10" fillId="0" borderId="71" xfId="0" applyNumberFormat="1" applyFont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5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6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7" xfId="0" applyFont="1" applyBorder="1" applyAlignment="1">
      <alignment horizontal="center"/>
    </xf>
    <xf numFmtId="1" fontId="10" fillId="0" borderId="78" xfId="0" applyNumberFormat="1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1" fontId="10" fillId="0" borderId="82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5" fillId="0" borderId="0" xfId="0" applyFont="1" applyAlignment="1"/>
    <xf numFmtId="164" fontId="26" fillId="0" borderId="37" xfId="0" applyNumberFormat="1" applyFont="1" applyBorder="1" applyAlignment="1">
      <alignment horizontal="center"/>
    </xf>
    <xf numFmtId="166" fontId="26" fillId="2" borderId="37" xfId="0" applyNumberFormat="1" applyFont="1" applyFill="1" applyBorder="1" applyAlignment="1">
      <alignment horizontal="center"/>
    </xf>
    <xf numFmtId="164" fontId="26" fillId="2" borderId="37" xfId="0" applyNumberFormat="1" applyFont="1" applyFill="1" applyBorder="1" applyAlignment="1">
      <alignment horizontal="center"/>
    </xf>
    <xf numFmtId="164" fontId="26" fillId="0" borderId="37" xfId="0" applyNumberFormat="1" applyFont="1" applyBorder="1" applyAlignment="1"/>
    <xf numFmtId="0" fontId="26" fillId="0" borderId="38" xfId="0" applyFont="1" applyBorder="1" applyAlignment="1">
      <alignment horizontal="center"/>
    </xf>
    <xf numFmtId="164" fontId="26" fillId="0" borderId="37" xfId="0" applyNumberFormat="1" applyFont="1" applyBorder="1" applyAlignment="1">
      <alignment horizontal="center"/>
    </xf>
    <xf numFmtId="0" fontId="26" fillId="0" borderId="37" xfId="0" applyFont="1" applyBorder="1" applyAlignment="1">
      <alignment vertical="center"/>
    </xf>
    <xf numFmtId="0" fontId="26" fillId="2" borderId="39" xfId="0" applyFont="1" applyFill="1" applyBorder="1" applyAlignment="1">
      <alignment horizontal="center"/>
    </xf>
    <xf numFmtId="0" fontId="26" fillId="0" borderId="37" xfId="0" applyFont="1" applyBorder="1" applyAlignment="1"/>
    <xf numFmtId="0" fontId="27" fillId="0" borderId="37" xfId="0" applyFont="1" applyBorder="1" applyAlignment="1">
      <alignment vertical="center"/>
    </xf>
    <xf numFmtId="2" fontId="26" fillId="2" borderId="37" xfId="0" applyNumberFormat="1" applyFont="1" applyFill="1" applyBorder="1" applyAlignment="1">
      <alignment horizontal="center"/>
    </xf>
    <xf numFmtId="164" fontId="26" fillId="2" borderId="37" xfId="0" applyNumberFormat="1" applyFont="1" applyFill="1" applyBorder="1" applyAlignment="1"/>
    <xf numFmtId="164" fontId="26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0" xfId="0" applyFont="1" applyBorder="1" applyAlignment="1"/>
    <xf numFmtId="0" fontId="9" fillId="0" borderId="37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0" fontId="9" fillId="0" borderId="37" xfId="0" applyFont="1" applyBorder="1" applyAlignment="1"/>
    <xf numFmtId="164" fontId="10" fillId="0" borderId="61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37" xfId="0" applyNumberFormat="1" applyFont="1" applyBorder="1" applyAlignment="1">
      <alignment horizontal="center"/>
    </xf>
    <xf numFmtId="0" fontId="9" fillId="0" borderId="37" xfId="0" applyFont="1" applyBorder="1" applyAlignment="1"/>
    <xf numFmtId="164" fontId="13" fillId="0" borderId="40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3" xfId="0" applyFont="1" applyBorder="1" applyAlignment="1">
      <alignment horizontal="center"/>
    </xf>
    <xf numFmtId="164" fontId="13" fillId="0" borderId="72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13" fillId="0" borderId="63" xfId="0" applyNumberFormat="1" applyFont="1" applyBorder="1" applyAlignment="1">
      <alignment horizontal="center"/>
    </xf>
    <xf numFmtId="0" fontId="1" fillId="2" borderId="87" xfId="0" applyFont="1" applyFill="1" applyBorder="1" applyAlignment="1"/>
    <xf numFmtId="0" fontId="1" fillId="2" borderId="37" xfId="0" applyFont="1" applyFill="1" applyBorder="1" applyAlignment="1"/>
    <xf numFmtId="0" fontId="28" fillId="0" borderId="0" xfId="0" applyFont="1"/>
    <xf numFmtId="0" fontId="29" fillId="0" borderId="45" xfId="0" applyFont="1" applyBorder="1" applyAlignment="1"/>
    <xf numFmtId="0" fontId="29" fillId="0" borderId="50" xfId="0" applyFont="1" applyBorder="1" applyAlignment="1"/>
    <xf numFmtId="0" fontId="29" fillId="0" borderId="50" xfId="0" applyFont="1" applyBorder="1" applyAlignment="1">
      <alignment wrapText="1"/>
    </xf>
    <xf numFmtId="0" fontId="29" fillId="0" borderId="50" xfId="0" applyFont="1" applyBorder="1" applyAlignment="1">
      <alignment horizontal="center" wrapText="1"/>
    </xf>
    <xf numFmtId="0" fontId="29" fillId="0" borderId="90" xfId="0" applyFont="1" applyBorder="1" applyAlignment="1"/>
    <xf numFmtId="0" fontId="29" fillId="0" borderId="18" xfId="0" applyFont="1" applyBorder="1" applyAlignment="1"/>
    <xf numFmtId="0" fontId="1" fillId="0" borderId="59" xfId="0" applyFont="1" applyBorder="1" applyAlignment="1"/>
    <xf numFmtId="1" fontId="1" fillId="0" borderId="59" xfId="0" applyNumberFormat="1" applyFont="1" applyBorder="1" applyAlignment="1"/>
    <xf numFmtId="1" fontId="1" fillId="0" borderId="37" xfId="0" applyNumberFormat="1" applyFont="1" applyBorder="1" applyAlignment="1"/>
    <xf numFmtId="0" fontId="1" fillId="0" borderId="72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9" fillId="0" borderId="91" xfId="0" applyFont="1" applyBorder="1" applyAlignment="1"/>
    <xf numFmtId="0" fontId="29" fillId="0" borderId="37" xfId="0" applyFont="1" applyBorder="1" applyAlignment="1"/>
    <xf numFmtId="0" fontId="1" fillId="0" borderId="58" xfId="0" applyFont="1" applyBorder="1" applyAlignment="1"/>
    <xf numFmtId="0" fontId="1" fillId="0" borderId="57" xfId="0" applyFont="1" applyBorder="1" applyAlignment="1"/>
    <xf numFmtId="0" fontId="1" fillId="0" borderId="80" xfId="0" applyFont="1" applyBorder="1" applyAlignment="1"/>
    <xf numFmtId="0" fontId="1" fillId="0" borderId="56" xfId="0" applyFont="1" applyBorder="1" applyAlignment="1"/>
    <xf numFmtId="0" fontId="1" fillId="0" borderId="55" xfId="0" applyFont="1" applyBorder="1" applyAlignment="1"/>
    <xf numFmtId="0" fontId="1" fillId="0" borderId="82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1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4" fontId="7" fillId="3" borderId="65" xfId="0" applyNumberFormat="1" applyFont="1" applyFill="1" applyBorder="1" applyAlignment="1">
      <alignment horizontal="center"/>
    </xf>
    <xf numFmtId="0" fontId="2" fillId="0" borderId="66" xfId="0" applyFont="1" applyBorder="1"/>
    <xf numFmtId="0" fontId="2" fillId="0" borderId="67" xfId="0" applyFont="1" applyBorder="1"/>
    <xf numFmtId="0" fontId="7" fillId="3" borderId="19" xfId="0" applyFont="1" applyFill="1" applyBorder="1" applyAlignment="1">
      <alignment horizontal="center"/>
    </xf>
    <xf numFmtId="0" fontId="2" fillId="0" borderId="4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4" xfId="0" applyFont="1" applyBorder="1"/>
    <xf numFmtId="0" fontId="2" fillId="0" borderId="57" xfId="0" applyFont="1" applyBorder="1"/>
    <xf numFmtId="0" fontId="2" fillId="0" borderId="88" xfId="0" applyFont="1" applyBorder="1"/>
    <xf numFmtId="0" fontId="2" fillId="0" borderId="78" xfId="0" applyFont="1" applyBorder="1"/>
    <xf numFmtId="0" fontId="1" fillId="2" borderId="55" xfId="0" applyFont="1" applyFill="1" applyBorder="1" applyAlignment="1">
      <alignment horizontal="center"/>
    </xf>
    <xf numFmtId="0" fontId="2" fillId="0" borderId="41" xfId="0" applyFont="1" applyBorder="1"/>
    <xf numFmtId="14" fontId="1" fillId="2" borderId="55" xfId="0" applyNumberFormat="1" applyFont="1" applyFill="1" applyBorder="1" applyAlignment="1">
      <alignment horizontal="center"/>
    </xf>
    <xf numFmtId="0" fontId="2" fillId="0" borderId="89" xfId="0" applyFont="1" applyBorder="1"/>
    <xf numFmtId="49" fontId="1" fillId="2" borderId="55" xfId="0" applyNumberFormat="1" applyFont="1" applyFill="1" applyBorder="1" applyAlignment="1">
      <alignment horizontal="center"/>
    </xf>
    <xf numFmtId="20" fontId="30" fillId="0" borderId="92" xfId="0" applyNumberFormat="1" applyFont="1" applyBorder="1" applyAlignment="1">
      <alignment horizontal="center"/>
    </xf>
    <xf numFmtId="0" fontId="2" fillId="0" borderId="93" xfId="0" applyFont="1" applyBorder="1"/>
    <xf numFmtId="0" fontId="2" fillId="0" borderId="94" xfId="0" applyFont="1" applyBorder="1"/>
    <xf numFmtId="0" fontId="2" fillId="0" borderId="95" xfId="0" applyFont="1" applyBorder="1"/>
    <xf numFmtId="0" fontId="28" fillId="0" borderId="92" xfId="0" applyFont="1" applyBorder="1"/>
    <xf numFmtId="20" fontId="30" fillId="0" borderId="94" xfId="0" applyNumberFormat="1" applyFont="1" applyBorder="1" applyAlignment="1">
      <alignment horizontal="center"/>
    </xf>
    <xf numFmtId="0" fontId="28" fillId="0" borderId="94" xfId="0" applyFont="1" applyBorder="1"/>
    <xf numFmtId="0" fontId="30" fillId="0" borderId="94" xfId="0" applyFont="1" applyBorder="1" applyAlignment="1">
      <alignment horizontal="center"/>
    </xf>
    <xf numFmtId="0" fontId="2" fillId="0" borderId="42" xfId="0" applyFont="1" applyBorder="1"/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64" xfId="0" applyFont="1" applyBorder="1" applyAlignment="1">
      <alignment horizontal="center"/>
    </xf>
    <xf numFmtId="0" fontId="0" fillId="0" borderId="0" xfId="0" applyFont="1" applyAlignment="1"/>
    <xf numFmtId="0" fontId="2" fillId="0" borderId="64" xfId="0" applyFont="1" applyBorder="1"/>
    <xf numFmtId="0" fontId="2" fillId="0" borderId="96" xfId="0" applyFont="1" applyBorder="1"/>
    <xf numFmtId="0" fontId="2" fillId="0" borderId="97" xfId="0" applyFont="1" applyBorder="1"/>
    <xf numFmtId="0" fontId="30" fillId="0" borderId="92" xfId="0" applyFont="1" applyBorder="1" applyAlignment="1">
      <alignment horizontal="center"/>
    </xf>
    <xf numFmtId="164" fontId="10" fillId="0" borderId="37" xfId="0" applyNumberFormat="1" applyFont="1" applyFill="1" applyBorder="1" applyAlignment="1">
      <alignment horizontal="center"/>
    </xf>
    <xf numFmtId="164" fontId="10" fillId="0" borderId="41" xfId="0" applyNumberFormat="1" applyFont="1" applyFill="1" applyBorder="1" applyAlignment="1">
      <alignment horizontal="center"/>
    </xf>
    <xf numFmtId="2" fontId="10" fillId="0" borderId="41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/>
    <xf numFmtId="164" fontId="17" fillId="0" borderId="41" xfId="0" applyNumberFormat="1" applyFont="1" applyFill="1" applyBorder="1" applyAlignment="1"/>
    <xf numFmtId="164" fontId="16" fillId="0" borderId="41" xfId="0" applyNumberFormat="1" applyFont="1" applyFill="1" applyBorder="1" applyAlignment="1"/>
    <xf numFmtId="164" fontId="9" fillId="0" borderId="41" xfId="0" applyNumberFormat="1" applyFont="1" applyFill="1" applyBorder="1" applyAlignment="1">
      <alignment horizontal="center"/>
    </xf>
    <xf numFmtId="164" fontId="12" fillId="0" borderId="4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0"/>
  <sheetViews>
    <sheetView tabSelected="1" workbookViewId="0">
      <pane ySplit="8" topLeftCell="A9" activePane="bottomLeft" state="frozen"/>
      <selection pane="bottomLeft" activeCell="M15" sqref="M15"/>
    </sheetView>
  </sheetViews>
  <sheetFormatPr baseColWidth="10" defaultColWidth="12.5703125" defaultRowHeight="15" customHeight="1"/>
  <cols>
    <col min="1" max="1" width="3.7109375" customWidth="1"/>
    <col min="2" max="2" width="17.85546875" customWidth="1"/>
    <col min="3" max="3" width="5.28515625" customWidth="1"/>
    <col min="4" max="4" width="4.5703125" customWidth="1"/>
    <col min="5" max="5" width="5.85546875" customWidth="1"/>
    <col min="6" max="6" width="7.28515625" customWidth="1"/>
    <col min="7" max="7" width="6.28515625" customWidth="1"/>
    <col min="8" max="8" width="6.85546875" customWidth="1"/>
    <col min="9" max="9" width="4.85546875" customWidth="1"/>
    <col min="10" max="10" width="5.28515625" customWidth="1"/>
    <col min="11" max="11" width="6" customWidth="1"/>
    <col min="12" max="12" width="5.85546875" customWidth="1"/>
    <col min="13" max="13" width="7.140625" customWidth="1"/>
    <col min="14" max="14" width="6.5703125" customWidth="1"/>
    <col min="15" max="15" width="6.710937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0" width="7.140625" customWidth="1"/>
    <col min="21" max="21" width="6.42578125" customWidth="1"/>
    <col min="22" max="22" width="4.7109375" customWidth="1"/>
    <col min="23" max="23" width="6.7109375" customWidth="1"/>
    <col min="24" max="24" width="5" customWidth="1"/>
    <col min="25" max="25" width="6" customWidth="1"/>
    <col min="26" max="27" width="5.140625" customWidth="1"/>
    <col min="28" max="28" width="5" customWidth="1"/>
    <col min="29" max="29" width="9.5703125" customWidth="1"/>
    <col min="30" max="33" width="9.5703125" hidden="1" customWidth="1"/>
  </cols>
  <sheetData>
    <row r="1" spans="1:33" ht="12.75" customHeight="1">
      <c r="A1" s="231"/>
      <c r="B1" s="232"/>
      <c r="C1" s="233"/>
      <c r="D1" s="237" t="s">
        <v>0</v>
      </c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9"/>
      <c r="W1" s="223" t="s">
        <v>1</v>
      </c>
      <c r="X1" s="224"/>
      <c r="Y1" s="225"/>
      <c r="Z1" s="242" t="s">
        <v>2</v>
      </c>
      <c r="AA1" s="224"/>
      <c r="AB1" s="224"/>
      <c r="AC1" s="225"/>
      <c r="AD1" s="1"/>
      <c r="AE1" s="1"/>
      <c r="AF1" s="1"/>
      <c r="AG1" s="1"/>
    </row>
    <row r="2" spans="1:33" ht="21.75" customHeight="1">
      <c r="A2" s="234"/>
      <c r="B2" s="235"/>
      <c r="C2" s="236"/>
      <c r="D2" s="240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41"/>
      <c r="W2" s="223" t="s">
        <v>3</v>
      </c>
      <c r="X2" s="224"/>
      <c r="Y2" s="225"/>
      <c r="Z2" s="243">
        <v>44455</v>
      </c>
      <c r="AA2" s="224"/>
      <c r="AB2" s="224"/>
      <c r="AC2" s="225"/>
      <c r="AD2" s="2"/>
      <c r="AE2" s="2"/>
      <c r="AF2" s="2"/>
      <c r="AG2" s="2"/>
    </row>
    <row r="3" spans="1:33" ht="12.75" customHeight="1">
      <c r="A3" s="237" t="s">
        <v>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9"/>
      <c r="W3" s="223" t="s">
        <v>5</v>
      </c>
      <c r="X3" s="224"/>
      <c r="Y3" s="225"/>
      <c r="Z3" s="226" t="s">
        <v>6</v>
      </c>
      <c r="AA3" s="224"/>
      <c r="AB3" s="224"/>
      <c r="AC3" s="225"/>
      <c r="AD3" s="3"/>
      <c r="AE3" s="3"/>
      <c r="AF3" s="3"/>
      <c r="AG3" s="3"/>
    </row>
    <row r="4" spans="1:33" ht="13.5" customHeight="1">
      <c r="A4" s="244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6"/>
      <c r="W4" s="223" t="s">
        <v>7</v>
      </c>
      <c r="X4" s="224"/>
      <c r="Y4" s="225"/>
      <c r="Z4" s="250" t="s">
        <v>8</v>
      </c>
      <c r="AA4" s="224"/>
      <c r="AB4" s="224"/>
      <c r="AC4" s="225"/>
      <c r="AD4" s="4"/>
      <c r="AE4" s="4"/>
      <c r="AF4" s="4"/>
      <c r="AG4" s="4"/>
    </row>
    <row r="5" spans="1:33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  <c r="AG5" s="6"/>
    </row>
    <row r="6" spans="1:33" ht="13.5" customHeight="1">
      <c r="A6" s="8"/>
      <c r="B6" s="9" t="s">
        <v>9</v>
      </c>
      <c r="C6" s="227">
        <v>45190</v>
      </c>
      <c r="D6" s="224"/>
      <c r="E6" s="224"/>
      <c r="F6" s="224"/>
      <c r="G6" s="224"/>
      <c r="H6" s="224"/>
      <c r="I6" s="10"/>
      <c r="J6" s="10"/>
      <c r="K6" s="10"/>
      <c r="L6" s="10"/>
      <c r="M6" s="11"/>
      <c r="N6" s="228"/>
      <c r="O6" s="224"/>
      <c r="P6" s="224"/>
      <c r="Q6" s="224"/>
      <c r="R6" s="224"/>
      <c r="S6" s="224"/>
      <c r="T6" s="224"/>
      <c r="U6" s="225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</row>
    <row r="7" spans="1:33" ht="13.5" customHeight="1">
      <c r="A7" s="12" t="s">
        <v>10</v>
      </c>
      <c r="B7" s="13" t="s">
        <v>11</v>
      </c>
      <c r="C7" s="229" t="s">
        <v>12</v>
      </c>
      <c r="D7" s="224"/>
      <c r="E7" s="224"/>
      <c r="F7" s="224"/>
      <c r="G7" s="224"/>
      <c r="H7" s="224"/>
      <c r="I7" s="224"/>
      <c r="J7" s="224"/>
      <c r="K7" s="224"/>
      <c r="L7" s="230"/>
      <c r="M7" s="14"/>
      <c r="N7" s="15"/>
      <c r="O7" s="16"/>
      <c r="P7" s="16"/>
      <c r="Q7" s="229" t="s">
        <v>13</v>
      </c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5"/>
      <c r="AC7" s="17" t="s">
        <v>14</v>
      </c>
      <c r="AD7" s="18"/>
      <c r="AE7" s="18"/>
      <c r="AF7" s="18"/>
      <c r="AG7" s="18"/>
    </row>
    <row r="8" spans="1:33" ht="13.5" customHeight="1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  <c r="AG8" s="18"/>
    </row>
    <row r="9" spans="1:33" ht="15.75" customHeight="1">
      <c r="A9" s="31">
        <v>8</v>
      </c>
      <c r="B9" s="32" t="s">
        <v>42</v>
      </c>
      <c r="C9" s="33"/>
      <c r="D9" s="33"/>
      <c r="E9" s="33" t="s">
        <v>43</v>
      </c>
      <c r="F9" s="34"/>
      <c r="G9" s="33"/>
      <c r="H9" s="33"/>
      <c r="I9" s="33"/>
      <c r="J9" s="35"/>
      <c r="K9" s="33"/>
      <c r="L9" s="36">
        <v>2</v>
      </c>
      <c r="M9" s="33"/>
      <c r="N9" s="37"/>
      <c r="O9" s="34"/>
      <c r="P9" s="33"/>
      <c r="Q9" s="34"/>
      <c r="R9" s="38"/>
      <c r="S9" s="39"/>
      <c r="T9" s="33"/>
      <c r="U9" s="40"/>
      <c r="V9" s="33"/>
      <c r="W9" s="33"/>
      <c r="X9" s="33"/>
      <c r="Y9" s="33"/>
      <c r="Z9" s="33"/>
      <c r="AA9" s="33"/>
      <c r="AB9" s="33"/>
      <c r="AC9" s="41">
        <v>24836</v>
      </c>
      <c r="AD9" s="42"/>
      <c r="AE9" s="42"/>
      <c r="AF9" s="42"/>
      <c r="AG9" s="42"/>
    </row>
    <row r="10" spans="1:33" ht="15.75" customHeight="1">
      <c r="A10" s="43">
        <v>8</v>
      </c>
      <c r="B10" s="32" t="s">
        <v>44</v>
      </c>
      <c r="C10" s="33"/>
      <c r="D10" s="33" t="s">
        <v>45</v>
      </c>
      <c r="E10" s="33"/>
      <c r="F10" s="34"/>
      <c r="G10" s="33" t="s">
        <v>43</v>
      </c>
      <c r="H10" s="44"/>
      <c r="I10" s="33"/>
      <c r="J10" s="33"/>
      <c r="K10" s="44"/>
      <c r="L10" s="33"/>
      <c r="M10" s="33"/>
      <c r="N10" s="37"/>
      <c r="O10" s="45"/>
      <c r="P10" s="33"/>
      <c r="Q10" s="34"/>
      <c r="R10" s="3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41">
        <v>24837</v>
      </c>
      <c r="AD10" s="42"/>
      <c r="AE10" s="42"/>
      <c r="AF10" s="42"/>
      <c r="AG10" s="42"/>
    </row>
    <row r="11" spans="1:33" ht="15.75" customHeight="1">
      <c r="A11" s="46">
        <v>5</v>
      </c>
      <c r="B11" s="32" t="s">
        <v>46</v>
      </c>
      <c r="C11" s="33"/>
      <c r="D11" s="33" t="s">
        <v>43</v>
      </c>
      <c r="E11" s="33">
        <v>3</v>
      </c>
      <c r="F11" s="34"/>
      <c r="G11" s="33"/>
      <c r="H11" s="33"/>
      <c r="I11" s="33"/>
      <c r="J11" s="7"/>
      <c r="K11" s="33"/>
      <c r="L11" s="36">
        <v>1</v>
      </c>
      <c r="M11" s="33"/>
      <c r="N11" s="37"/>
      <c r="O11" s="34"/>
      <c r="P11" s="33"/>
      <c r="Q11" s="34"/>
      <c r="R11" s="38"/>
      <c r="S11" s="39"/>
      <c r="T11" s="33"/>
      <c r="U11" s="40"/>
      <c r="V11" s="33"/>
      <c r="W11" s="33"/>
      <c r="X11" s="33"/>
      <c r="Y11" s="33"/>
      <c r="Z11" s="33"/>
      <c r="AA11" s="33"/>
      <c r="AB11" s="33"/>
      <c r="AC11" s="47">
        <v>24834</v>
      </c>
      <c r="AD11" s="48"/>
      <c r="AE11" s="48"/>
      <c r="AF11" s="48"/>
      <c r="AG11" s="48"/>
    </row>
    <row r="12" spans="1:33" ht="15.75" customHeight="1">
      <c r="A12" s="46">
        <v>8</v>
      </c>
      <c r="B12" s="32" t="s">
        <v>47</v>
      </c>
      <c r="C12" s="33"/>
      <c r="D12" s="33"/>
      <c r="E12" s="33">
        <v>1</v>
      </c>
      <c r="F12" s="34"/>
      <c r="G12" s="33"/>
      <c r="H12" s="33"/>
      <c r="I12" s="33"/>
      <c r="J12" s="49"/>
      <c r="K12" s="33"/>
      <c r="L12" s="36"/>
      <c r="M12" s="33">
        <v>2</v>
      </c>
      <c r="N12" s="37"/>
      <c r="O12" s="34"/>
      <c r="P12" s="33"/>
      <c r="Q12" s="34"/>
      <c r="R12" s="38"/>
      <c r="S12" s="39"/>
      <c r="T12" s="33"/>
      <c r="U12" s="40"/>
      <c r="V12" s="33"/>
      <c r="W12" s="33"/>
      <c r="X12" s="33"/>
      <c r="Y12" s="33"/>
      <c r="Z12" s="33"/>
      <c r="AA12" s="33"/>
      <c r="AB12" s="33"/>
      <c r="AC12" s="41">
        <v>24838</v>
      </c>
      <c r="AD12" s="42"/>
      <c r="AE12" s="42"/>
      <c r="AF12" s="42"/>
      <c r="AG12" s="42"/>
    </row>
    <row r="13" spans="1:33" ht="15.75" customHeight="1">
      <c r="A13" s="46">
        <v>5</v>
      </c>
      <c r="B13" s="32" t="s">
        <v>48</v>
      </c>
      <c r="C13" s="34"/>
      <c r="D13" s="34"/>
      <c r="E13" s="34"/>
      <c r="F13" s="33"/>
      <c r="G13" s="37"/>
      <c r="H13" s="45"/>
      <c r="I13" s="34"/>
      <c r="J13" s="45"/>
      <c r="K13" s="34"/>
      <c r="L13" s="33"/>
      <c r="M13" s="34"/>
      <c r="N13" s="34"/>
      <c r="O13" s="34"/>
      <c r="P13" s="33"/>
      <c r="Q13" s="34"/>
      <c r="R13" s="34" t="s">
        <v>49</v>
      </c>
      <c r="S13" s="33"/>
      <c r="T13" s="33">
        <v>2</v>
      </c>
      <c r="U13" s="33"/>
      <c r="V13" s="33">
        <v>2</v>
      </c>
      <c r="W13" s="33">
        <v>1</v>
      </c>
      <c r="X13" s="33"/>
      <c r="Y13" s="33"/>
      <c r="Z13" s="33"/>
      <c r="AA13" s="33"/>
      <c r="AB13" s="33"/>
      <c r="AC13" s="41">
        <v>24835</v>
      </c>
      <c r="AD13" s="42"/>
      <c r="AE13" s="42"/>
      <c r="AF13" s="42"/>
      <c r="AG13" s="42"/>
    </row>
    <row r="14" spans="1:33" ht="15.75" customHeight="1">
      <c r="A14" s="31">
        <v>1</v>
      </c>
      <c r="B14" s="32" t="s">
        <v>50</v>
      </c>
      <c r="C14" s="33">
        <v>1</v>
      </c>
      <c r="D14" s="33"/>
      <c r="E14" s="33">
        <v>2</v>
      </c>
      <c r="F14" s="34">
        <v>2</v>
      </c>
      <c r="G14" s="33"/>
      <c r="H14" s="33"/>
      <c r="I14" s="33"/>
      <c r="J14" s="49"/>
      <c r="K14" s="33"/>
      <c r="L14" s="36">
        <v>1</v>
      </c>
      <c r="M14" s="33"/>
      <c r="N14" s="37"/>
      <c r="O14" s="34"/>
      <c r="P14" s="33"/>
      <c r="Q14" s="34">
        <v>1</v>
      </c>
      <c r="R14" s="38"/>
      <c r="S14" s="39"/>
      <c r="T14" s="33"/>
      <c r="U14" s="40"/>
      <c r="V14" s="33">
        <v>1</v>
      </c>
      <c r="W14" s="33"/>
      <c r="X14" s="50">
        <v>1</v>
      </c>
      <c r="Y14" s="50"/>
      <c r="Z14" s="50"/>
      <c r="AA14" s="50"/>
      <c r="AB14" s="33"/>
      <c r="AC14" s="41">
        <v>24832</v>
      </c>
      <c r="AD14" s="42"/>
      <c r="AE14" s="42"/>
      <c r="AF14" s="42"/>
      <c r="AG14" s="42"/>
    </row>
    <row r="15" spans="1:33" ht="15.75" customHeight="1">
      <c r="A15" s="46">
        <v>8</v>
      </c>
      <c r="B15" s="32" t="s">
        <v>51</v>
      </c>
      <c r="C15" s="33"/>
      <c r="D15" s="33"/>
      <c r="E15" s="33"/>
      <c r="F15" s="34"/>
      <c r="G15" s="33"/>
      <c r="H15" s="33"/>
      <c r="I15" s="33"/>
      <c r="J15" s="49"/>
      <c r="K15" s="33"/>
      <c r="L15" s="51"/>
      <c r="M15" s="33"/>
      <c r="N15" s="37"/>
      <c r="O15" s="34"/>
      <c r="P15" s="33"/>
      <c r="Q15" s="34"/>
      <c r="R15" s="38"/>
      <c r="S15" s="39"/>
      <c r="T15" s="33"/>
      <c r="U15" s="40"/>
      <c r="V15" s="33">
        <v>10</v>
      </c>
      <c r="W15" s="33"/>
      <c r="X15" s="33">
        <v>2.5</v>
      </c>
      <c r="Y15" s="33"/>
      <c r="Z15" s="33"/>
      <c r="AA15" s="33"/>
      <c r="AB15" s="33"/>
      <c r="AC15" s="41">
        <v>49595</v>
      </c>
      <c r="AD15" s="42"/>
      <c r="AE15" s="42"/>
      <c r="AF15" s="42"/>
      <c r="AG15" s="42"/>
    </row>
    <row r="16" spans="1:33" ht="15.75" customHeight="1">
      <c r="A16" s="31">
        <v>8</v>
      </c>
      <c r="B16" s="32" t="s">
        <v>52</v>
      </c>
      <c r="C16" s="33"/>
      <c r="D16" s="33"/>
      <c r="E16" s="33"/>
      <c r="F16" s="34"/>
      <c r="G16" s="33"/>
      <c r="H16" s="33">
        <v>10</v>
      </c>
      <c r="I16" s="33"/>
      <c r="J16" s="49"/>
      <c r="K16" s="33"/>
      <c r="L16" s="52"/>
      <c r="M16" s="33"/>
      <c r="N16" s="37"/>
      <c r="O16" s="34"/>
      <c r="P16" s="33"/>
      <c r="Q16" s="34"/>
      <c r="R16" s="38"/>
      <c r="S16" s="39"/>
      <c r="T16" s="33"/>
      <c r="U16" s="40"/>
      <c r="V16" s="33"/>
      <c r="W16" s="33"/>
      <c r="X16" s="33"/>
      <c r="Y16" s="33"/>
      <c r="Z16" s="33"/>
      <c r="AA16" s="33"/>
      <c r="AB16" s="33"/>
      <c r="AC16" s="41">
        <v>26553</v>
      </c>
      <c r="AD16" s="42"/>
      <c r="AE16" s="42"/>
      <c r="AF16" s="42"/>
      <c r="AG16" s="42"/>
    </row>
    <row r="17" spans="1:33" ht="15.75" customHeight="1">
      <c r="A17" s="31">
        <v>8</v>
      </c>
      <c r="B17" s="32" t="s">
        <v>53</v>
      </c>
      <c r="C17" s="33"/>
      <c r="D17" s="33" t="s">
        <v>54</v>
      </c>
      <c r="E17" s="33"/>
      <c r="F17" s="33">
        <v>10</v>
      </c>
      <c r="G17" s="33"/>
      <c r="H17" s="33">
        <v>10</v>
      </c>
      <c r="I17" s="33"/>
      <c r="J17" s="53"/>
      <c r="K17" s="33"/>
      <c r="L17" s="52"/>
      <c r="M17" s="33"/>
      <c r="N17" s="37"/>
      <c r="O17" s="34"/>
      <c r="P17" s="33"/>
      <c r="Q17" s="34"/>
      <c r="R17" s="38"/>
      <c r="S17" s="39"/>
      <c r="T17" s="33"/>
      <c r="U17" s="40"/>
      <c r="V17" s="33"/>
      <c r="W17" s="33"/>
      <c r="X17" s="33"/>
      <c r="Y17" s="33"/>
      <c r="Z17" s="33"/>
      <c r="AA17" s="33"/>
      <c r="AB17" s="33"/>
      <c r="AC17" s="41">
        <v>49590</v>
      </c>
      <c r="AD17" s="42"/>
      <c r="AE17" s="42"/>
      <c r="AF17" s="42"/>
      <c r="AG17" s="42"/>
    </row>
    <row r="18" spans="1:33" ht="15.75" customHeight="1">
      <c r="A18" s="31">
        <v>5</v>
      </c>
      <c r="B18" s="32" t="s">
        <v>55</v>
      </c>
      <c r="C18" s="33" t="s">
        <v>56</v>
      </c>
      <c r="D18" s="33"/>
      <c r="E18" s="33">
        <v>10</v>
      </c>
      <c r="F18" s="34">
        <v>10</v>
      </c>
      <c r="G18" s="33"/>
      <c r="H18" s="33" t="s">
        <v>57</v>
      </c>
      <c r="I18" s="33"/>
      <c r="J18" s="49"/>
      <c r="K18" s="33"/>
      <c r="L18" s="52"/>
      <c r="M18" s="33">
        <v>16</v>
      </c>
      <c r="N18" s="37"/>
      <c r="O18" s="34"/>
      <c r="P18" s="33"/>
      <c r="Q18" s="34">
        <v>50</v>
      </c>
      <c r="R18" s="38"/>
      <c r="S18" s="39" t="s">
        <v>54</v>
      </c>
      <c r="T18" s="33"/>
      <c r="U18" s="40"/>
      <c r="V18" s="33"/>
      <c r="W18" s="33"/>
      <c r="X18" s="33"/>
      <c r="Y18" s="33"/>
      <c r="Z18" s="33"/>
      <c r="AA18" s="33"/>
      <c r="AB18" s="33"/>
      <c r="AC18" s="41">
        <v>26557</v>
      </c>
      <c r="AD18" s="42"/>
      <c r="AE18" s="42"/>
      <c r="AF18" s="42"/>
      <c r="AG18" s="42"/>
    </row>
    <row r="19" spans="1:33" ht="15.75" customHeight="1">
      <c r="A19" s="46">
        <v>5</v>
      </c>
      <c r="B19" s="32" t="s">
        <v>58</v>
      </c>
      <c r="C19" s="284"/>
      <c r="D19" s="285"/>
      <c r="E19" s="285" t="s">
        <v>59</v>
      </c>
      <c r="F19" s="286" t="s">
        <v>60</v>
      </c>
      <c r="G19" s="285"/>
      <c r="H19" s="285"/>
      <c r="I19" s="285"/>
      <c r="J19" s="287"/>
      <c r="K19" s="284" t="s">
        <v>61</v>
      </c>
      <c r="L19" s="288"/>
      <c r="M19" s="285"/>
      <c r="N19" s="289"/>
      <c r="O19" s="285"/>
      <c r="P19" s="285">
        <v>2.5</v>
      </c>
      <c r="Q19" s="285" t="s">
        <v>62</v>
      </c>
      <c r="R19" s="285"/>
      <c r="S19" s="290"/>
      <c r="T19" s="285"/>
      <c r="U19" s="291"/>
      <c r="V19" s="285" t="s">
        <v>63</v>
      </c>
      <c r="W19" s="285" t="s">
        <v>64</v>
      </c>
      <c r="X19" s="285"/>
      <c r="Y19" s="285"/>
      <c r="Z19" s="285"/>
      <c r="AA19" s="285"/>
      <c r="AB19" s="285"/>
      <c r="AC19" s="41">
        <v>26552</v>
      </c>
      <c r="AD19" s="42"/>
      <c r="AE19" s="42"/>
      <c r="AF19" s="42"/>
      <c r="AG19" s="42"/>
    </row>
    <row r="20" spans="1:33" ht="15.75" customHeight="1">
      <c r="A20" s="46">
        <v>1</v>
      </c>
      <c r="B20" s="32" t="s">
        <v>65</v>
      </c>
      <c r="C20" s="34" t="s">
        <v>66</v>
      </c>
      <c r="D20" s="34" t="s">
        <v>66</v>
      </c>
      <c r="E20" s="34">
        <v>5</v>
      </c>
      <c r="F20" s="34">
        <v>5</v>
      </c>
      <c r="G20" s="34"/>
      <c r="H20" s="34" t="s">
        <v>66</v>
      </c>
      <c r="I20" s="34"/>
      <c r="J20" s="34" t="s">
        <v>67</v>
      </c>
      <c r="K20" s="34"/>
      <c r="L20" s="33"/>
      <c r="M20" s="34" t="s">
        <v>66</v>
      </c>
      <c r="N20" s="34" t="s">
        <v>66</v>
      </c>
      <c r="O20" s="34"/>
      <c r="P20" s="34">
        <v>5</v>
      </c>
      <c r="Q20" s="34" t="s">
        <v>62</v>
      </c>
      <c r="R20" s="34"/>
      <c r="S20" s="33"/>
      <c r="T20" s="33"/>
      <c r="U20" s="33"/>
      <c r="V20" s="33">
        <v>7.5</v>
      </c>
      <c r="W20" s="33">
        <v>10</v>
      </c>
      <c r="X20" s="33" t="s">
        <v>66</v>
      </c>
      <c r="Y20" s="33" t="s">
        <v>66</v>
      </c>
      <c r="Z20" s="33"/>
      <c r="AA20" s="33" t="s">
        <v>66</v>
      </c>
      <c r="AB20" s="33"/>
      <c r="AC20" s="41">
        <v>26545</v>
      </c>
      <c r="AD20" s="42"/>
      <c r="AE20" s="42"/>
      <c r="AF20" s="42"/>
      <c r="AG20" s="42"/>
    </row>
    <row r="21" spans="1:33" ht="15.75" customHeight="1">
      <c r="A21" s="46">
        <v>5</v>
      </c>
      <c r="B21" s="32" t="s">
        <v>68</v>
      </c>
      <c r="C21" s="34"/>
      <c r="D21" s="34"/>
      <c r="E21" s="34"/>
      <c r="F21" s="34"/>
      <c r="G21" s="34"/>
      <c r="H21" s="34"/>
      <c r="I21" s="34"/>
      <c r="J21" s="45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50">
        <v>20</v>
      </c>
      <c r="W21" s="50"/>
      <c r="X21" s="50"/>
      <c r="Y21" s="50"/>
      <c r="Z21" s="33"/>
      <c r="AA21" s="33"/>
      <c r="AB21" s="33"/>
      <c r="AC21" s="41">
        <v>49589</v>
      </c>
      <c r="AD21" s="42"/>
      <c r="AE21" s="42"/>
      <c r="AF21" s="42"/>
      <c r="AG21" s="42"/>
    </row>
    <row r="22" spans="1:33" ht="15.75" customHeight="1">
      <c r="A22" s="46">
        <v>1</v>
      </c>
      <c r="B22" s="32" t="s">
        <v>69</v>
      </c>
      <c r="C22" s="34"/>
      <c r="D22" s="34"/>
      <c r="E22" s="34"/>
      <c r="F22" s="33">
        <v>10</v>
      </c>
      <c r="G22" s="34">
        <v>10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50"/>
      <c r="W22" s="50"/>
      <c r="X22" s="50"/>
      <c r="Y22" s="50"/>
      <c r="Z22" s="33"/>
      <c r="AA22" s="33"/>
      <c r="AB22" s="33"/>
      <c r="AC22" s="41">
        <v>49572</v>
      </c>
      <c r="AD22" s="42"/>
      <c r="AE22" s="42"/>
      <c r="AF22" s="42"/>
      <c r="AG22" s="42"/>
    </row>
    <row r="23" spans="1:33" ht="15.75" customHeight="1">
      <c r="A23" s="31">
        <v>1</v>
      </c>
      <c r="B23" s="32" t="s">
        <v>70</v>
      </c>
      <c r="C23" s="33" t="s">
        <v>66</v>
      </c>
      <c r="D23" s="54" t="s">
        <v>66</v>
      </c>
      <c r="E23" s="33">
        <v>7.5</v>
      </c>
      <c r="F23" s="34" t="s">
        <v>66</v>
      </c>
      <c r="G23" s="54"/>
      <c r="H23" s="33" t="s">
        <v>66</v>
      </c>
      <c r="I23" s="33"/>
      <c r="J23" s="7" t="s">
        <v>71</v>
      </c>
      <c r="K23" s="33"/>
      <c r="L23" s="52"/>
      <c r="M23" s="33" t="s">
        <v>66</v>
      </c>
      <c r="N23" s="55" t="s">
        <v>66</v>
      </c>
      <c r="O23" s="56"/>
      <c r="P23" s="34">
        <v>10</v>
      </c>
      <c r="Q23" s="56" t="s">
        <v>62</v>
      </c>
      <c r="R23" s="57"/>
      <c r="S23" s="57"/>
      <c r="T23" s="57"/>
      <c r="U23" s="57"/>
      <c r="V23" s="33">
        <v>7.5</v>
      </c>
      <c r="W23" s="33">
        <v>17.5</v>
      </c>
      <c r="X23" s="33" t="s">
        <v>66</v>
      </c>
      <c r="Y23" s="33">
        <v>2.5</v>
      </c>
      <c r="Z23" s="33"/>
      <c r="AA23" s="33" t="s">
        <v>66</v>
      </c>
      <c r="AB23" s="33"/>
      <c r="AC23" s="41">
        <v>26546</v>
      </c>
      <c r="AD23" s="42"/>
      <c r="AE23" s="42"/>
      <c r="AF23" s="42"/>
      <c r="AG23" s="42"/>
    </row>
    <row r="24" spans="1:33" ht="15.75" customHeight="1">
      <c r="A24" s="31">
        <v>8</v>
      </c>
      <c r="B24" s="58" t="s">
        <v>72</v>
      </c>
      <c r="C24" s="33"/>
      <c r="D24" s="33"/>
      <c r="E24" s="33"/>
      <c r="F24" s="34"/>
      <c r="G24" s="33"/>
      <c r="H24" s="33">
        <v>60</v>
      </c>
      <c r="I24" s="33">
        <v>27.2</v>
      </c>
      <c r="J24" s="32"/>
      <c r="K24" s="33"/>
      <c r="L24" s="52"/>
      <c r="M24" s="33"/>
      <c r="N24" s="37"/>
      <c r="O24" s="33"/>
      <c r="P24" s="33"/>
      <c r="Q24" s="34"/>
      <c r="R24" s="38"/>
      <c r="S24" s="39"/>
      <c r="T24" s="33"/>
      <c r="U24" s="40"/>
      <c r="V24" s="33"/>
      <c r="W24" s="33"/>
      <c r="X24" s="33"/>
      <c r="Y24" s="33">
        <v>12.5</v>
      </c>
      <c r="Z24" s="33"/>
      <c r="AA24" s="33"/>
      <c r="AB24" s="33"/>
      <c r="AC24" s="41">
        <v>49591</v>
      </c>
      <c r="AD24" s="42"/>
      <c r="AE24" s="42"/>
      <c r="AF24" s="42"/>
      <c r="AG24" s="42"/>
    </row>
    <row r="25" spans="1:33" ht="15.75" customHeight="1">
      <c r="A25" s="31">
        <v>8</v>
      </c>
      <c r="B25" s="58" t="s">
        <v>73</v>
      </c>
      <c r="C25" s="33"/>
      <c r="D25" s="33" t="s">
        <v>43</v>
      </c>
      <c r="E25" s="33"/>
      <c r="F25" s="34"/>
      <c r="G25" s="33"/>
      <c r="H25" s="33">
        <v>2.5</v>
      </c>
      <c r="I25" s="33"/>
      <c r="J25" s="49"/>
      <c r="K25" s="33" t="s">
        <v>74</v>
      </c>
      <c r="L25" s="52"/>
      <c r="M25" s="33"/>
      <c r="N25" s="37"/>
      <c r="O25" s="34"/>
      <c r="P25" s="34">
        <v>2.5</v>
      </c>
      <c r="Q25" s="34" t="s">
        <v>62</v>
      </c>
      <c r="R25" s="38"/>
      <c r="S25" s="39"/>
      <c r="T25" s="33"/>
      <c r="U25" s="40"/>
      <c r="V25" s="33">
        <v>2.5</v>
      </c>
      <c r="W25" s="33"/>
      <c r="X25" s="33">
        <v>5</v>
      </c>
      <c r="Y25" s="33"/>
      <c r="Z25" s="33"/>
      <c r="AA25" s="33"/>
      <c r="AB25" s="33"/>
      <c r="AC25" s="41">
        <v>49592</v>
      </c>
      <c r="AD25" s="42"/>
      <c r="AE25" s="42"/>
      <c r="AF25" s="42"/>
      <c r="AG25" s="42"/>
    </row>
    <row r="26" spans="1:33" ht="15.75" customHeight="1">
      <c r="A26" s="31">
        <v>8</v>
      </c>
      <c r="B26" s="58" t="s">
        <v>75</v>
      </c>
      <c r="C26" s="33"/>
      <c r="D26" s="33" t="s">
        <v>43</v>
      </c>
      <c r="E26" s="33"/>
      <c r="F26" s="34"/>
      <c r="G26" s="33"/>
      <c r="H26" s="33">
        <v>2.5</v>
      </c>
      <c r="I26" s="33"/>
      <c r="J26" s="49"/>
      <c r="K26" s="33" t="s">
        <v>76</v>
      </c>
      <c r="L26" s="52"/>
      <c r="M26" s="33"/>
      <c r="N26" s="37"/>
      <c r="O26" s="34"/>
      <c r="P26" s="34">
        <v>2.5</v>
      </c>
      <c r="Q26" s="34" t="s">
        <v>62</v>
      </c>
      <c r="R26" s="38"/>
      <c r="S26" s="39"/>
      <c r="T26" s="33"/>
      <c r="U26" s="40"/>
      <c r="V26" s="33">
        <v>2.5</v>
      </c>
      <c r="W26" s="33">
        <v>2.5</v>
      </c>
      <c r="X26" s="33"/>
      <c r="Y26" s="33"/>
      <c r="Z26" s="33"/>
      <c r="AA26" s="33"/>
      <c r="AB26" s="33"/>
      <c r="AC26" s="41">
        <v>49593</v>
      </c>
      <c r="AD26" s="42"/>
      <c r="AE26" s="42"/>
      <c r="AF26" s="42"/>
      <c r="AG26" s="42"/>
    </row>
    <row r="27" spans="1:33" ht="15.75" customHeight="1">
      <c r="A27" s="31">
        <v>5</v>
      </c>
      <c r="B27" s="58" t="s">
        <v>77</v>
      </c>
      <c r="C27" s="33" t="s">
        <v>66</v>
      </c>
      <c r="D27" s="54" t="s">
        <v>66</v>
      </c>
      <c r="E27" s="33" t="s">
        <v>66</v>
      </c>
      <c r="F27" s="34" t="s">
        <v>66</v>
      </c>
      <c r="G27" s="54"/>
      <c r="H27" s="33">
        <v>2.5</v>
      </c>
      <c r="I27" s="33"/>
      <c r="J27" s="7" t="s">
        <v>66</v>
      </c>
      <c r="K27" s="33"/>
      <c r="L27" s="52"/>
      <c r="M27" s="33" t="s">
        <v>66</v>
      </c>
      <c r="N27" s="55">
        <v>1</v>
      </c>
      <c r="O27" s="56"/>
      <c r="P27" s="34">
        <v>2.5</v>
      </c>
      <c r="Q27" s="56" t="s">
        <v>62</v>
      </c>
      <c r="R27" s="57"/>
      <c r="S27" s="57"/>
      <c r="T27" s="57"/>
      <c r="U27" s="57"/>
      <c r="V27" s="33">
        <v>2.5</v>
      </c>
      <c r="W27" s="33">
        <v>5</v>
      </c>
      <c r="X27" s="33" t="s">
        <v>66</v>
      </c>
      <c r="Y27" s="33" t="s">
        <v>66</v>
      </c>
      <c r="Z27" s="33"/>
      <c r="AA27" s="33" t="s">
        <v>66</v>
      </c>
      <c r="AB27" s="33"/>
      <c r="AC27" s="41">
        <v>49582</v>
      </c>
      <c r="AD27" s="42"/>
      <c r="AE27" s="42"/>
      <c r="AF27" s="42"/>
      <c r="AG27" s="42"/>
    </row>
    <row r="28" spans="1:33" ht="15.75" customHeight="1">
      <c r="A28" s="31">
        <v>1</v>
      </c>
      <c r="B28" s="58" t="s">
        <v>78</v>
      </c>
      <c r="C28" s="33"/>
      <c r="D28" s="44"/>
      <c r="E28" s="33"/>
      <c r="F28" s="45">
        <v>2.5</v>
      </c>
      <c r="G28" s="33"/>
      <c r="H28" s="33">
        <v>7.5</v>
      </c>
      <c r="I28" s="33"/>
      <c r="J28" s="33"/>
      <c r="K28" s="33"/>
      <c r="L28" s="52"/>
      <c r="M28" s="33"/>
      <c r="N28" s="37"/>
      <c r="O28" s="33"/>
      <c r="P28" s="33"/>
      <c r="Q28" s="34"/>
      <c r="R28" s="38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1">
        <v>26547</v>
      </c>
      <c r="AD28" s="42"/>
      <c r="AE28" s="42"/>
      <c r="AF28" s="42"/>
      <c r="AG28" s="42"/>
    </row>
    <row r="29" spans="1:33" ht="15.75" customHeight="1">
      <c r="A29" s="31">
        <v>8</v>
      </c>
      <c r="B29" s="59" t="s">
        <v>79</v>
      </c>
      <c r="C29" s="33"/>
      <c r="D29" s="33"/>
      <c r="E29" s="33"/>
      <c r="F29" s="45">
        <v>5</v>
      </c>
      <c r="G29" s="33"/>
      <c r="H29" s="33">
        <v>5</v>
      </c>
      <c r="I29" s="44"/>
      <c r="J29" s="33"/>
      <c r="K29" s="33"/>
      <c r="L29" s="52"/>
      <c r="M29" s="33"/>
      <c r="N29" s="37"/>
      <c r="O29" s="33"/>
      <c r="P29" s="33"/>
      <c r="Q29" s="34"/>
      <c r="R29" s="38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1">
        <v>26554</v>
      </c>
      <c r="AD29" s="42"/>
      <c r="AE29" s="42"/>
      <c r="AF29" s="42"/>
      <c r="AG29" s="42"/>
    </row>
    <row r="30" spans="1:33" ht="15.75" customHeight="1">
      <c r="A30" s="46">
        <v>5</v>
      </c>
      <c r="B30" s="58" t="s">
        <v>80</v>
      </c>
      <c r="C30" s="33"/>
      <c r="D30" s="33" t="s">
        <v>81</v>
      </c>
      <c r="E30" s="33">
        <v>1</v>
      </c>
      <c r="F30" s="34"/>
      <c r="G30" s="33"/>
      <c r="H30" s="33">
        <v>1</v>
      </c>
      <c r="I30" s="33"/>
      <c r="J30" s="32"/>
      <c r="K30" s="33"/>
      <c r="L30" s="52"/>
      <c r="M30" s="33"/>
      <c r="N30" s="37"/>
      <c r="O30" s="33"/>
      <c r="P30" s="33"/>
      <c r="Q30" s="34"/>
      <c r="R30" s="38"/>
      <c r="S30" s="39"/>
      <c r="T30" s="33"/>
      <c r="U30" s="40"/>
      <c r="V30" s="33"/>
      <c r="W30" s="33"/>
      <c r="X30" s="33"/>
      <c r="Y30" s="33"/>
      <c r="Z30" s="33"/>
      <c r="AA30" s="33"/>
      <c r="AB30" s="33"/>
      <c r="AC30" s="41">
        <v>49583</v>
      </c>
      <c r="AD30" s="42"/>
      <c r="AE30" s="42"/>
      <c r="AF30" s="42"/>
      <c r="AG30" s="42"/>
    </row>
    <row r="31" spans="1:33" ht="15.75" customHeight="1">
      <c r="A31" s="46">
        <v>5</v>
      </c>
      <c r="B31" s="32" t="s">
        <v>82</v>
      </c>
      <c r="C31" s="34"/>
      <c r="D31" s="34"/>
      <c r="E31" s="34">
        <v>2</v>
      </c>
      <c r="F31" s="33"/>
      <c r="G31" s="33"/>
      <c r="H31" s="34">
        <v>1</v>
      </c>
      <c r="I31" s="33"/>
      <c r="J31" s="33"/>
      <c r="K31" s="33"/>
      <c r="L31" s="37"/>
      <c r="M31" s="33"/>
      <c r="N31" s="33"/>
      <c r="O31" s="33"/>
      <c r="P31" s="33" t="s">
        <v>83</v>
      </c>
      <c r="Q31" s="34"/>
      <c r="R31" s="34"/>
      <c r="S31" s="44"/>
      <c r="T31" s="33"/>
      <c r="U31" s="33"/>
      <c r="V31" s="33"/>
      <c r="W31" s="33"/>
      <c r="X31" s="33"/>
      <c r="Y31" s="44">
        <v>1</v>
      </c>
      <c r="Z31" s="33"/>
      <c r="AA31" s="33"/>
      <c r="AB31" s="33"/>
      <c r="AC31" s="41">
        <v>24833</v>
      </c>
      <c r="AD31" s="42"/>
      <c r="AE31" s="42"/>
      <c r="AF31" s="42"/>
      <c r="AG31" s="42"/>
    </row>
    <row r="32" spans="1:33" ht="15.75" customHeight="1">
      <c r="A32" s="31">
        <v>1</v>
      </c>
      <c r="B32" s="58" t="s">
        <v>84</v>
      </c>
      <c r="C32" s="33"/>
      <c r="D32" s="33"/>
      <c r="E32" s="33">
        <v>12.5</v>
      </c>
      <c r="F32" s="34">
        <v>7.5</v>
      </c>
      <c r="G32" s="33"/>
      <c r="H32" s="33"/>
      <c r="I32" s="33"/>
      <c r="J32" s="49"/>
      <c r="K32" s="33"/>
      <c r="L32" s="52"/>
      <c r="M32" s="33"/>
      <c r="N32" s="37"/>
      <c r="O32" s="34"/>
      <c r="P32" s="34">
        <v>7.5</v>
      </c>
      <c r="Q32" s="34" t="s">
        <v>62</v>
      </c>
      <c r="R32" s="38"/>
      <c r="S32" s="39"/>
      <c r="T32" s="33"/>
      <c r="U32" s="40"/>
      <c r="V32" s="33">
        <v>7.5</v>
      </c>
      <c r="W32" s="33">
        <v>7.5</v>
      </c>
      <c r="X32" s="33"/>
      <c r="Y32" s="33"/>
      <c r="Z32" s="33"/>
      <c r="AA32" s="33"/>
      <c r="AB32" s="33"/>
      <c r="AC32" s="41">
        <v>26548</v>
      </c>
      <c r="AD32" s="42"/>
      <c r="AE32" s="42"/>
      <c r="AF32" s="42"/>
      <c r="AG32" s="42"/>
    </row>
    <row r="33" spans="1:33" ht="15.75" customHeight="1">
      <c r="A33" s="46">
        <v>8</v>
      </c>
      <c r="B33" s="60" t="s">
        <v>85</v>
      </c>
      <c r="C33" s="33">
        <v>10</v>
      </c>
      <c r="D33" s="33"/>
      <c r="E33" s="33"/>
      <c r="F33" s="34"/>
      <c r="G33" s="33"/>
      <c r="H33" s="33"/>
      <c r="I33" s="33"/>
      <c r="J33" s="32"/>
      <c r="K33" s="33"/>
      <c r="L33" s="52"/>
      <c r="M33" s="33"/>
      <c r="N33" s="37">
        <v>16</v>
      </c>
      <c r="O33" s="33"/>
      <c r="P33" s="33"/>
      <c r="Q33" s="34"/>
      <c r="R33" s="38"/>
      <c r="S33" s="39"/>
      <c r="T33" s="33"/>
      <c r="U33" s="40"/>
      <c r="V33" s="33"/>
      <c r="W33" s="33"/>
      <c r="X33" s="33"/>
      <c r="Y33" s="33">
        <v>70</v>
      </c>
      <c r="Z33" s="33"/>
      <c r="AA33" s="33"/>
      <c r="AB33" s="33"/>
      <c r="AC33" s="41">
        <v>26555</v>
      </c>
      <c r="AD33" s="42"/>
      <c r="AE33" s="42"/>
      <c r="AF33" s="42"/>
      <c r="AG33" s="42"/>
    </row>
    <row r="34" spans="1:33" ht="15.75" customHeight="1">
      <c r="A34" s="46">
        <v>8</v>
      </c>
      <c r="B34" s="58" t="s">
        <v>86</v>
      </c>
      <c r="C34" s="34"/>
      <c r="D34" s="34" t="s">
        <v>87</v>
      </c>
      <c r="E34" s="34"/>
      <c r="F34" s="34">
        <v>15</v>
      </c>
      <c r="G34" s="34"/>
      <c r="H34" s="34"/>
      <c r="I34" s="33"/>
      <c r="J34" s="33"/>
      <c r="K34" s="52"/>
      <c r="L34" s="33"/>
      <c r="M34" s="33"/>
      <c r="N34" s="33"/>
      <c r="O34" s="33"/>
      <c r="P34" s="33"/>
      <c r="Q34" s="34"/>
      <c r="R34" s="38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1">
        <v>41908</v>
      </c>
      <c r="AD34" s="42"/>
      <c r="AE34" s="42"/>
      <c r="AF34" s="42"/>
      <c r="AG34" s="42"/>
    </row>
    <row r="35" spans="1:33" ht="15.75" customHeight="1">
      <c r="A35" s="31">
        <v>1</v>
      </c>
      <c r="B35" s="58" t="s">
        <v>88</v>
      </c>
      <c r="C35" s="33"/>
      <c r="D35" s="61" t="s">
        <v>89</v>
      </c>
      <c r="E35" s="33"/>
      <c r="F35" s="34">
        <v>40</v>
      </c>
      <c r="G35" s="33"/>
      <c r="H35" s="33"/>
      <c r="I35" s="33"/>
      <c r="J35" s="49"/>
      <c r="K35" s="33"/>
      <c r="L35" s="52"/>
      <c r="M35" s="33"/>
      <c r="N35" s="37"/>
      <c r="O35" s="34"/>
      <c r="P35" s="34"/>
      <c r="Q35" s="34"/>
      <c r="R35" s="38"/>
      <c r="S35" s="39"/>
      <c r="T35" s="33"/>
      <c r="U35" s="40"/>
      <c r="V35" s="33"/>
      <c r="W35" s="33"/>
      <c r="X35" s="33"/>
      <c r="Y35" s="33"/>
      <c r="Z35" s="33"/>
      <c r="AA35" s="33"/>
      <c r="AB35" s="33"/>
      <c r="AC35" s="41">
        <v>49573</v>
      </c>
      <c r="AD35" s="42"/>
      <c r="AE35" s="42"/>
      <c r="AF35" s="42"/>
      <c r="AG35" s="42"/>
    </row>
    <row r="36" spans="1:33" ht="15.75" customHeight="1">
      <c r="A36" s="31">
        <v>1</v>
      </c>
      <c r="B36" s="58" t="s">
        <v>90</v>
      </c>
      <c r="C36" s="34">
        <v>20</v>
      </c>
      <c r="D36" s="34"/>
      <c r="E36" s="34"/>
      <c r="F36" s="34"/>
      <c r="G36" s="34"/>
      <c r="H36" s="34"/>
      <c r="I36" s="33"/>
      <c r="J36" s="33"/>
      <c r="K36" s="33"/>
      <c r="L36" s="33"/>
      <c r="M36" s="33"/>
      <c r="N36" s="33"/>
      <c r="O36" s="33"/>
      <c r="P36" s="33"/>
      <c r="Q36" s="34"/>
      <c r="R36" s="38"/>
      <c r="S36" s="62"/>
      <c r="T36" s="62"/>
      <c r="U36" s="33"/>
      <c r="V36" s="33"/>
      <c r="W36" s="33"/>
      <c r="X36" s="33"/>
      <c r="Y36" s="33"/>
      <c r="Z36" s="33"/>
      <c r="AA36" s="33"/>
      <c r="AB36" s="33"/>
      <c r="AC36" s="41">
        <v>49575</v>
      </c>
      <c r="AD36" s="42"/>
      <c r="AE36" s="42"/>
      <c r="AF36" s="42"/>
      <c r="AG36" s="42"/>
    </row>
    <row r="37" spans="1:33" ht="15.75" customHeight="1">
      <c r="A37" s="31">
        <v>1</v>
      </c>
      <c r="B37" s="58" t="s">
        <v>91</v>
      </c>
      <c r="C37" s="33"/>
      <c r="D37" s="33"/>
      <c r="E37" s="33">
        <v>7</v>
      </c>
      <c r="F37" s="34">
        <v>2</v>
      </c>
      <c r="G37" s="33">
        <v>4</v>
      </c>
      <c r="H37" s="33">
        <v>4</v>
      </c>
      <c r="I37" s="33"/>
      <c r="J37" s="32"/>
      <c r="K37" s="33"/>
      <c r="L37" s="52" t="s">
        <v>92</v>
      </c>
      <c r="M37" s="33"/>
      <c r="N37" s="37">
        <v>2</v>
      </c>
      <c r="O37" s="33"/>
      <c r="P37" s="33" t="s">
        <v>93</v>
      </c>
      <c r="Q37" s="34">
        <v>2</v>
      </c>
      <c r="R37" s="38"/>
      <c r="S37" s="33"/>
      <c r="T37" s="33"/>
      <c r="U37" s="33"/>
      <c r="V37" s="33">
        <v>1</v>
      </c>
      <c r="W37" s="33">
        <v>1</v>
      </c>
      <c r="X37" s="33"/>
      <c r="Y37" s="33"/>
      <c r="Z37" s="33"/>
      <c r="AA37" s="33"/>
      <c r="AB37" s="33">
        <v>2</v>
      </c>
      <c r="AC37" s="41">
        <v>49576</v>
      </c>
      <c r="AD37" s="42"/>
      <c r="AE37" s="42"/>
      <c r="AF37" s="42"/>
      <c r="AG37" s="42"/>
    </row>
    <row r="38" spans="1:33" ht="15.75" customHeight="1">
      <c r="A38" s="31">
        <v>1</v>
      </c>
      <c r="B38" s="58" t="s">
        <v>94</v>
      </c>
      <c r="C38" s="34">
        <v>10</v>
      </c>
      <c r="D38" s="34"/>
      <c r="E38" s="34">
        <v>2.5</v>
      </c>
      <c r="F38" s="34"/>
      <c r="G38" s="34"/>
      <c r="H38" s="34"/>
      <c r="I38" s="33"/>
      <c r="J38" s="33"/>
      <c r="K38" s="33"/>
      <c r="L38" s="33"/>
      <c r="M38" s="33"/>
      <c r="N38" s="33"/>
      <c r="O38" s="33"/>
      <c r="P38" s="33"/>
      <c r="Q38" s="34"/>
      <c r="R38" s="38"/>
      <c r="S38" s="62"/>
      <c r="T38" s="62"/>
      <c r="U38" s="33"/>
      <c r="V38" s="33"/>
      <c r="W38" s="33"/>
      <c r="X38" s="33"/>
      <c r="Y38" s="33"/>
      <c r="Z38" s="33"/>
      <c r="AA38" s="33"/>
      <c r="AB38" s="33"/>
      <c r="AC38" s="41">
        <v>49577</v>
      </c>
      <c r="AD38" s="42"/>
      <c r="AE38" s="42"/>
      <c r="AF38" s="42"/>
      <c r="AG38" s="42"/>
    </row>
    <row r="39" spans="1:33" ht="15.75" customHeight="1">
      <c r="A39" s="31">
        <v>1</v>
      </c>
      <c r="B39" s="58" t="s">
        <v>95</v>
      </c>
      <c r="C39" s="34">
        <v>10</v>
      </c>
      <c r="D39" s="34"/>
      <c r="E39" s="34"/>
      <c r="F39" s="34"/>
      <c r="G39" s="34"/>
      <c r="H39" s="34"/>
      <c r="I39" s="33"/>
      <c r="J39" s="44"/>
      <c r="K39" s="33"/>
      <c r="L39" s="33"/>
      <c r="M39" s="33"/>
      <c r="N39" s="33"/>
      <c r="O39" s="44"/>
      <c r="P39" s="33"/>
      <c r="Q39" s="34"/>
      <c r="R39" s="38"/>
      <c r="S39" s="62"/>
      <c r="T39" s="62"/>
      <c r="U39" s="33"/>
      <c r="V39" s="33"/>
      <c r="W39" s="33"/>
      <c r="X39" s="33"/>
      <c r="Y39" s="33"/>
      <c r="Z39" s="33"/>
      <c r="AA39" s="33"/>
      <c r="AB39" s="33"/>
      <c r="AC39" s="41">
        <v>49578</v>
      </c>
      <c r="AD39" s="42"/>
      <c r="AE39" s="42"/>
      <c r="AF39" s="42"/>
      <c r="AG39" s="42"/>
    </row>
    <row r="40" spans="1:33" ht="15.75" customHeight="1">
      <c r="A40" s="31">
        <v>5</v>
      </c>
      <c r="B40" s="58" t="s">
        <v>96</v>
      </c>
      <c r="C40" s="34"/>
      <c r="D40" s="34"/>
      <c r="E40" s="34"/>
      <c r="F40" s="34"/>
      <c r="G40" s="34"/>
      <c r="H40" s="63">
        <v>100</v>
      </c>
      <c r="I40" s="34"/>
      <c r="J40" s="34" t="s">
        <v>97</v>
      </c>
      <c r="K40" s="34"/>
      <c r="L40" s="34"/>
      <c r="M40" s="38"/>
      <c r="N40" s="7"/>
      <c r="O40" s="34"/>
      <c r="P40" s="34"/>
      <c r="Q40" s="34"/>
      <c r="R40" s="7"/>
      <c r="S40" s="62"/>
      <c r="T40" s="62"/>
      <c r="U40" s="33"/>
      <c r="V40" s="33"/>
      <c r="W40" s="33"/>
      <c r="X40" s="33"/>
      <c r="Y40" s="33"/>
      <c r="Z40" s="33"/>
      <c r="AA40" s="33"/>
      <c r="AB40" s="33"/>
      <c r="AC40" s="41">
        <v>49584</v>
      </c>
      <c r="AD40" s="42"/>
      <c r="AE40" s="42"/>
      <c r="AF40" s="42"/>
      <c r="AG40" s="42"/>
    </row>
    <row r="41" spans="1:33" ht="15.75" customHeight="1">
      <c r="A41" s="31">
        <v>1</v>
      </c>
      <c r="B41" s="58" t="s">
        <v>98</v>
      </c>
      <c r="C41" s="34"/>
      <c r="D41" s="34"/>
      <c r="E41" s="34"/>
      <c r="F41" s="34">
        <v>10</v>
      </c>
      <c r="G41" s="34"/>
      <c r="H41" s="34">
        <v>10</v>
      </c>
      <c r="I41" s="34"/>
      <c r="J41" s="34"/>
      <c r="K41" s="34"/>
      <c r="L41" s="34"/>
      <c r="M41" s="33"/>
      <c r="N41" s="34"/>
      <c r="O41" s="34"/>
      <c r="P41" s="34"/>
      <c r="Q41" s="34"/>
      <c r="R41" s="38"/>
      <c r="S41" s="62"/>
      <c r="T41" s="62"/>
      <c r="U41" s="33"/>
      <c r="V41" s="33"/>
      <c r="W41" s="33"/>
      <c r="X41" s="33"/>
      <c r="Y41" s="33"/>
      <c r="Z41" s="33"/>
      <c r="AA41" s="33"/>
      <c r="AB41" s="33"/>
      <c r="AC41" s="41">
        <v>26549</v>
      </c>
      <c r="AD41" s="42"/>
      <c r="AE41" s="42"/>
      <c r="AF41" s="42"/>
      <c r="AG41" s="42"/>
    </row>
    <row r="42" spans="1:33" ht="15.75" customHeight="1">
      <c r="A42" s="31">
        <v>5</v>
      </c>
      <c r="B42" s="58" t="s">
        <v>99</v>
      </c>
      <c r="C42" s="34"/>
      <c r="D42" s="34"/>
      <c r="E42" s="34"/>
      <c r="F42" s="34">
        <v>15</v>
      </c>
      <c r="G42" s="34"/>
      <c r="H42" s="34">
        <v>15</v>
      </c>
      <c r="I42" s="34"/>
      <c r="J42" s="34"/>
      <c r="K42" s="34"/>
      <c r="L42" s="34"/>
      <c r="M42" s="33">
        <v>15</v>
      </c>
      <c r="N42" s="34"/>
      <c r="O42" s="34"/>
      <c r="P42" s="34"/>
      <c r="Q42" s="34"/>
      <c r="R42" s="38"/>
      <c r="S42" s="62"/>
      <c r="T42" s="62"/>
      <c r="U42" s="33"/>
      <c r="V42" s="33"/>
      <c r="W42" s="33"/>
      <c r="X42" s="33"/>
      <c r="Y42" s="33"/>
      <c r="Z42" s="33"/>
      <c r="AA42" s="33"/>
      <c r="AB42" s="33"/>
      <c r="AC42" s="41">
        <v>49585</v>
      </c>
      <c r="AD42" s="42"/>
      <c r="AE42" s="42"/>
      <c r="AF42" s="42"/>
      <c r="AG42" s="42"/>
    </row>
    <row r="43" spans="1:33" ht="15.75" customHeight="1">
      <c r="A43" s="31">
        <v>1</v>
      </c>
      <c r="B43" s="58" t="s">
        <v>100</v>
      </c>
      <c r="C43" s="34"/>
      <c r="D43" s="34"/>
      <c r="E43" s="34"/>
      <c r="F43" s="34"/>
      <c r="G43" s="34"/>
      <c r="H43" s="34"/>
      <c r="I43" s="34" t="s">
        <v>101</v>
      </c>
      <c r="J43" s="34"/>
      <c r="K43" s="34"/>
      <c r="L43" s="34"/>
      <c r="M43" s="33"/>
      <c r="N43" s="34"/>
      <c r="O43" s="34"/>
      <c r="P43" s="34"/>
      <c r="Q43" s="34"/>
      <c r="R43" s="38"/>
      <c r="S43" s="62"/>
      <c r="T43" s="62"/>
      <c r="U43" s="33"/>
      <c r="V43" s="33"/>
      <c r="W43" s="33"/>
      <c r="X43" s="33"/>
      <c r="Y43" s="33"/>
      <c r="Z43" s="33"/>
      <c r="AA43" s="33"/>
      <c r="AB43" s="33"/>
      <c r="AC43" s="41">
        <v>49579</v>
      </c>
      <c r="AD43" s="42"/>
      <c r="AE43" s="42"/>
      <c r="AF43" s="42"/>
      <c r="AG43" s="42"/>
    </row>
    <row r="44" spans="1:33" ht="15.75" customHeight="1">
      <c r="A44" s="31">
        <v>1</v>
      </c>
      <c r="B44" s="58" t="s">
        <v>102</v>
      </c>
      <c r="C44" s="33"/>
      <c r="D44" s="33"/>
      <c r="E44" s="33"/>
      <c r="F44" s="34"/>
      <c r="G44" s="33"/>
      <c r="H44" s="33">
        <v>20</v>
      </c>
      <c r="I44" s="33"/>
      <c r="J44" s="49"/>
      <c r="K44" s="33"/>
      <c r="L44" s="52"/>
      <c r="M44" s="33"/>
      <c r="N44" s="37"/>
      <c r="O44" s="34"/>
      <c r="P44" s="34"/>
      <c r="Q44" s="34"/>
      <c r="R44" s="38"/>
      <c r="S44" s="39"/>
      <c r="T44" s="33"/>
      <c r="U44" s="40"/>
      <c r="V44" s="33"/>
      <c r="W44" s="33"/>
      <c r="X44" s="33"/>
      <c r="Y44" s="33"/>
      <c r="Z44" s="33"/>
      <c r="AA44" s="33"/>
      <c r="AB44" s="33"/>
      <c r="AC44" s="41">
        <v>26550</v>
      </c>
      <c r="AD44" s="42"/>
      <c r="AE44" s="42"/>
      <c r="AF44" s="42"/>
      <c r="AG44" s="42"/>
    </row>
    <row r="45" spans="1:33" ht="15.75" customHeight="1">
      <c r="A45" s="31">
        <v>1</v>
      </c>
      <c r="B45" s="58" t="s">
        <v>103</v>
      </c>
      <c r="C45" s="34"/>
      <c r="D45" s="34"/>
      <c r="E45" s="34"/>
      <c r="F45" s="34">
        <v>5</v>
      </c>
      <c r="G45" s="34"/>
      <c r="H45" s="34">
        <v>5</v>
      </c>
      <c r="I45" s="34"/>
      <c r="J45" s="34"/>
      <c r="K45" s="34"/>
      <c r="L45" s="34"/>
      <c r="M45" s="33"/>
      <c r="N45" s="34"/>
      <c r="O45" s="34"/>
      <c r="P45" s="34"/>
      <c r="Q45" s="34"/>
      <c r="R45" s="38"/>
      <c r="S45" s="62"/>
      <c r="T45" s="62"/>
      <c r="U45" s="33"/>
      <c r="V45" s="33"/>
      <c r="W45" s="33"/>
      <c r="X45" s="33"/>
      <c r="Y45" s="33"/>
      <c r="Z45" s="33"/>
      <c r="AA45" s="33"/>
      <c r="AB45" s="33"/>
      <c r="AC45" s="41">
        <v>26551</v>
      </c>
      <c r="AD45" s="42"/>
      <c r="AE45" s="42"/>
      <c r="AF45" s="42"/>
      <c r="AG45" s="42"/>
    </row>
    <row r="46" spans="1:33" ht="15.75" customHeight="1">
      <c r="A46" s="31">
        <v>8</v>
      </c>
      <c r="B46" s="58" t="s">
        <v>104</v>
      </c>
      <c r="C46" s="34"/>
      <c r="D46" s="34"/>
      <c r="E46" s="34"/>
      <c r="F46" s="34">
        <v>2.5</v>
      </c>
      <c r="G46" s="34"/>
      <c r="H46" s="34">
        <v>7.5</v>
      </c>
      <c r="I46" s="34"/>
      <c r="J46" s="34"/>
      <c r="K46" s="34"/>
      <c r="L46" s="34"/>
      <c r="M46" s="33"/>
      <c r="N46" s="34"/>
      <c r="O46" s="34"/>
      <c r="P46" s="34"/>
      <c r="Q46" s="34"/>
      <c r="R46" s="38"/>
      <c r="S46" s="62"/>
      <c r="T46" s="62"/>
      <c r="U46" s="33"/>
      <c r="V46" s="33"/>
      <c r="W46" s="33"/>
      <c r="X46" s="33"/>
      <c r="Y46" s="33"/>
      <c r="Z46" s="33"/>
      <c r="AA46" s="33"/>
      <c r="AB46" s="33"/>
      <c r="AC46" s="41">
        <v>26556</v>
      </c>
      <c r="AD46" s="42"/>
      <c r="AE46" s="42"/>
      <c r="AF46" s="42"/>
      <c r="AG46" s="42"/>
    </row>
    <row r="47" spans="1:33" ht="15.75" customHeight="1">
      <c r="A47" s="31">
        <v>1</v>
      </c>
      <c r="B47" s="58" t="s">
        <v>105</v>
      </c>
      <c r="C47" s="34"/>
      <c r="D47" s="34"/>
      <c r="E47" s="34"/>
      <c r="F47" s="34"/>
      <c r="G47" s="34">
        <v>40</v>
      </c>
      <c r="H47" s="34"/>
      <c r="I47" s="34"/>
      <c r="J47" s="34"/>
      <c r="K47" s="34" t="s">
        <v>106</v>
      </c>
      <c r="L47" s="34"/>
      <c r="M47" s="33">
        <v>1</v>
      </c>
      <c r="N47" s="34">
        <v>1</v>
      </c>
      <c r="O47" s="34"/>
      <c r="P47" s="34"/>
      <c r="Q47" s="34"/>
      <c r="R47" s="38"/>
      <c r="S47" s="62"/>
      <c r="T47" s="62"/>
      <c r="U47" s="33"/>
      <c r="V47" s="33">
        <v>5</v>
      </c>
      <c r="W47" s="33"/>
      <c r="X47" s="33"/>
      <c r="Y47" s="33"/>
      <c r="Z47" s="33"/>
      <c r="AA47" s="33"/>
      <c r="AB47" s="33"/>
      <c r="AC47" s="41">
        <v>49580</v>
      </c>
      <c r="AD47" s="42"/>
      <c r="AE47" s="42"/>
      <c r="AF47" s="42"/>
      <c r="AG47" s="42"/>
    </row>
    <row r="48" spans="1:33" ht="15.75" customHeight="1">
      <c r="A48" s="31">
        <v>1</v>
      </c>
      <c r="B48" s="58" t="s">
        <v>107</v>
      </c>
      <c r="C48" s="34"/>
      <c r="D48" s="34"/>
      <c r="E48" s="34" t="s">
        <v>108</v>
      </c>
      <c r="F48" s="34"/>
      <c r="G48" s="34" t="s">
        <v>89</v>
      </c>
      <c r="H48" s="34"/>
      <c r="I48" s="34"/>
      <c r="J48" s="34"/>
      <c r="K48" s="34"/>
      <c r="L48" s="34"/>
      <c r="M48" s="33"/>
      <c r="N48" s="34"/>
      <c r="O48" s="34" t="s">
        <v>109</v>
      </c>
      <c r="P48" s="34"/>
      <c r="Q48" s="34"/>
      <c r="R48" s="38"/>
      <c r="S48" s="62"/>
      <c r="T48" s="62"/>
      <c r="U48" s="33"/>
      <c r="V48" s="33"/>
      <c r="W48" s="33"/>
      <c r="X48" s="33"/>
      <c r="Y48" s="33"/>
      <c r="Z48" s="33"/>
      <c r="AA48" s="33"/>
      <c r="AB48" s="33"/>
      <c r="AC48" s="41">
        <v>29131</v>
      </c>
      <c r="AD48" s="42"/>
      <c r="AE48" s="42"/>
      <c r="AF48" s="42"/>
      <c r="AG48" s="42"/>
    </row>
    <row r="49" spans="1:33" ht="15.75" customHeight="1">
      <c r="A49" s="31">
        <v>1</v>
      </c>
      <c r="B49" s="58" t="s">
        <v>110</v>
      </c>
      <c r="C49" s="34"/>
      <c r="D49" s="34"/>
      <c r="E49" s="34"/>
      <c r="F49" s="34"/>
      <c r="G49" s="34"/>
      <c r="H49" s="34">
        <v>2.5</v>
      </c>
      <c r="I49" s="34"/>
      <c r="J49" s="34"/>
      <c r="K49" s="34"/>
      <c r="L49" s="34"/>
      <c r="M49" s="33"/>
      <c r="N49" s="34"/>
      <c r="O49" s="34" t="s">
        <v>111</v>
      </c>
      <c r="P49" s="34" t="s">
        <v>111</v>
      </c>
      <c r="Q49" s="34"/>
      <c r="R49" s="38" t="s">
        <v>112</v>
      </c>
      <c r="S49" s="62"/>
      <c r="T49" s="62"/>
      <c r="U49" s="33"/>
      <c r="V49" s="33"/>
      <c r="W49" s="33"/>
      <c r="X49" s="33"/>
      <c r="Y49" s="33"/>
      <c r="Z49" s="33"/>
      <c r="AA49" s="33"/>
      <c r="AB49" s="33"/>
      <c r="AC49" s="41">
        <v>41906</v>
      </c>
      <c r="AD49" s="42"/>
      <c r="AE49" s="42"/>
      <c r="AF49" s="42"/>
      <c r="AG49" s="42"/>
    </row>
    <row r="50" spans="1:33" ht="15.75" customHeight="1">
      <c r="A50" s="31">
        <v>5</v>
      </c>
      <c r="B50" s="58" t="s">
        <v>113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3"/>
      <c r="N50" s="34"/>
      <c r="O50" s="34"/>
      <c r="P50" s="34"/>
      <c r="Q50" s="34"/>
      <c r="R50" s="38"/>
      <c r="S50" s="62"/>
      <c r="T50" s="62"/>
      <c r="U50" s="33"/>
      <c r="V50" s="33">
        <v>7.5</v>
      </c>
      <c r="W50" s="33"/>
      <c r="X50" s="33">
        <v>2.5</v>
      </c>
      <c r="Y50" s="33"/>
      <c r="Z50" s="33"/>
      <c r="AA50" s="33"/>
      <c r="AB50" s="33"/>
      <c r="AC50" s="41">
        <v>49586</v>
      </c>
      <c r="AD50" s="42"/>
      <c r="AE50" s="42"/>
      <c r="AF50" s="42"/>
      <c r="AG50" s="42"/>
    </row>
    <row r="51" spans="1:33" ht="15.75" customHeight="1">
      <c r="A51" s="31">
        <v>5</v>
      </c>
      <c r="B51" s="6" t="s">
        <v>114</v>
      </c>
      <c r="C51" s="37" t="s">
        <v>81</v>
      </c>
      <c r="D51" s="37"/>
      <c r="E51" s="64" t="s">
        <v>115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41">
        <v>49587</v>
      </c>
      <c r="AD51" s="42"/>
      <c r="AE51" s="42"/>
      <c r="AF51" s="42"/>
      <c r="AG51" s="42"/>
    </row>
    <row r="52" spans="1:33" ht="15.75" customHeight="1">
      <c r="A52" s="31">
        <v>9</v>
      </c>
      <c r="B52" s="58" t="s">
        <v>116</v>
      </c>
      <c r="C52" s="34" t="s">
        <v>56</v>
      </c>
      <c r="D52" s="34"/>
      <c r="E52" s="34"/>
      <c r="F52" s="34"/>
      <c r="G52" s="34"/>
      <c r="H52" s="34"/>
      <c r="I52" s="34"/>
      <c r="J52" s="34"/>
      <c r="K52" s="34"/>
      <c r="L52" s="34"/>
      <c r="M52" s="33"/>
      <c r="N52" s="34"/>
      <c r="O52" s="34"/>
      <c r="P52" s="34"/>
      <c r="Q52" s="34"/>
      <c r="R52" s="38"/>
      <c r="S52" s="62"/>
      <c r="T52" s="62"/>
      <c r="U52" s="33"/>
      <c r="V52" s="33"/>
      <c r="W52" s="33"/>
      <c r="X52" s="33"/>
      <c r="Y52" s="33"/>
      <c r="Z52" s="33"/>
      <c r="AA52" s="33"/>
      <c r="AB52" s="33"/>
      <c r="AC52" s="65"/>
      <c r="AD52" s="66"/>
      <c r="AE52" s="66"/>
      <c r="AF52" s="66"/>
      <c r="AG52" s="66"/>
    </row>
    <row r="53" spans="1:33" ht="15.75" customHeight="1">
      <c r="A53" s="31">
        <v>5</v>
      </c>
      <c r="B53" s="58" t="s">
        <v>117</v>
      </c>
      <c r="C53" s="34"/>
      <c r="D53" s="34"/>
      <c r="E53" s="34"/>
      <c r="F53" s="34"/>
      <c r="G53" s="34">
        <v>30</v>
      </c>
      <c r="H53" s="34"/>
      <c r="I53" s="34" t="s">
        <v>97</v>
      </c>
      <c r="J53" s="34"/>
      <c r="K53" s="34"/>
      <c r="L53" s="34"/>
      <c r="M53" s="33"/>
      <c r="N53" s="34"/>
      <c r="O53" s="34"/>
      <c r="P53" s="34"/>
      <c r="Q53" s="34"/>
      <c r="R53" s="38"/>
      <c r="S53" s="62"/>
      <c r="T53" s="62"/>
      <c r="U53" s="33"/>
      <c r="V53" s="33"/>
      <c r="W53" s="33"/>
      <c r="X53" s="33"/>
      <c r="Y53" s="33"/>
      <c r="Z53" s="33"/>
      <c r="AA53" s="33"/>
      <c r="AB53" s="33"/>
      <c r="AC53" s="41">
        <v>49588</v>
      </c>
      <c r="AD53" s="42"/>
      <c r="AE53" s="42"/>
      <c r="AF53" s="42"/>
      <c r="AG53" s="42"/>
    </row>
    <row r="54" spans="1:33" ht="15.75" customHeight="1">
      <c r="A54" s="31">
        <v>1</v>
      </c>
      <c r="B54" s="58" t="s">
        <v>118</v>
      </c>
      <c r="C54" s="34" t="s">
        <v>119</v>
      </c>
      <c r="D54" s="34"/>
      <c r="E54" s="45" t="s">
        <v>120</v>
      </c>
      <c r="F54" s="34"/>
      <c r="G54" s="34"/>
      <c r="H54" s="34"/>
      <c r="I54" s="67" t="s">
        <v>121</v>
      </c>
      <c r="J54" s="45"/>
      <c r="K54" s="34"/>
      <c r="L54" s="34"/>
      <c r="M54" s="33"/>
      <c r="N54" s="34"/>
      <c r="O54" s="34"/>
      <c r="P54" s="34"/>
      <c r="Q54" s="34"/>
      <c r="R54" s="38"/>
      <c r="S54" s="62"/>
      <c r="T54" s="62"/>
      <c r="U54" s="33"/>
      <c r="V54" s="33"/>
      <c r="W54" s="33"/>
      <c r="X54" s="33"/>
      <c r="Y54" s="33"/>
      <c r="Z54" s="33"/>
      <c r="AA54" s="33"/>
      <c r="AB54" s="33"/>
      <c r="AC54" s="41" t="s">
        <v>122</v>
      </c>
      <c r="AD54" s="42"/>
      <c r="AE54" s="42"/>
      <c r="AF54" s="42"/>
      <c r="AG54" s="42"/>
    </row>
    <row r="55" spans="1:33" ht="15.75" customHeight="1">
      <c r="A55" s="31">
        <v>1</v>
      </c>
      <c r="B55" s="58" t="s">
        <v>123</v>
      </c>
      <c r="C55" s="34"/>
      <c r="D55" s="45"/>
      <c r="E55" s="34"/>
      <c r="F55" s="34" t="s">
        <v>97</v>
      </c>
      <c r="G55" s="34"/>
      <c r="H55" s="34">
        <v>5</v>
      </c>
      <c r="I55" s="34"/>
      <c r="J55" s="34"/>
      <c r="K55" s="34"/>
      <c r="L55" s="34"/>
      <c r="M55" s="33">
        <v>2</v>
      </c>
      <c r="N55" s="34"/>
      <c r="O55" s="34"/>
      <c r="P55" s="34"/>
      <c r="Q55" s="34"/>
      <c r="R55" s="38"/>
      <c r="S55" s="62"/>
      <c r="T55" s="62"/>
      <c r="U55" s="33"/>
      <c r="V55" s="33"/>
      <c r="W55" s="33"/>
      <c r="X55" s="33"/>
      <c r="Y55" s="33"/>
      <c r="Z55" s="33"/>
      <c r="AA55" s="33"/>
      <c r="AB55" s="33"/>
      <c r="AC55" s="41">
        <v>41907</v>
      </c>
      <c r="AD55" s="42"/>
      <c r="AE55" s="42"/>
      <c r="AF55" s="42"/>
      <c r="AG55" s="42"/>
    </row>
    <row r="56" spans="1:33" ht="15.75" customHeight="1">
      <c r="A56" s="31">
        <v>1</v>
      </c>
      <c r="B56" s="58" t="s">
        <v>124</v>
      </c>
      <c r="C56" s="33"/>
      <c r="D56" s="33"/>
      <c r="E56" s="33">
        <v>8</v>
      </c>
      <c r="F56" s="33">
        <v>3</v>
      </c>
      <c r="G56" s="33"/>
      <c r="H56" s="33"/>
      <c r="I56" s="33"/>
      <c r="J56" s="33"/>
      <c r="K56" s="33"/>
      <c r="L56" s="33">
        <v>3</v>
      </c>
      <c r="M56" s="33"/>
      <c r="N56" s="33"/>
      <c r="O56" s="34"/>
      <c r="P56" s="34"/>
      <c r="Q56" s="34" t="s">
        <v>125</v>
      </c>
      <c r="R56" s="38"/>
      <c r="S56" s="33"/>
      <c r="T56" s="33"/>
      <c r="U56" s="33"/>
      <c r="V56" s="33"/>
      <c r="W56" s="33">
        <v>5</v>
      </c>
      <c r="X56" s="33"/>
      <c r="Y56" s="33"/>
      <c r="Z56" s="33"/>
      <c r="AA56" s="33"/>
      <c r="AB56" s="34"/>
      <c r="AC56" s="41">
        <v>49581</v>
      </c>
      <c r="AD56" s="42"/>
      <c r="AE56" s="42"/>
      <c r="AF56" s="42"/>
      <c r="AG56" s="42"/>
    </row>
    <row r="57" spans="1:33" ht="15.75" customHeight="1">
      <c r="A57" s="68">
        <v>8</v>
      </c>
      <c r="B57" s="69" t="s">
        <v>126</v>
      </c>
      <c r="C57" s="70"/>
      <c r="D57" s="71"/>
      <c r="E57" s="71"/>
      <c r="F57" s="71"/>
      <c r="G57" s="72" t="s">
        <v>59</v>
      </c>
      <c r="H57" s="71"/>
      <c r="I57" s="71"/>
      <c r="J57" s="71"/>
      <c r="K57" s="71"/>
      <c r="L57" s="71"/>
      <c r="M57" s="71"/>
      <c r="N57" s="72" t="s">
        <v>127</v>
      </c>
      <c r="O57" s="73"/>
      <c r="P57" s="34"/>
      <c r="Q57" s="34"/>
      <c r="R57" s="38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41">
        <v>49594</v>
      </c>
      <c r="AD57" s="42"/>
      <c r="AE57" s="42"/>
      <c r="AF57" s="42"/>
      <c r="AG57" s="42"/>
    </row>
    <row r="58" spans="1:33" ht="15.75" customHeight="1">
      <c r="A58" s="46"/>
      <c r="B58" s="74"/>
      <c r="C58" s="34"/>
      <c r="D58" s="45"/>
      <c r="E58" s="34"/>
      <c r="F58" s="33"/>
      <c r="G58" s="75"/>
      <c r="H58" s="45"/>
      <c r="I58" s="34"/>
      <c r="J58" s="34"/>
      <c r="K58" s="34"/>
      <c r="L58" s="37"/>
      <c r="M58" s="34"/>
      <c r="N58" s="34"/>
      <c r="O58" s="34"/>
      <c r="P58" s="34"/>
      <c r="Q58" s="34"/>
      <c r="R58" s="34"/>
      <c r="S58" s="33"/>
      <c r="T58" s="33"/>
      <c r="U58" s="33"/>
      <c r="V58" s="33"/>
      <c r="W58" s="33"/>
      <c r="X58" s="33"/>
      <c r="Y58" s="33"/>
      <c r="Z58" s="33"/>
      <c r="AA58" s="76"/>
      <c r="AB58" s="33"/>
      <c r="AC58" s="65"/>
      <c r="AD58" s="66"/>
      <c r="AE58" s="66"/>
      <c r="AF58" s="66"/>
      <c r="AG58" s="66"/>
    </row>
    <row r="59" spans="1:33" ht="16.5" customHeight="1">
      <c r="A59" s="77"/>
      <c r="B59" s="78" t="s">
        <v>128</v>
      </c>
      <c r="C59" s="79">
        <f t="shared" ref="C59:AB59" si="0">SUM(C9:C58)</f>
        <v>51</v>
      </c>
      <c r="D59" s="79">
        <f t="shared" si="0"/>
        <v>0</v>
      </c>
      <c r="E59" s="79">
        <f t="shared" si="0"/>
        <v>61.5</v>
      </c>
      <c r="F59" s="79">
        <f t="shared" si="0"/>
        <v>144.5</v>
      </c>
      <c r="G59" s="79">
        <f t="shared" si="0"/>
        <v>84</v>
      </c>
      <c r="H59" s="79">
        <f t="shared" si="0"/>
        <v>271</v>
      </c>
      <c r="I59" s="79">
        <f t="shared" si="0"/>
        <v>27.2</v>
      </c>
      <c r="J59" s="79">
        <f t="shared" si="0"/>
        <v>0</v>
      </c>
      <c r="K59" s="79">
        <f t="shared" si="0"/>
        <v>0</v>
      </c>
      <c r="L59" s="79">
        <f t="shared" si="0"/>
        <v>7</v>
      </c>
      <c r="M59" s="79">
        <f t="shared" si="0"/>
        <v>36</v>
      </c>
      <c r="N59" s="79">
        <f t="shared" si="0"/>
        <v>20</v>
      </c>
      <c r="O59" s="79">
        <f t="shared" si="0"/>
        <v>0</v>
      </c>
      <c r="P59" s="79">
        <f t="shared" si="0"/>
        <v>32.5</v>
      </c>
      <c r="Q59" s="79">
        <f t="shared" si="0"/>
        <v>53</v>
      </c>
      <c r="R59" s="79">
        <f t="shared" si="0"/>
        <v>0</v>
      </c>
      <c r="S59" s="79">
        <f t="shared" si="0"/>
        <v>0</v>
      </c>
      <c r="T59" s="79">
        <f t="shared" si="0"/>
        <v>2</v>
      </c>
      <c r="U59" s="79">
        <f t="shared" si="0"/>
        <v>0</v>
      </c>
      <c r="V59" s="79">
        <f t="shared" si="0"/>
        <v>76.5</v>
      </c>
      <c r="W59" s="79">
        <f t="shared" si="0"/>
        <v>49.5</v>
      </c>
      <c r="X59" s="79">
        <f t="shared" si="0"/>
        <v>11</v>
      </c>
      <c r="Y59" s="79">
        <f t="shared" si="0"/>
        <v>86</v>
      </c>
      <c r="Z59" s="79">
        <f t="shared" si="0"/>
        <v>0</v>
      </c>
      <c r="AA59" s="79">
        <f t="shared" si="0"/>
        <v>0</v>
      </c>
      <c r="AB59" s="79">
        <f t="shared" si="0"/>
        <v>2</v>
      </c>
      <c r="AC59" s="80">
        <f>SUM(C59:AB59)</f>
        <v>1014.7</v>
      </c>
      <c r="AD59" s="81"/>
      <c r="AE59" s="81"/>
      <c r="AF59" s="81"/>
      <c r="AG59" s="81"/>
    </row>
    <row r="60" spans="1:33" ht="13.5" customHeight="1">
      <c r="A60" s="5"/>
      <c r="B60" s="5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7"/>
      <c r="W60" s="7"/>
      <c r="X60" s="7"/>
      <c r="Y60" s="7"/>
      <c r="Z60" s="7"/>
      <c r="AA60" s="7"/>
      <c r="AB60" s="7"/>
      <c r="AC60" s="6"/>
      <c r="AD60" s="6"/>
      <c r="AE60" s="6"/>
      <c r="AF60" s="6"/>
      <c r="AG60" s="6"/>
    </row>
    <row r="61" spans="1:33" ht="13.5" customHeight="1">
      <c r="A61" s="5"/>
      <c r="B61" s="5"/>
      <c r="C61" s="82"/>
      <c r="D61" s="82"/>
      <c r="E61" s="82"/>
      <c r="F61" s="229" t="s">
        <v>129</v>
      </c>
      <c r="G61" s="224"/>
      <c r="H61" s="224"/>
      <c r="I61" s="224"/>
      <c r="J61" s="224"/>
      <c r="K61" s="224"/>
      <c r="L61" s="224"/>
      <c r="M61" s="224"/>
      <c r="N61" s="224"/>
      <c r="O61" s="224"/>
      <c r="P61" s="225"/>
      <c r="Q61" s="82"/>
      <c r="R61" s="82"/>
      <c r="S61" s="82"/>
      <c r="T61" s="82"/>
      <c r="U61" s="82"/>
      <c r="V61" s="7"/>
      <c r="W61" s="7"/>
      <c r="X61" s="7"/>
      <c r="Y61" s="7"/>
      <c r="Z61" s="7"/>
      <c r="AA61" s="7"/>
      <c r="AB61" s="7"/>
      <c r="AC61" s="6"/>
      <c r="AD61" s="6"/>
      <c r="AE61" s="6"/>
      <c r="AF61" s="6"/>
      <c r="AG61" s="6"/>
    </row>
    <row r="62" spans="1:33" ht="13.5" customHeight="1">
      <c r="A62" s="5"/>
      <c r="B62" s="83"/>
      <c r="C62" s="229" t="s">
        <v>130</v>
      </c>
      <c r="D62" s="224"/>
      <c r="E62" s="225"/>
      <c r="F62" s="251" t="s">
        <v>131</v>
      </c>
      <c r="G62" s="224"/>
      <c r="H62" s="224"/>
      <c r="I62" s="225"/>
      <c r="J62" s="251" t="s">
        <v>132</v>
      </c>
      <c r="K62" s="224"/>
      <c r="L62" s="224"/>
      <c r="M62" s="225"/>
      <c r="N62" s="251" t="s">
        <v>133</v>
      </c>
      <c r="O62" s="224"/>
      <c r="P62" s="225"/>
      <c r="Q62" s="229" t="s">
        <v>56</v>
      </c>
      <c r="R62" s="224"/>
      <c r="S62" s="224"/>
      <c r="T62" s="224"/>
      <c r="U62" s="225"/>
      <c r="V62" s="247" t="s">
        <v>134</v>
      </c>
      <c r="W62" s="248"/>
      <c r="X62" s="249"/>
      <c r="Y62" s="84" t="s">
        <v>135</v>
      </c>
      <c r="Z62" s="84"/>
      <c r="AA62" s="85"/>
      <c r="AB62" s="86" t="s">
        <v>14</v>
      </c>
      <c r="AC62" s="6"/>
      <c r="AD62" s="6"/>
      <c r="AE62" s="6"/>
      <c r="AF62" s="6"/>
      <c r="AG62" s="6"/>
    </row>
    <row r="63" spans="1:33" ht="13.5" customHeight="1">
      <c r="A63" s="5"/>
      <c r="B63" s="87" t="s">
        <v>15</v>
      </c>
      <c r="C63" s="88" t="s">
        <v>136</v>
      </c>
      <c r="D63" s="89" t="s">
        <v>137</v>
      </c>
      <c r="E63" s="89" t="s">
        <v>138</v>
      </c>
      <c r="F63" s="90" t="s">
        <v>139</v>
      </c>
      <c r="G63" s="91" t="s">
        <v>140</v>
      </c>
      <c r="H63" s="91" t="s">
        <v>141</v>
      </c>
      <c r="I63" s="92" t="s">
        <v>142</v>
      </c>
      <c r="J63" s="90" t="s">
        <v>139</v>
      </c>
      <c r="K63" s="91"/>
      <c r="L63" s="91" t="s">
        <v>141</v>
      </c>
      <c r="M63" s="92" t="s">
        <v>143</v>
      </c>
      <c r="N63" s="93" t="s">
        <v>144</v>
      </c>
      <c r="O63" s="93" t="s">
        <v>145</v>
      </c>
      <c r="P63" s="93" t="s">
        <v>146</v>
      </c>
      <c r="Q63" s="88" t="s">
        <v>147</v>
      </c>
      <c r="R63" s="89" t="s">
        <v>142</v>
      </c>
      <c r="S63" s="89" t="s">
        <v>148</v>
      </c>
      <c r="T63" s="89" t="s">
        <v>149</v>
      </c>
      <c r="U63" s="94"/>
      <c r="V63" s="24" t="s">
        <v>139</v>
      </c>
      <c r="W63" s="22" t="s">
        <v>19</v>
      </c>
      <c r="X63" s="95" t="s">
        <v>150</v>
      </c>
      <c r="Y63" s="22" t="s">
        <v>16</v>
      </c>
      <c r="Z63" s="22" t="s">
        <v>139</v>
      </c>
      <c r="AA63" s="22" t="s">
        <v>141</v>
      </c>
      <c r="AB63" s="96"/>
      <c r="AC63" s="6"/>
      <c r="AD63" s="6"/>
      <c r="AE63" s="6"/>
      <c r="AF63" s="6"/>
      <c r="AG63" s="6"/>
    </row>
    <row r="64" spans="1:33" ht="15.75" customHeight="1">
      <c r="A64" s="97">
        <v>8</v>
      </c>
      <c r="B64" s="32" t="s">
        <v>44</v>
      </c>
      <c r="C64" s="98"/>
      <c r="D64" s="98" t="s">
        <v>151</v>
      </c>
      <c r="E64" s="98"/>
      <c r="F64" s="99"/>
      <c r="G64" s="7"/>
      <c r="H64" s="54"/>
      <c r="I64" s="100"/>
      <c r="J64" s="99"/>
      <c r="K64" s="54"/>
      <c r="L64" s="98"/>
      <c r="M64" s="101"/>
      <c r="N64" s="102"/>
      <c r="O64" s="103"/>
      <c r="P64" s="104"/>
      <c r="Q64" s="99"/>
      <c r="R64" s="54"/>
      <c r="S64" s="54"/>
      <c r="T64" s="54"/>
      <c r="U64" s="105"/>
      <c r="V64" s="54"/>
      <c r="W64" s="54"/>
      <c r="X64" s="37"/>
      <c r="Y64" s="54"/>
      <c r="Z64" s="54"/>
      <c r="AA64" s="54"/>
      <c r="AB64" s="106"/>
      <c r="AC64" s="6"/>
      <c r="AD64" s="6"/>
      <c r="AE64" s="6"/>
      <c r="AF64" s="6"/>
      <c r="AG64" s="6"/>
    </row>
    <row r="65" spans="1:33" ht="15.75" customHeight="1">
      <c r="A65" s="97">
        <v>5</v>
      </c>
      <c r="B65" s="58" t="s">
        <v>80</v>
      </c>
      <c r="C65" s="98"/>
      <c r="D65" s="98"/>
      <c r="E65" s="98"/>
      <c r="F65" s="99">
        <v>12</v>
      </c>
      <c r="G65" s="7"/>
      <c r="H65" s="54"/>
      <c r="I65" s="100"/>
      <c r="J65" s="99"/>
      <c r="K65" s="54"/>
      <c r="L65" s="107"/>
      <c r="M65" s="105"/>
      <c r="N65" s="99">
        <v>12</v>
      </c>
      <c r="O65" s="54"/>
      <c r="P65" s="108"/>
      <c r="Q65" s="99"/>
      <c r="R65" s="54"/>
      <c r="S65" s="54"/>
      <c r="T65" s="54"/>
      <c r="U65" s="105"/>
      <c r="V65" s="37"/>
      <c r="W65" s="54"/>
      <c r="X65" s="37"/>
      <c r="Y65" s="54" t="s">
        <v>152</v>
      </c>
      <c r="Z65" s="54"/>
      <c r="AA65" s="54"/>
      <c r="AB65" s="106"/>
      <c r="AC65" s="6"/>
      <c r="AD65" s="6"/>
      <c r="AE65" s="6"/>
      <c r="AF65" s="6"/>
      <c r="AG65" s="6"/>
    </row>
    <row r="66" spans="1:33" ht="15.75" customHeight="1">
      <c r="A66" s="97">
        <v>5</v>
      </c>
      <c r="B66" s="32" t="s">
        <v>55</v>
      </c>
      <c r="C66" s="98"/>
      <c r="D66" s="98"/>
      <c r="E66" s="109" t="s">
        <v>153</v>
      </c>
      <c r="F66" s="99"/>
      <c r="G66" s="7"/>
      <c r="H66" s="54"/>
      <c r="I66" s="100"/>
      <c r="J66" s="99"/>
      <c r="K66" s="54"/>
      <c r="L66" s="107"/>
      <c r="M66" s="105"/>
      <c r="N66" s="99"/>
      <c r="O66" s="54"/>
      <c r="P66" s="108"/>
      <c r="Q66" s="99"/>
      <c r="R66" s="54"/>
      <c r="S66" s="54"/>
      <c r="T66" s="54"/>
      <c r="U66" s="105"/>
      <c r="V66" s="37"/>
      <c r="W66" s="54"/>
      <c r="X66" s="37"/>
      <c r="Y66" s="54"/>
      <c r="Z66" s="54"/>
      <c r="AA66" s="54"/>
      <c r="AB66" s="106"/>
      <c r="AC66" s="6"/>
      <c r="AD66" s="6"/>
      <c r="AE66" s="6"/>
      <c r="AF66" s="6"/>
      <c r="AG66" s="6"/>
    </row>
    <row r="67" spans="1:33" ht="15.75" customHeight="1">
      <c r="A67" s="97">
        <v>5</v>
      </c>
      <c r="B67" s="6" t="s">
        <v>114</v>
      </c>
      <c r="C67" s="98"/>
      <c r="D67" s="98"/>
      <c r="E67" s="98"/>
      <c r="F67" s="99"/>
      <c r="G67" s="7"/>
      <c r="H67" s="54"/>
      <c r="I67" s="100"/>
      <c r="J67" s="99">
        <v>24</v>
      </c>
      <c r="K67" s="54"/>
      <c r="L67" s="107"/>
      <c r="M67" s="105"/>
      <c r="N67" s="99"/>
      <c r="O67" s="54"/>
      <c r="P67" s="108"/>
      <c r="Q67" s="99"/>
      <c r="R67" s="54"/>
      <c r="S67" s="54"/>
      <c r="T67" s="54"/>
      <c r="U67" s="105"/>
      <c r="V67" s="37"/>
      <c r="W67" s="54"/>
      <c r="X67" s="37"/>
      <c r="Y67" s="54"/>
      <c r="Z67" s="54"/>
      <c r="AA67" s="54"/>
      <c r="AB67" s="106"/>
      <c r="AC67" s="6"/>
      <c r="AD67" s="6"/>
      <c r="AE67" s="6"/>
      <c r="AF67" s="6"/>
      <c r="AG67" s="6"/>
    </row>
    <row r="68" spans="1:33" ht="15.75" customHeight="1">
      <c r="A68" s="97"/>
      <c r="B68" s="32"/>
      <c r="C68" s="98"/>
      <c r="D68" s="98"/>
      <c r="E68" s="98"/>
      <c r="F68" s="99"/>
      <c r="G68" s="7"/>
      <c r="H68" s="54"/>
      <c r="I68" s="100"/>
      <c r="J68" s="99"/>
      <c r="K68" s="54"/>
      <c r="L68" s="98"/>
      <c r="M68" s="101"/>
      <c r="N68" s="102"/>
      <c r="O68" s="103"/>
      <c r="P68" s="104"/>
      <c r="Q68" s="99"/>
      <c r="R68" s="54"/>
      <c r="S68" s="54"/>
      <c r="T68" s="54"/>
      <c r="U68" s="105"/>
      <c r="V68" s="37"/>
      <c r="W68" s="54"/>
      <c r="X68" s="37"/>
      <c r="Y68" s="54"/>
      <c r="Z68" s="54"/>
      <c r="AA68" s="54"/>
      <c r="AB68" s="106"/>
      <c r="AC68" s="6"/>
      <c r="AD68" s="6"/>
      <c r="AE68" s="6"/>
      <c r="AF68" s="6"/>
      <c r="AG68" s="6"/>
    </row>
    <row r="69" spans="1:33" ht="15.75" customHeight="1">
      <c r="A69" s="97"/>
      <c r="B69" s="32"/>
      <c r="C69" s="98"/>
      <c r="D69" s="98"/>
      <c r="E69" s="98"/>
      <c r="F69" s="99"/>
      <c r="G69" s="7"/>
      <c r="H69" s="54"/>
      <c r="I69" s="100"/>
      <c r="J69" s="99"/>
      <c r="K69" s="54"/>
      <c r="L69" s="107"/>
      <c r="M69" s="105"/>
      <c r="N69" s="99"/>
      <c r="O69" s="54"/>
      <c r="P69" s="108"/>
      <c r="Q69" s="99"/>
      <c r="R69" s="54"/>
      <c r="S69" s="54"/>
      <c r="T69" s="54"/>
      <c r="U69" s="105"/>
      <c r="V69" s="54"/>
      <c r="W69" s="54"/>
      <c r="X69" s="37"/>
      <c r="Y69" s="54"/>
      <c r="Z69" s="54"/>
      <c r="AA69" s="54"/>
      <c r="AB69" s="106"/>
      <c r="AC69" s="6"/>
      <c r="AD69" s="6"/>
      <c r="AE69" s="6"/>
      <c r="AF69" s="6"/>
      <c r="AG69" s="6"/>
    </row>
    <row r="70" spans="1:33" ht="15.75" customHeight="1">
      <c r="A70" s="97"/>
      <c r="B70" s="58"/>
      <c r="C70" s="98"/>
      <c r="D70" s="98"/>
      <c r="E70" s="98"/>
      <c r="F70" s="99"/>
      <c r="G70" s="7"/>
      <c r="H70" s="54"/>
      <c r="I70" s="100"/>
      <c r="J70" s="99"/>
      <c r="K70" s="54"/>
      <c r="L70" s="98"/>
      <c r="M70" s="101"/>
      <c r="N70" s="102"/>
      <c r="O70" s="103"/>
      <c r="P70" s="104"/>
      <c r="Q70" s="99"/>
      <c r="R70" s="54"/>
      <c r="S70" s="54"/>
      <c r="T70" s="54"/>
      <c r="U70" s="105"/>
      <c r="V70" s="110"/>
      <c r="W70" s="54"/>
      <c r="X70" s="37"/>
      <c r="Y70" s="54"/>
      <c r="Z70" s="54"/>
      <c r="AA70" s="54"/>
      <c r="AB70" s="106"/>
      <c r="AC70" s="6"/>
      <c r="AD70" s="6"/>
      <c r="AE70" s="6"/>
      <c r="AF70" s="6"/>
      <c r="AG70" s="6"/>
    </row>
    <row r="71" spans="1:33" ht="15.75" customHeight="1">
      <c r="A71" s="97"/>
      <c r="B71" s="58"/>
      <c r="C71" s="98"/>
      <c r="D71" s="98"/>
      <c r="E71" s="98"/>
      <c r="F71" s="99"/>
      <c r="G71" s="54"/>
      <c r="H71" s="54"/>
      <c r="I71" s="105"/>
      <c r="J71" s="99"/>
      <c r="K71" s="54"/>
      <c r="L71" s="107"/>
      <c r="M71" s="105"/>
      <c r="N71" s="99"/>
      <c r="O71" s="54"/>
      <c r="P71" s="108"/>
      <c r="Q71" s="99"/>
      <c r="R71" s="54"/>
      <c r="S71" s="54"/>
      <c r="T71" s="54"/>
      <c r="U71" s="105"/>
      <c r="V71" s="37"/>
      <c r="W71" s="54"/>
      <c r="X71" s="37"/>
      <c r="Y71" s="54"/>
      <c r="Z71" s="54"/>
      <c r="AA71" s="54"/>
      <c r="AB71" s="106"/>
      <c r="AC71" s="6"/>
      <c r="AD71" s="6"/>
      <c r="AE71" s="6"/>
      <c r="AF71" s="6"/>
      <c r="AG71" s="6"/>
    </row>
    <row r="72" spans="1:33" ht="15.75" customHeight="1">
      <c r="A72" s="97"/>
      <c r="B72" s="58"/>
      <c r="C72" s="98"/>
      <c r="D72" s="98"/>
      <c r="E72" s="98"/>
      <c r="F72" s="99"/>
      <c r="G72" s="54"/>
      <c r="H72" s="54"/>
      <c r="I72" s="105"/>
      <c r="J72" s="99"/>
      <c r="K72" s="54"/>
      <c r="L72" s="107"/>
      <c r="M72" s="105"/>
      <c r="N72" s="99"/>
      <c r="O72" s="54"/>
      <c r="P72" s="108"/>
      <c r="Q72" s="99"/>
      <c r="R72" s="54"/>
      <c r="S72" s="54"/>
      <c r="T72" s="54"/>
      <c r="U72" s="105"/>
      <c r="V72" s="37"/>
      <c r="W72" s="54"/>
      <c r="X72" s="37"/>
      <c r="Y72" s="54"/>
      <c r="Z72" s="54"/>
      <c r="AA72" s="54"/>
      <c r="AB72" s="106"/>
      <c r="AC72" s="6"/>
      <c r="AD72" s="6"/>
      <c r="AE72" s="6"/>
      <c r="AF72" s="6"/>
      <c r="AG72" s="6"/>
    </row>
    <row r="73" spans="1:33" ht="15.75" customHeight="1">
      <c r="A73" s="97"/>
      <c r="B73" s="74"/>
      <c r="C73" s="98"/>
      <c r="D73" s="98"/>
      <c r="E73" s="98"/>
      <c r="F73" s="99"/>
      <c r="G73" s="54"/>
      <c r="H73" s="54"/>
      <c r="I73" s="100"/>
      <c r="J73" s="99"/>
      <c r="K73" s="54"/>
      <c r="L73" s="107"/>
      <c r="M73" s="105"/>
      <c r="N73" s="99"/>
      <c r="O73" s="54"/>
      <c r="P73" s="108"/>
      <c r="Q73" s="99"/>
      <c r="R73" s="54"/>
      <c r="S73" s="54"/>
      <c r="T73" s="54"/>
      <c r="U73" s="105"/>
      <c r="V73" s="110"/>
      <c r="W73" s="54"/>
      <c r="X73" s="37"/>
      <c r="Y73" s="54"/>
      <c r="Z73" s="54"/>
      <c r="AA73" s="54"/>
      <c r="AB73" s="111"/>
      <c r="AC73" s="6"/>
      <c r="AD73" s="6"/>
      <c r="AE73" s="6"/>
      <c r="AF73" s="6"/>
      <c r="AG73" s="6"/>
    </row>
    <row r="74" spans="1:33" ht="15.75" customHeight="1">
      <c r="A74" s="97"/>
      <c r="B74" s="74"/>
      <c r="C74" s="98"/>
      <c r="D74" s="98"/>
      <c r="E74" s="98"/>
      <c r="F74" s="99"/>
      <c r="G74" s="54"/>
      <c r="H74" s="54"/>
      <c r="I74" s="112"/>
      <c r="J74" s="99"/>
      <c r="K74" s="54"/>
      <c r="L74" s="107"/>
      <c r="M74" s="105"/>
      <c r="N74" s="99"/>
      <c r="O74" s="54"/>
      <c r="P74" s="108"/>
      <c r="Q74" s="99"/>
      <c r="R74" s="54"/>
      <c r="S74" s="54"/>
      <c r="T74" s="54"/>
      <c r="U74" s="105"/>
      <c r="V74" s="37"/>
      <c r="W74" s="54"/>
      <c r="X74" s="37"/>
      <c r="Y74" s="54"/>
      <c r="Z74" s="113"/>
      <c r="AA74" s="54"/>
      <c r="AB74" s="114"/>
      <c r="AC74" s="6"/>
      <c r="AD74" s="6"/>
      <c r="AE74" s="6"/>
      <c r="AF74" s="6"/>
      <c r="AG74" s="6"/>
    </row>
    <row r="75" spans="1:33" ht="15.75" customHeight="1">
      <c r="A75" s="97"/>
      <c r="B75" s="74"/>
      <c r="C75" s="98"/>
      <c r="D75" s="98"/>
      <c r="E75" s="98"/>
      <c r="F75" s="99"/>
      <c r="G75" s="7"/>
      <c r="H75" s="54"/>
      <c r="I75" s="100"/>
      <c r="J75" s="99"/>
      <c r="K75" s="54"/>
      <c r="L75" s="98"/>
      <c r="M75" s="101"/>
      <c r="N75" s="102"/>
      <c r="O75" s="103"/>
      <c r="P75" s="104"/>
      <c r="Q75" s="99"/>
      <c r="R75" s="54"/>
      <c r="S75" s="54"/>
      <c r="T75" s="54"/>
      <c r="U75" s="105"/>
      <c r="V75" s="54"/>
      <c r="W75" s="54"/>
      <c r="X75" s="37"/>
      <c r="Y75" s="54"/>
      <c r="Z75" s="54"/>
      <c r="AA75" s="54"/>
      <c r="AB75" s="115"/>
      <c r="AC75" s="6"/>
      <c r="AD75" s="6"/>
      <c r="AE75" s="6"/>
      <c r="AF75" s="6"/>
      <c r="AG75" s="6"/>
    </row>
    <row r="76" spans="1:33" ht="15.75" customHeight="1">
      <c r="A76" s="97"/>
      <c r="B76" s="74"/>
      <c r="C76" s="98"/>
      <c r="D76" s="98"/>
      <c r="E76" s="98"/>
      <c r="F76" s="99"/>
      <c r="G76" s="7"/>
      <c r="H76" s="54"/>
      <c r="I76" s="100"/>
      <c r="J76" s="99"/>
      <c r="K76" s="54"/>
      <c r="L76" s="98"/>
      <c r="M76" s="101"/>
      <c r="N76" s="102"/>
      <c r="O76" s="103"/>
      <c r="P76" s="104"/>
      <c r="Q76" s="99"/>
      <c r="R76" s="54"/>
      <c r="S76" s="54"/>
      <c r="T76" s="54"/>
      <c r="U76" s="105"/>
      <c r="V76" s="54"/>
      <c r="W76" s="54"/>
      <c r="X76" s="37"/>
      <c r="Y76" s="54"/>
      <c r="Z76" s="54"/>
      <c r="AA76" s="54"/>
      <c r="AB76" s="115"/>
      <c r="AC76" s="6"/>
      <c r="AD76" s="6"/>
      <c r="AE76" s="6"/>
      <c r="AF76" s="6"/>
      <c r="AG76" s="6"/>
    </row>
    <row r="77" spans="1:33" ht="15.75" customHeight="1">
      <c r="A77" s="97"/>
      <c r="B77" s="74"/>
      <c r="C77" s="98"/>
      <c r="D77" s="98"/>
      <c r="E77" s="98"/>
      <c r="F77" s="99"/>
      <c r="G77" s="7"/>
      <c r="H77" s="54"/>
      <c r="I77" s="100"/>
      <c r="J77" s="99"/>
      <c r="K77" s="54"/>
      <c r="L77" s="107"/>
      <c r="M77" s="101"/>
      <c r="N77" s="102"/>
      <c r="O77" s="103"/>
      <c r="P77" s="104"/>
      <c r="Q77" s="99"/>
      <c r="R77" s="54"/>
      <c r="S77" s="54"/>
      <c r="T77" s="54"/>
      <c r="U77" s="105"/>
      <c r="V77" s="54"/>
      <c r="W77" s="54"/>
      <c r="X77" s="37"/>
      <c r="Y77" s="54"/>
      <c r="Z77" s="54"/>
      <c r="AA77" s="54"/>
      <c r="AB77" s="115"/>
      <c r="AC77" s="6"/>
      <c r="AD77" s="6"/>
      <c r="AE77" s="6"/>
      <c r="AF77" s="6"/>
      <c r="AG77" s="6"/>
    </row>
    <row r="78" spans="1:33" ht="15.75" customHeight="1">
      <c r="A78" s="97"/>
      <c r="B78" s="74"/>
      <c r="C78" s="98"/>
      <c r="D78" s="98"/>
      <c r="E78" s="98"/>
      <c r="F78" s="99"/>
      <c r="G78" s="7"/>
      <c r="H78" s="54"/>
      <c r="I78" s="100"/>
      <c r="J78" s="99"/>
      <c r="K78" s="54"/>
      <c r="L78" s="107"/>
      <c r="M78" s="101"/>
      <c r="N78" s="102"/>
      <c r="O78" s="103"/>
      <c r="P78" s="104"/>
      <c r="Q78" s="99"/>
      <c r="R78" s="54"/>
      <c r="S78" s="54"/>
      <c r="T78" s="54"/>
      <c r="U78" s="105"/>
      <c r="V78" s="54"/>
      <c r="W78" s="54"/>
      <c r="X78" s="37"/>
      <c r="Y78" s="54"/>
      <c r="Z78" s="54"/>
      <c r="AA78" s="54"/>
      <c r="AB78" s="115"/>
      <c r="AC78" s="6"/>
      <c r="AD78" s="6"/>
      <c r="AE78" s="6"/>
      <c r="AF78" s="6"/>
      <c r="AG78" s="6"/>
    </row>
    <row r="79" spans="1:33" ht="15.75" customHeight="1">
      <c r="A79" s="97"/>
      <c r="B79" s="74"/>
      <c r="C79" s="98"/>
      <c r="D79" s="98"/>
      <c r="E79" s="98"/>
      <c r="F79" s="99"/>
      <c r="G79" s="7"/>
      <c r="H79" s="54"/>
      <c r="I79" s="100"/>
      <c r="J79" s="99"/>
      <c r="K79" s="54"/>
      <c r="L79" s="107"/>
      <c r="M79" s="101"/>
      <c r="N79" s="102"/>
      <c r="O79" s="103"/>
      <c r="P79" s="104"/>
      <c r="Q79" s="99"/>
      <c r="R79" s="54"/>
      <c r="S79" s="54"/>
      <c r="T79" s="54"/>
      <c r="U79" s="105"/>
      <c r="V79" s="54"/>
      <c r="W79" s="54"/>
      <c r="X79" s="37"/>
      <c r="Y79" s="54"/>
      <c r="Z79" s="54"/>
      <c r="AA79" s="54"/>
      <c r="AB79" s="115"/>
      <c r="AC79" s="6"/>
      <c r="AD79" s="6"/>
      <c r="AE79" s="6"/>
      <c r="AF79" s="6"/>
      <c r="AG79" s="6"/>
    </row>
    <row r="80" spans="1:33" ht="15.75" customHeight="1">
      <c r="A80" s="97"/>
      <c r="B80" s="74"/>
      <c r="C80" s="98"/>
      <c r="D80" s="98"/>
      <c r="E80" s="98"/>
      <c r="F80" s="99"/>
      <c r="G80" s="7"/>
      <c r="H80" s="54"/>
      <c r="I80" s="100"/>
      <c r="J80" s="99"/>
      <c r="K80" s="54"/>
      <c r="L80" s="107"/>
      <c r="M80" s="101"/>
      <c r="N80" s="102"/>
      <c r="O80" s="103"/>
      <c r="P80" s="104"/>
      <c r="Q80" s="99"/>
      <c r="R80" s="54"/>
      <c r="S80" s="54"/>
      <c r="T80" s="54"/>
      <c r="U80" s="105"/>
      <c r="V80" s="54"/>
      <c r="W80" s="54"/>
      <c r="X80" s="37"/>
      <c r="Y80" s="54"/>
      <c r="Z80" s="54"/>
      <c r="AA80" s="54"/>
      <c r="AB80" s="115"/>
      <c r="AC80" s="6"/>
      <c r="AD80" s="6"/>
      <c r="AE80" s="6"/>
      <c r="AF80" s="6"/>
      <c r="AG80" s="6"/>
    </row>
    <row r="81" spans="1:33" ht="15.75" customHeight="1">
      <c r="A81" s="97"/>
      <c r="B81" s="74"/>
      <c r="C81" s="98"/>
      <c r="D81" s="98"/>
      <c r="E81" s="98"/>
      <c r="F81" s="99"/>
      <c r="G81" s="7"/>
      <c r="H81" s="54"/>
      <c r="I81" s="100"/>
      <c r="J81" s="99"/>
      <c r="K81" s="54"/>
      <c r="L81" s="107"/>
      <c r="M81" s="101"/>
      <c r="N81" s="102"/>
      <c r="O81" s="103"/>
      <c r="P81" s="104"/>
      <c r="Q81" s="99"/>
      <c r="R81" s="54"/>
      <c r="S81" s="54"/>
      <c r="T81" s="54"/>
      <c r="U81" s="105"/>
      <c r="V81" s="54"/>
      <c r="W81" s="54"/>
      <c r="X81" s="37"/>
      <c r="Y81" s="54"/>
      <c r="Z81" s="54"/>
      <c r="AA81" s="54"/>
      <c r="AB81" s="115"/>
      <c r="AC81" s="6"/>
      <c r="AD81" s="6"/>
      <c r="AE81" s="6"/>
      <c r="AF81" s="6"/>
      <c r="AG81" s="6"/>
    </row>
    <row r="82" spans="1:33" ht="15.75" customHeight="1">
      <c r="A82" s="97"/>
      <c r="B82" s="74"/>
      <c r="C82" s="98"/>
      <c r="D82" s="98"/>
      <c r="E82" s="98"/>
      <c r="F82" s="99"/>
      <c r="G82" s="54"/>
      <c r="H82" s="54"/>
      <c r="I82" s="105"/>
      <c r="J82" s="99"/>
      <c r="K82" s="54"/>
      <c r="L82" s="107"/>
      <c r="M82" s="105"/>
      <c r="N82" s="99"/>
      <c r="O82" s="54"/>
      <c r="P82" s="108"/>
      <c r="Q82" s="99"/>
      <c r="R82" s="54"/>
      <c r="S82" s="54"/>
      <c r="T82" s="54"/>
      <c r="U82" s="105"/>
      <c r="V82" s="37"/>
      <c r="W82" s="54"/>
      <c r="X82" s="37"/>
      <c r="Y82" s="54"/>
      <c r="Z82" s="54"/>
      <c r="AA82" s="54"/>
      <c r="AB82" s="115"/>
      <c r="AC82" s="6"/>
      <c r="AD82" s="6"/>
      <c r="AE82" s="6"/>
      <c r="AF82" s="6"/>
      <c r="AG82" s="6"/>
    </row>
    <row r="83" spans="1:33" ht="15.75" customHeight="1">
      <c r="A83" s="97"/>
      <c r="B83" s="116"/>
      <c r="C83" s="98"/>
      <c r="D83" s="98"/>
      <c r="E83" s="98"/>
      <c r="F83" s="99"/>
      <c r="G83" s="54"/>
      <c r="H83" s="54"/>
      <c r="I83" s="105"/>
      <c r="J83" s="99"/>
      <c r="K83" s="54"/>
      <c r="L83" s="107"/>
      <c r="M83" s="105"/>
      <c r="N83" s="99"/>
      <c r="O83" s="54"/>
      <c r="P83" s="108"/>
      <c r="Q83" s="99"/>
      <c r="R83" s="54"/>
      <c r="S83" s="54"/>
      <c r="T83" s="54"/>
      <c r="U83" s="105"/>
      <c r="V83" s="37"/>
      <c r="W83" s="54"/>
      <c r="X83" s="37"/>
      <c r="Y83" s="54"/>
      <c r="Z83" s="54"/>
      <c r="AA83" s="54"/>
      <c r="AB83" s="115"/>
      <c r="AC83" s="6"/>
      <c r="AD83" s="6"/>
      <c r="AE83" s="6"/>
      <c r="AF83" s="6"/>
      <c r="AG83" s="6"/>
    </row>
    <row r="84" spans="1:33" ht="15.75" customHeight="1">
      <c r="A84" s="97"/>
      <c r="B84" s="74"/>
      <c r="C84" s="98"/>
      <c r="D84" s="98"/>
      <c r="E84" s="98"/>
      <c r="F84" s="99"/>
      <c r="G84" s="54"/>
      <c r="H84" s="54"/>
      <c r="I84" s="105"/>
      <c r="J84" s="99"/>
      <c r="K84" s="54"/>
      <c r="L84" s="107"/>
      <c r="M84" s="105"/>
      <c r="N84" s="99"/>
      <c r="O84" s="54"/>
      <c r="P84" s="108"/>
      <c r="Q84" s="99"/>
      <c r="R84" s="54"/>
      <c r="S84" s="54"/>
      <c r="T84" s="54"/>
      <c r="U84" s="105"/>
      <c r="V84" s="37"/>
      <c r="W84" s="54"/>
      <c r="X84" s="37"/>
      <c r="Y84" s="54"/>
      <c r="Z84" s="54"/>
      <c r="AA84" s="54"/>
      <c r="AB84" s="115"/>
      <c r="AC84" s="6"/>
      <c r="AD84" s="6"/>
      <c r="AE84" s="6"/>
      <c r="AF84" s="6"/>
      <c r="AG84" s="6"/>
    </row>
    <row r="85" spans="1:33" ht="15.75" customHeight="1">
      <c r="A85" s="97"/>
      <c r="B85" s="74"/>
      <c r="C85" s="98"/>
      <c r="D85" s="98"/>
      <c r="E85" s="98"/>
      <c r="F85" s="99"/>
      <c r="G85" s="54"/>
      <c r="H85" s="54"/>
      <c r="I85" s="105"/>
      <c r="J85" s="99"/>
      <c r="K85" s="54"/>
      <c r="L85" s="107"/>
      <c r="M85" s="105"/>
      <c r="N85" s="99"/>
      <c r="O85" s="54"/>
      <c r="P85" s="108"/>
      <c r="Q85" s="99"/>
      <c r="R85" s="54"/>
      <c r="S85" s="54"/>
      <c r="T85" s="54"/>
      <c r="U85" s="105"/>
      <c r="V85" s="37"/>
      <c r="W85" s="54"/>
      <c r="X85" s="37"/>
      <c r="Y85" s="54"/>
      <c r="Z85" s="54"/>
      <c r="AA85" s="54"/>
      <c r="AB85" s="115"/>
      <c r="AC85" s="6"/>
      <c r="AD85" s="6"/>
      <c r="AE85" s="6"/>
      <c r="AF85" s="6"/>
      <c r="AG85" s="6"/>
    </row>
    <row r="86" spans="1:33" ht="15.75" customHeight="1">
      <c r="A86" s="97"/>
      <c r="B86" s="74"/>
      <c r="C86" s="98"/>
      <c r="D86" s="98"/>
      <c r="E86" s="98"/>
      <c r="F86" s="99"/>
      <c r="G86" s="54"/>
      <c r="H86" s="54"/>
      <c r="I86" s="105"/>
      <c r="J86" s="99"/>
      <c r="K86" s="54"/>
      <c r="L86" s="107"/>
      <c r="M86" s="105"/>
      <c r="N86" s="99"/>
      <c r="O86" s="54"/>
      <c r="P86" s="108"/>
      <c r="Q86" s="99"/>
      <c r="R86" s="54"/>
      <c r="S86" s="54"/>
      <c r="T86" s="54"/>
      <c r="U86" s="105"/>
      <c r="V86" s="37"/>
      <c r="W86" s="54"/>
      <c r="X86" s="37"/>
      <c r="Y86" s="54"/>
      <c r="Z86" s="54"/>
      <c r="AA86" s="54"/>
      <c r="AB86" s="115"/>
      <c r="AC86" s="6"/>
      <c r="AD86" s="6"/>
      <c r="AE86" s="6"/>
      <c r="AF86" s="6"/>
      <c r="AG86" s="6"/>
    </row>
    <row r="87" spans="1:33" ht="15.75" customHeight="1">
      <c r="A87" s="97"/>
      <c r="B87" s="74"/>
      <c r="C87" s="98"/>
      <c r="D87" s="98"/>
      <c r="E87" s="98"/>
      <c r="F87" s="99"/>
      <c r="G87" s="54"/>
      <c r="H87" s="54"/>
      <c r="I87" s="105"/>
      <c r="J87" s="99"/>
      <c r="K87" s="54"/>
      <c r="L87" s="107"/>
      <c r="M87" s="105"/>
      <c r="N87" s="99"/>
      <c r="O87" s="54"/>
      <c r="P87" s="108"/>
      <c r="Q87" s="99"/>
      <c r="R87" s="54"/>
      <c r="S87" s="54"/>
      <c r="T87" s="54"/>
      <c r="U87" s="105"/>
      <c r="V87" s="37"/>
      <c r="W87" s="54"/>
      <c r="X87" s="37"/>
      <c r="Y87" s="54"/>
      <c r="Z87" s="54"/>
      <c r="AA87" s="54"/>
      <c r="AB87" s="115"/>
      <c r="AC87" s="6"/>
      <c r="AD87" s="6"/>
      <c r="AE87" s="6"/>
      <c r="AF87" s="6"/>
      <c r="AG87" s="6"/>
    </row>
    <row r="88" spans="1:33" ht="15.75" customHeight="1">
      <c r="A88" s="97"/>
      <c r="B88" s="74"/>
      <c r="C88" s="98"/>
      <c r="D88" s="98"/>
      <c r="E88" s="98"/>
      <c r="F88" s="99"/>
      <c r="G88" s="54"/>
      <c r="H88" s="54"/>
      <c r="I88" s="105"/>
      <c r="J88" s="99"/>
      <c r="K88" s="54"/>
      <c r="L88" s="107"/>
      <c r="M88" s="105"/>
      <c r="N88" s="99"/>
      <c r="O88" s="54"/>
      <c r="P88" s="108"/>
      <c r="Q88" s="99"/>
      <c r="R88" s="54"/>
      <c r="S88" s="54"/>
      <c r="T88" s="54"/>
      <c r="U88" s="105"/>
      <c r="V88" s="37"/>
      <c r="W88" s="54"/>
      <c r="X88" s="37"/>
      <c r="Y88" s="54"/>
      <c r="Z88" s="54"/>
      <c r="AA88" s="54"/>
      <c r="AB88" s="115"/>
      <c r="AC88" s="6"/>
      <c r="AD88" s="6"/>
      <c r="AE88" s="6"/>
      <c r="AF88" s="6"/>
      <c r="AG88" s="6"/>
    </row>
    <row r="89" spans="1:33" ht="15.75" customHeight="1">
      <c r="A89" s="97"/>
      <c r="B89" s="75"/>
      <c r="C89" s="98"/>
      <c r="D89" s="98"/>
      <c r="E89" s="98"/>
      <c r="F89" s="99"/>
      <c r="G89" s="54"/>
      <c r="H89" s="54"/>
      <c r="I89" s="105"/>
      <c r="J89" s="99"/>
      <c r="K89" s="54"/>
      <c r="L89" s="107"/>
      <c r="M89" s="105"/>
      <c r="N89" s="99"/>
      <c r="O89" s="54"/>
      <c r="P89" s="108"/>
      <c r="Q89" s="99"/>
      <c r="R89" s="54"/>
      <c r="S89" s="54"/>
      <c r="T89" s="54"/>
      <c r="U89" s="105"/>
      <c r="V89" s="37"/>
      <c r="W89" s="54"/>
      <c r="X89" s="37"/>
      <c r="Y89" s="54"/>
      <c r="Z89" s="54"/>
      <c r="AA89" s="54"/>
      <c r="AB89" s="115"/>
      <c r="AC89" s="6"/>
      <c r="AD89" s="6"/>
      <c r="AE89" s="6"/>
      <c r="AF89" s="6"/>
      <c r="AG89" s="6"/>
    </row>
    <row r="90" spans="1:33" ht="13.5" customHeight="1">
      <c r="A90" s="117"/>
      <c r="B90" s="118" t="s">
        <v>128</v>
      </c>
      <c r="C90" s="119">
        <f t="shared" ref="C90:E90" si="1">SUM(C64:C75)</f>
        <v>0</v>
      </c>
      <c r="D90" s="119">
        <f t="shared" si="1"/>
        <v>0</v>
      </c>
      <c r="E90" s="119">
        <f t="shared" si="1"/>
        <v>0</v>
      </c>
      <c r="F90" s="119">
        <f t="shared" ref="F90:W90" si="2">SUM(F64:F73)</f>
        <v>12</v>
      </c>
      <c r="G90" s="119">
        <f t="shared" si="2"/>
        <v>0</v>
      </c>
      <c r="H90" s="119">
        <f t="shared" si="2"/>
        <v>0</v>
      </c>
      <c r="I90" s="119">
        <f t="shared" si="2"/>
        <v>0</v>
      </c>
      <c r="J90" s="119">
        <f t="shared" si="2"/>
        <v>24</v>
      </c>
      <c r="K90" s="120">
        <f t="shared" si="2"/>
        <v>0</v>
      </c>
      <c r="L90" s="120">
        <f t="shared" si="2"/>
        <v>0</v>
      </c>
      <c r="M90" s="120">
        <f t="shared" si="2"/>
        <v>0</v>
      </c>
      <c r="N90" s="120">
        <f t="shared" si="2"/>
        <v>12</v>
      </c>
      <c r="O90" s="120">
        <f t="shared" si="2"/>
        <v>0</v>
      </c>
      <c r="P90" s="120">
        <f t="shared" si="2"/>
        <v>0</v>
      </c>
      <c r="Q90" s="119">
        <f t="shared" si="2"/>
        <v>0</v>
      </c>
      <c r="R90" s="119">
        <f t="shared" si="2"/>
        <v>0</v>
      </c>
      <c r="S90" s="119">
        <f t="shared" si="2"/>
        <v>0</v>
      </c>
      <c r="T90" s="119">
        <f t="shared" si="2"/>
        <v>0</v>
      </c>
      <c r="U90" s="120">
        <f t="shared" si="2"/>
        <v>0</v>
      </c>
      <c r="V90" s="120">
        <f t="shared" si="2"/>
        <v>0</v>
      </c>
      <c r="W90" s="120">
        <f t="shared" si="2"/>
        <v>0</v>
      </c>
      <c r="X90" s="120">
        <f t="shared" ref="X90:Z90" si="3">SUM(Y64:Y73)</f>
        <v>0</v>
      </c>
      <c r="Y90" s="120">
        <f t="shared" si="3"/>
        <v>0</v>
      </c>
      <c r="Z90" s="120">
        <f t="shared" si="3"/>
        <v>0</v>
      </c>
      <c r="AA90" s="121"/>
      <c r="AB90" s="95"/>
      <c r="AC90" s="6"/>
      <c r="AD90" s="6"/>
      <c r="AE90" s="6"/>
      <c r="AF90" s="6"/>
      <c r="AG90" s="6"/>
    </row>
    <row r="91" spans="1:33" ht="12.75" customHeight="1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  <c r="AD91" s="6"/>
      <c r="AE91" s="6"/>
      <c r="AF91" s="6"/>
      <c r="AG91" s="6"/>
    </row>
    <row r="92" spans="1:33" ht="12.75" customHeight="1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  <c r="AD92" s="6"/>
      <c r="AE92" s="6"/>
      <c r="AF92" s="6"/>
      <c r="AG92" s="6"/>
    </row>
    <row r="93" spans="1:33" ht="12.75" customHeight="1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  <c r="AD93" s="6"/>
      <c r="AE93" s="6"/>
      <c r="AF93" s="6"/>
      <c r="AG93" s="6"/>
    </row>
    <row r="94" spans="1:33" ht="12.75" customHeight="1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  <c r="AD94" s="6"/>
      <c r="AE94" s="6"/>
      <c r="AF94" s="6"/>
      <c r="AG94" s="6"/>
    </row>
    <row r="95" spans="1:33" ht="12.75" customHeight="1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  <c r="AD95" s="6"/>
      <c r="AE95" s="6"/>
      <c r="AF95" s="6"/>
      <c r="AG95" s="6"/>
    </row>
    <row r="96" spans="1:33" ht="12.75" customHeight="1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  <c r="AD96" s="6"/>
      <c r="AE96" s="6"/>
      <c r="AF96" s="6"/>
      <c r="AG96" s="6"/>
    </row>
    <row r="97" spans="1:33" ht="12.75" customHeight="1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  <c r="AE97" s="6"/>
      <c r="AF97" s="6"/>
      <c r="AG97" s="6"/>
    </row>
    <row r="98" spans="1:33" ht="12.75" customHeight="1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  <c r="AG98" s="6"/>
    </row>
    <row r="99" spans="1:33" ht="12.75" customHeight="1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  <c r="AG99" s="6"/>
    </row>
    <row r="100" spans="1:33" ht="12.75" customHeight="1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  <c r="AG100" s="6"/>
    </row>
    <row r="101" spans="1:33" ht="12.75" customHeight="1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  <c r="AG101" s="6"/>
    </row>
    <row r="102" spans="1:33" ht="12.75" customHeight="1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  <c r="AG102" s="6"/>
    </row>
    <row r="103" spans="1:33" ht="12.75" customHeight="1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  <c r="AG103" s="6"/>
    </row>
    <row r="104" spans="1:33" ht="12.75" customHeight="1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  <c r="AG104" s="6"/>
    </row>
    <row r="105" spans="1:33" ht="12.75" customHeight="1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  <c r="AG105" s="6"/>
    </row>
    <row r="106" spans="1:33" ht="12.75" customHeight="1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  <c r="AG106" s="6"/>
    </row>
    <row r="107" spans="1:33" ht="12.75" customHeight="1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  <c r="AG107" s="6"/>
    </row>
    <row r="108" spans="1:33" ht="12.75" customHeight="1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  <c r="AG108" s="6"/>
    </row>
    <row r="109" spans="1:33" ht="12.75" customHeight="1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  <c r="AG109" s="6"/>
    </row>
    <row r="110" spans="1:33" ht="12.75" customHeight="1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  <c r="AG110" s="6"/>
    </row>
    <row r="111" spans="1:33" ht="12.75" customHeight="1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  <c r="AG111" s="6"/>
    </row>
    <row r="112" spans="1:33" ht="12.75" customHeight="1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  <c r="AG112" s="6"/>
    </row>
    <row r="113" spans="1:33" ht="12.75" customHeight="1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  <c r="AG113" s="6"/>
    </row>
    <row r="114" spans="1:33" ht="12.75" customHeight="1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  <c r="AG114" s="6"/>
    </row>
    <row r="115" spans="1:33" ht="12.75" customHeight="1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  <c r="AG115" s="6"/>
    </row>
    <row r="116" spans="1:33" ht="12.75" customHeight="1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  <c r="AG116" s="6"/>
    </row>
    <row r="117" spans="1:33" ht="12.75" customHeight="1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  <c r="AG117" s="6"/>
    </row>
    <row r="118" spans="1:33" ht="12.75" customHeight="1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  <c r="AG118" s="6"/>
    </row>
    <row r="119" spans="1:33" ht="12.75" customHeight="1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  <c r="AG119" s="6"/>
    </row>
    <row r="120" spans="1:33" ht="12.75" customHeight="1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  <c r="AG120" s="6"/>
    </row>
    <row r="121" spans="1:33" ht="12.75" customHeight="1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  <c r="AG121" s="6"/>
    </row>
    <row r="122" spans="1:33" ht="12.75" customHeight="1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  <c r="AG122" s="6"/>
    </row>
    <row r="123" spans="1:33" ht="12.75" customHeight="1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  <c r="AG123" s="6"/>
    </row>
    <row r="124" spans="1:33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  <c r="AG124" s="6"/>
    </row>
    <row r="125" spans="1:33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  <c r="AG125" s="6"/>
    </row>
    <row r="126" spans="1:33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  <c r="AG126" s="6"/>
    </row>
    <row r="127" spans="1:33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  <c r="AG127" s="6"/>
    </row>
    <row r="128" spans="1:33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  <c r="AG128" s="6"/>
    </row>
    <row r="129" spans="1:33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  <c r="AG129" s="6"/>
    </row>
    <row r="130" spans="1:33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  <c r="AG130" s="6"/>
    </row>
    <row r="131" spans="1:33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  <c r="AG131" s="6"/>
    </row>
    <row r="132" spans="1:33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  <c r="AG132" s="6"/>
    </row>
    <row r="133" spans="1:33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  <c r="AG133" s="6"/>
    </row>
    <row r="134" spans="1:33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  <c r="AG134" s="6"/>
    </row>
    <row r="135" spans="1:33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  <c r="AG135" s="6"/>
    </row>
    <row r="136" spans="1:33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  <c r="AG136" s="6"/>
    </row>
    <row r="137" spans="1:33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  <c r="AG137" s="6"/>
    </row>
    <row r="138" spans="1:33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  <c r="AG138" s="6"/>
    </row>
    <row r="139" spans="1:33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  <c r="AG139" s="6"/>
    </row>
    <row r="140" spans="1:33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  <c r="AG140" s="6"/>
    </row>
    <row r="141" spans="1:33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  <c r="AG141" s="6"/>
    </row>
    <row r="142" spans="1:33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  <c r="AG142" s="6"/>
    </row>
    <row r="143" spans="1:33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  <c r="AG143" s="6"/>
    </row>
    <row r="144" spans="1:33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  <c r="AG144" s="6"/>
    </row>
    <row r="145" spans="1:33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  <c r="AG145" s="6"/>
    </row>
    <row r="146" spans="1:33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  <c r="AG146" s="6"/>
    </row>
    <row r="147" spans="1:33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  <c r="AG147" s="6"/>
    </row>
    <row r="148" spans="1:33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  <c r="AG148" s="6"/>
    </row>
    <row r="149" spans="1:33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  <c r="AG149" s="6"/>
    </row>
    <row r="150" spans="1:33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  <c r="AG150" s="6"/>
    </row>
    <row r="151" spans="1:33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  <c r="AG151" s="6"/>
    </row>
    <row r="152" spans="1:33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  <c r="AG152" s="6"/>
    </row>
    <row r="153" spans="1:33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  <c r="AG153" s="6"/>
    </row>
    <row r="154" spans="1:33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  <c r="AG154" s="6"/>
    </row>
    <row r="155" spans="1:33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  <c r="AG155" s="6"/>
    </row>
    <row r="156" spans="1:33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  <c r="AG156" s="6"/>
    </row>
    <row r="157" spans="1:33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  <c r="AG157" s="6"/>
    </row>
    <row r="158" spans="1:33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  <c r="AG158" s="6"/>
    </row>
    <row r="159" spans="1:33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  <c r="AG159" s="6"/>
    </row>
    <row r="160" spans="1:33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  <c r="AG160" s="6"/>
    </row>
    <row r="161" spans="1:33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  <c r="AG161" s="6"/>
    </row>
    <row r="162" spans="1:33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  <c r="AG162" s="6"/>
    </row>
    <row r="163" spans="1:33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  <c r="AG163" s="6"/>
    </row>
    <row r="164" spans="1:33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  <c r="AG164" s="6"/>
    </row>
    <row r="165" spans="1:33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  <c r="AG165" s="6"/>
    </row>
    <row r="166" spans="1:33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  <c r="AG166" s="6"/>
    </row>
    <row r="167" spans="1:33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  <c r="AG167" s="6"/>
    </row>
    <row r="168" spans="1:33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  <c r="AG168" s="6"/>
    </row>
    <row r="169" spans="1:33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  <c r="AG169" s="6"/>
    </row>
    <row r="170" spans="1:33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  <c r="AG170" s="6"/>
    </row>
    <row r="171" spans="1:33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  <c r="AG171" s="6"/>
    </row>
    <row r="172" spans="1:33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  <c r="AG172" s="6"/>
    </row>
    <row r="173" spans="1:33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  <c r="AG173" s="6"/>
    </row>
    <row r="174" spans="1:33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  <c r="AG174" s="6"/>
    </row>
    <row r="175" spans="1:33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  <c r="AG175" s="6"/>
    </row>
    <row r="176" spans="1:33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  <c r="AG176" s="6"/>
    </row>
    <row r="177" spans="1:33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  <c r="AG177" s="6"/>
    </row>
    <row r="178" spans="1:33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  <c r="AG178" s="6"/>
    </row>
    <row r="179" spans="1:33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  <c r="AG179" s="6"/>
    </row>
    <row r="180" spans="1:33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  <c r="AG180" s="6"/>
    </row>
    <row r="181" spans="1:33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  <c r="AG181" s="6"/>
    </row>
    <row r="182" spans="1:33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  <c r="AG182" s="6"/>
    </row>
    <row r="183" spans="1:33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  <c r="AG183" s="6"/>
    </row>
    <row r="184" spans="1:33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  <c r="AG184" s="6"/>
    </row>
    <row r="185" spans="1:33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  <c r="AG185" s="6"/>
    </row>
    <row r="186" spans="1:33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  <c r="AG186" s="6"/>
    </row>
    <row r="187" spans="1:33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  <c r="AG187" s="6"/>
    </row>
    <row r="188" spans="1:33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  <c r="AG188" s="6"/>
    </row>
    <row r="189" spans="1:33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  <c r="AG189" s="6"/>
    </row>
    <row r="190" spans="1:33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  <c r="AG190" s="6"/>
    </row>
    <row r="191" spans="1:33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  <c r="AG191" s="6"/>
    </row>
    <row r="192" spans="1:33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  <c r="AG192" s="6"/>
    </row>
    <row r="193" spans="1:33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  <c r="AG193" s="6"/>
    </row>
    <row r="194" spans="1:33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  <c r="AG194" s="6"/>
    </row>
    <row r="195" spans="1:33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  <c r="AG195" s="6"/>
    </row>
    <row r="196" spans="1:33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  <c r="AG196" s="6"/>
    </row>
    <row r="197" spans="1:33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  <c r="AG197" s="6"/>
    </row>
    <row r="198" spans="1:33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  <c r="AG198" s="6"/>
    </row>
    <row r="199" spans="1:33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  <c r="AG199" s="6"/>
    </row>
    <row r="200" spans="1:33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  <c r="AG200" s="6"/>
    </row>
    <row r="201" spans="1:33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  <c r="AG201" s="6"/>
    </row>
    <row r="202" spans="1:33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  <c r="AG202" s="6"/>
    </row>
    <row r="203" spans="1:33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  <c r="AG203" s="6"/>
    </row>
    <row r="204" spans="1:33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  <c r="AG204" s="6"/>
    </row>
    <row r="205" spans="1:33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  <c r="AG205" s="6"/>
    </row>
    <row r="206" spans="1:33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  <c r="AG206" s="6"/>
    </row>
    <row r="207" spans="1:33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  <c r="AG207" s="6"/>
    </row>
    <row r="208" spans="1:33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  <c r="AG208" s="6"/>
    </row>
    <row r="209" spans="1:33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  <c r="AG209" s="6"/>
    </row>
    <row r="210" spans="1:33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  <c r="AG210" s="6"/>
    </row>
    <row r="211" spans="1:33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  <c r="AG211" s="6"/>
    </row>
    <row r="212" spans="1:33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  <c r="AG212" s="6"/>
    </row>
    <row r="213" spans="1:33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  <c r="AG213" s="6"/>
    </row>
    <row r="214" spans="1:33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  <c r="AG214" s="6"/>
    </row>
    <row r="215" spans="1:33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  <c r="AG215" s="6"/>
    </row>
    <row r="216" spans="1:33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  <c r="AG216" s="6"/>
    </row>
    <row r="217" spans="1:33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  <c r="AG217" s="6"/>
    </row>
    <row r="218" spans="1:33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  <c r="AG218" s="6"/>
    </row>
    <row r="219" spans="1:33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  <c r="AG219" s="6"/>
    </row>
    <row r="220" spans="1:33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  <c r="AG220" s="6"/>
    </row>
    <row r="221" spans="1:33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  <c r="AG221" s="6"/>
    </row>
    <row r="222" spans="1:33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  <c r="AG222" s="6"/>
    </row>
    <row r="223" spans="1:33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  <c r="AG223" s="6"/>
    </row>
    <row r="224" spans="1:33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  <c r="AG224" s="6"/>
    </row>
    <row r="225" spans="1:33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  <c r="AG225" s="6"/>
    </row>
    <row r="226" spans="1:33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  <c r="AG226" s="6"/>
    </row>
    <row r="227" spans="1:33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  <c r="AG227" s="6"/>
    </row>
    <row r="228" spans="1:33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  <c r="AG228" s="6"/>
    </row>
    <row r="229" spans="1:33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  <c r="AG229" s="6"/>
    </row>
    <row r="230" spans="1:33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  <c r="AG230" s="6"/>
    </row>
    <row r="231" spans="1:33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  <c r="AG231" s="6"/>
    </row>
    <row r="232" spans="1:33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  <c r="AG232" s="6"/>
    </row>
    <row r="233" spans="1:33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  <c r="AG233" s="6"/>
    </row>
    <row r="234" spans="1:33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  <c r="AG234" s="6"/>
    </row>
    <row r="235" spans="1:33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  <c r="AG235" s="6"/>
    </row>
    <row r="236" spans="1:33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  <c r="AG236" s="6"/>
    </row>
    <row r="237" spans="1:33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  <c r="AG237" s="6"/>
    </row>
    <row r="238" spans="1:33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  <c r="AG238" s="6"/>
    </row>
    <row r="239" spans="1:33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  <c r="AG239" s="6"/>
    </row>
    <row r="240" spans="1:33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  <c r="AG240" s="6"/>
    </row>
    <row r="241" spans="1:33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  <c r="AG241" s="6"/>
    </row>
    <row r="242" spans="1:33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  <c r="AG242" s="6"/>
    </row>
    <row r="243" spans="1:33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  <c r="AG243" s="6"/>
    </row>
    <row r="244" spans="1:33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  <c r="AG244" s="6"/>
    </row>
    <row r="245" spans="1:33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  <c r="AG245" s="6"/>
    </row>
    <row r="246" spans="1:33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  <c r="AG246" s="6"/>
    </row>
    <row r="247" spans="1:33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  <c r="AG247" s="6"/>
    </row>
    <row r="248" spans="1:33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  <c r="AG248" s="6"/>
    </row>
    <row r="249" spans="1:33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  <c r="AG249" s="6"/>
    </row>
    <row r="250" spans="1:33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  <c r="AG250" s="6"/>
    </row>
    <row r="251" spans="1:33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  <c r="AG251" s="6"/>
    </row>
    <row r="252" spans="1:33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  <c r="AG252" s="6"/>
    </row>
    <row r="253" spans="1:33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  <c r="AG253" s="6"/>
    </row>
    <row r="254" spans="1:33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  <c r="AG254" s="6"/>
    </row>
    <row r="255" spans="1:33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  <c r="AG255" s="6"/>
    </row>
    <row r="256" spans="1:33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  <c r="AG256" s="6"/>
    </row>
    <row r="257" spans="1:33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  <c r="AG257" s="6"/>
    </row>
    <row r="258" spans="1:33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  <c r="AG258" s="6"/>
    </row>
    <row r="259" spans="1:33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  <c r="AG259" s="6"/>
    </row>
    <row r="260" spans="1:33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  <c r="AG260" s="6"/>
    </row>
    <row r="261" spans="1:33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  <c r="AG261" s="6"/>
    </row>
    <row r="262" spans="1:33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  <c r="AG262" s="6"/>
    </row>
    <row r="263" spans="1:33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  <c r="AG263" s="6"/>
    </row>
    <row r="264" spans="1:33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  <c r="AG264" s="6"/>
    </row>
    <row r="265" spans="1:33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  <c r="AG265" s="6"/>
    </row>
    <row r="266" spans="1:33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  <c r="AG266" s="6"/>
    </row>
    <row r="267" spans="1:33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  <c r="AG267" s="6"/>
    </row>
    <row r="268" spans="1:33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  <c r="AG268" s="6"/>
    </row>
    <row r="269" spans="1:33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  <c r="AG269" s="6"/>
    </row>
    <row r="270" spans="1:33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  <c r="AG270" s="6"/>
    </row>
    <row r="271" spans="1:33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  <c r="AG271" s="6"/>
    </row>
    <row r="272" spans="1:33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  <c r="AG272" s="6"/>
    </row>
    <row r="273" spans="1:33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  <c r="AG273" s="6"/>
    </row>
    <row r="274" spans="1:33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  <c r="AG274" s="6"/>
    </row>
    <row r="275" spans="1:33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  <c r="AG275" s="6"/>
    </row>
    <row r="276" spans="1:33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  <c r="AG276" s="6"/>
    </row>
    <row r="277" spans="1:33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  <c r="AG277" s="6"/>
    </row>
    <row r="278" spans="1:33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  <c r="AG278" s="6"/>
    </row>
    <row r="279" spans="1:33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  <c r="AG279" s="6"/>
    </row>
    <row r="280" spans="1:33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  <c r="AG280" s="6"/>
    </row>
    <row r="281" spans="1:33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  <c r="AG281" s="6"/>
    </row>
    <row r="282" spans="1:33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  <c r="AG282" s="6"/>
    </row>
    <row r="283" spans="1:33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  <c r="AG283" s="6"/>
    </row>
    <row r="284" spans="1:33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  <c r="AG284" s="6"/>
    </row>
    <row r="285" spans="1:33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  <c r="AG285" s="6"/>
    </row>
    <row r="286" spans="1:33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  <c r="AG286" s="6"/>
    </row>
    <row r="287" spans="1:33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  <c r="AG287" s="6"/>
    </row>
    <row r="288" spans="1:33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  <c r="AG288" s="6"/>
    </row>
    <row r="289" spans="1:33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  <c r="AG289" s="6"/>
    </row>
    <row r="290" spans="1:33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  <c r="AG290" s="6"/>
    </row>
    <row r="291" spans="1:33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  <c r="AG291" s="6"/>
    </row>
    <row r="292" spans="1:33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  <c r="AG292" s="6"/>
    </row>
    <row r="293" spans="1:33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  <c r="AG293" s="6"/>
    </row>
    <row r="294" spans="1:33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  <c r="AG294" s="6"/>
    </row>
    <row r="295" spans="1:33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  <c r="AG295" s="6"/>
    </row>
    <row r="296" spans="1:33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  <c r="AG296" s="6"/>
    </row>
    <row r="297" spans="1:33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  <c r="AG297" s="6"/>
    </row>
    <row r="298" spans="1:33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  <c r="AG298" s="6"/>
    </row>
    <row r="299" spans="1:33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  <c r="AG299" s="6"/>
    </row>
    <row r="300" spans="1:33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  <c r="AG300" s="6"/>
    </row>
    <row r="301" spans="1:33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  <c r="AG301" s="6"/>
    </row>
    <row r="302" spans="1:33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  <c r="AG302" s="6"/>
    </row>
    <row r="303" spans="1:33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  <c r="AG303" s="6"/>
    </row>
    <row r="304" spans="1:33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  <c r="AG304" s="6"/>
    </row>
    <row r="305" spans="1:33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  <c r="AG305" s="6"/>
    </row>
    <row r="306" spans="1:33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  <c r="AG306" s="6"/>
    </row>
    <row r="307" spans="1:33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  <c r="AG307" s="6"/>
    </row>
    <row r="308" spans="1:33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  <c r="AG308" s="6"/>
    </row>
    <row r="309" spans="1:33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  <c r="AG309" s="6"/>
    </row>
    <row r="310" spans="1:33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  <c r="AG310" s="6"/>
    </row>
    <row r="311" spans="1:33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  <c r="AG311" s="6"/>
    </row>
    <row r="312" spans="1:33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  <c r="AG312" s="6"/>
    </row>
    <row r="313" spans="1:33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  <c r="AG313" s="6"/>
    </row>
    <row r="314" spans="1:33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  <c r="AG314" s="6"/>
    </row>
    <row r="315" spans="1:33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  <c r="AG315" s="6"/>
    </row>
    <row r="316" spans="1:33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  <c r="AG316" s="6"/>
    </row>
    <row r="317" spans="1:33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  <c r="AG317" s="6"/>
    </row>
    <row r="318" spans="1:33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  <c r="AG318" s="6"/>
    </row>
    <row r="319" spans="1:33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  <c r="AG319" s="6"/>
    </row>
    <row r="320" spans="1:33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  <c r="AG320" s="6"/>
    </row>
    <row r="321" spans="1:33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  <c r="AG321" s="6"/>
    </row>
    <row r="322" spans="1:33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  <c r="AG322" s="6"/>
    </row>
    <row r="323" spans="1:33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  <c r="AG323" s="6"/>
    </row>
    <row r="324" spans="1:33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  <c r="AG324" s="6"/>
    </row>
    <row r="325" spans="1:33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  <c r="AG325" s="6"/>
    </row>
    <row r="326" spans="1:33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  <c r="AG326" s="6"/>
    </row>
    <row r="327" spans="1:33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  <c r="AG327" s="6"/>
    </row>
    <row r="328" spans="1:33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  <c r="AG328" s="6"/>
    </row>
    <row r="329" spans="1:33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  <c r="AG329" s="6"/>
    </row>
    <row r="330" spans="1:33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  <c r="AG330" s="6"/>
    </row>
    <row r="331" spans="1:33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  <c r="AG331" s="6"/>
    </row>
    <row r="332" spans="1:33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  <c r="AG332" s="6"/>
    </row>
    <row r="333" spans="1:33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  <c r="AG333" s="6"/>
    </row>
    <row r="334" spans="1:33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  <c r="AG334" s="6"/>
    </row>
    <row r="335" spans="1:33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  <c r="AG335" s="6"/>
    </row>
    <row r="336" spans="1:33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  <c r="AG336" s="6"/>
    </row>
    <row r="337" spans="1:33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  <c r="AG337" s="6"/>
    </row>
    <row r="338" spans="1:33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  <c r="AG338" s="6"/>
    </row>
    <row r="339" spans="1:33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  <c r="AG339" s="6"/>
    </row>
    <row r="340" spans="1:33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  <c r="AG340" s="6"/>
    </row>
    <row r="341" spans="1:33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  <c r="AG341" s="6"/>
    </row>
    <row r="342" spans="1:33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  <c r="AG342" s="6"/>
    </row>
    <row r="343" spans="1:33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  <c r="AG343" s="6"/>
    </row>
    <row r="344" spans="1:33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  <c r="AG344" s="6"/>
    </row>
    <row r="345" spans="1:33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  <c r="AG345" s="6"/>
    </row>
    <row r="346" spans="1:33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  <c r="AG346" s="6"/>
    </row>
    <row r="347" spans="1:33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  <c r="AG347" s="6"/>
    </row>
    <row r="348" spans="1:33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  <c r="AG348" s="6"/>
    </row>
    <row r="349" spans="1:33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  <c r="AG349" s="6"/>
    </row>
    <row r="350" spans="1:33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  <c r="AG350" s="6"/>
    </row>
    <row r="351" spans="1:33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  <c r="AG351" s="6"/>
    </row>
    <row r="352" spans="1:33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  <c r="AG352" s="6"/>
    </row>
    <row r="353" spans="1:33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  <c r="AG353" s="6"/>
    </row>
    <row r="354" spans="1:33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  <c r="AG354" s="6"/>
    </row>
    <row r="355" spans="1:33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  <c r="AG355" s="6"/>
    </row>
    <row r="356" spans="1:33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  <c r="AG356" s="6"/>
    </row>
    <row r="357" spans="1:33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  <c r="AG357" s="6"/>
    </row>
    <row r="358" spans="1:33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  <c r="AG358" s="6"/>
    </row>
    <row r="359" spans="1:33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  <c r="AG359" s="6"/>
    </row>
    <row r="360" spans="1:33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  <c r="AG360" s="6"/>
    </row>
    <row r="361" spans="1:33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  <c r="AG361" s="6"/>
    </row>
    <row r="362" spans="1:33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  <c r="AG362" s="6"/>
    </row>
    <row r="363" spans="1:33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  <c r="AG363" s="6"/>
    </row>
    <row r="364" spans="1:33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  <c r="AG364" s="6"/>
    </row>
    <row r="365" spans="1:33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  <c r="AG365" s="6"/>
    </row>
    <row r="366" spans="1:33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  <c r="AG366" s="6"/>
    </row>
    <row r="367" spans="1:33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  <c r="AG367" s="6"/>
    </row>
    <row r="368" spans="1:33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  <c r="AG368" s="6"/>
    </row>
    <row r="369" spans="1:33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  <c r="AG369" s="6"/>
    </row>
    <row r="370" spans="1:33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  <c r="AG370" s="6"/>
    </row>
    <row r="371" spans="1:33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  <c r="AG371" s="6"/>
    </row>
    <row r="372" spans="1:33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  <c r="AG372" s="6"/>
    </row>
    <row r="373" spans="1:33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  <c r="AG373" s="6"/>
    </row>
    <row r="374" spans="1:33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  <c r="AG374" s="6"/>
    </row>
    <row r="375" spans="1:33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  <c r="AG375" s="6"/>
    </row>
    <row r="376" spans="1:33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  <c r="AG376" s="6"/>
    </row>
    <row r="377" spans="1:33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  <c r="AG377" s="6"/>
    </row>
    <row r="378" spans="1:33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  <c r="AG378" s="6"/>
    </row>
    <row r="379" spans="1:33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  <c r="AG379" s="6"/>
    </row>
    <row r="380" spans="1:33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  <c r="AG380" s="6"/>
    </row>
    <row r="381" spans="1:33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  <c r="AG381" s="6"/>
    </row>
    <row r="382" spans="1:33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  <c r="AG382" s="6"/>
    </row>
    <row r="383" spans="1:33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  <c r="AG383" s="6"/>
    </row>
    <row r="384" spans="1:33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  <c r="AG384" s="6"/>
    </row>
    <row r="385" spans="1:33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  <c r="AG385" s="6"/>
    </row>
    <row r="386" spans="1:33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  <c r="AG386" s="6"/>
    </row>
    <row r="387" spans="1:33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  <c r="AG387" s="6"/>
    </row>
    <row r="388" spans="1:33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  <c r="AG388" s="6"/>
    </row>
    <row r="389" spans="1:33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  <c r="AG389" s="6"/>
    </row>
    <row r="390" spans="1:33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  <c r="AG390" s="6"/>
    </row>
    <row r="391" spans="1:33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  <c r="AG391" s="6"/>
    </row>
    <row r="392" spans="1:33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  <c r="AG392" s="6"/>
    </row>
    <row r="393" spans="1:33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  <c r="AG393" s="6"/>
    </row>
    <row r="394" spans="1:33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  <c r="AG394" s="6"/>
    </row>
    <row r="395" spans="1:33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  <c r="AG395" s="6"/>
    </row>
    <row r="396" spans="1:33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  <c r="AG396" s="6"/>
    </row>
    <row r="397" spans="1:33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  <c r="AG397" s="6"/>
    </row>
    <row r="398" spans="1:33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  <c r="AG398" s="6"/>
    </row>
    <row r="399" spans="1:33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  <c r="AG399" s="6"/>
    </row>
    <row r="400" spans="1:33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  <c r="AG400" s="6"/>
    </row>
    <row r="401" spans="1:33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  <c r="AG401" s="6"/>
    </row>
    <row r="402" spans="1:33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  <c r="AG402" s="6"/>
    </row>
    <row r="403" spans="1:33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  <c r="AG403" s="6"/>
    </row>
    <row r="404" spans="1:33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  <c r="AG404" s="6"/>
    </row>
    <row r="405" spans="1:33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  <c r="AG405" s="6"/>
    </row>
    <row r="406" spans="1:33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  <c r="AG406" s="6"/>
    </row>
    <row r="407" spans="1:33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  <c r="AG407" s="6"/>
    </row>
    <row r="408" spans="1:33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  <c r="AG408" s="6"/>
    </row>
    <row r="409" spans="1:33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  <c r="AG409" s="6"/>
    </row>
    <row r="410" spans="1:33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  <c r="AG410" s="6"/>
    </row>
    <row r="411" spans="1:33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  <c r="AG411" s="6"/>
    </row>
    <row r="412" spans="1:33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  <c r="AG412" s="6"/>
    </row>
    <row r="413" spans="1:33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  <c r="AG413" s="6"/>
    </row>
    <row r="414" spans="1:33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  <c r="AG414" s="6"/>
    </row>
    <row r="415" spans="1:33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  <c r="AG415" s="6"/>
    </row>
    <row r="416" spans="1:33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  <c r="AG416" s="6"/>
    </row>
    <row r="417" spans="1:33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  <c r="AG417" s="6"/>
    </row>
    <row r="418" spans="1:33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  <c r="AG418" s="6"/>
    </row>
    <row r="419" spans="1:33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  <c r="AG419" s="6"/>
    </row>
    <row r="420" spans="1:33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  <c r="AG420" s="6"/>
    </row>
    <row r="421" spans="1:33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  <c r="AG421" s="6"/>
    </row>
    <row r="422" spans="1:33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  <c r="AG422" s="6"/>
    </row>
    <row r="423" spans="1:33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  <c r="AG423" s="6"/>
    </row>
    <row r="424" spans="1:33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  <c r="AG424" s="6"/>
    </row>
    <row r="425" spans="1:33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  <c r="AG425" s="6"/>
    </row>
    <row r="426" spans="1:33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  <c r="AG426" s="6"/>
    </row>
    <row r="427" spans="1:33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  <c r="AG427" s="6"/>
    </row>
    <row r="428" spans="1:33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  <c r="AG428" s="6"/>
    </row>
    <row r="429" spans="1:33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  <c r="AG429" s="6"/>
    </row>
    <row r="430" spans="1:33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  <c r="AG430" s="6"/>
    </row>
    <row r="431" spans="1:33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  <c r="AG431" s="6"/>
    </row>
    <row r="432" spans="1:33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  <c r="AG432" s="6"/>
    </row>
    <row r="433" spans="1:33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  <c r="AG433" s="6"/>
    </row>
    <row r="434" spans="1:33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  <c r="AG434" s="6"/>
    </row>
    <row r="435" spans="1:33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  <c r="AG435" s="6"/>
    </row>
    <row r="436" spans="1:33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  <c r="AG436" s="6"/>
    </row>
    <row r="437" spans="1:33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  <c r="AG437" s="6"/>
    </row>
    <row r="438" spans="1:33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  <c r="AG438" s="6"/>
    </row>
    <row r="439" spans="1:33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  <c r="AG439" s="6"/>
    </row>
    <row r="440" spans="1:33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  <c r="AG440" s="6"/>
    </row>
    <row r="441" spans="1:33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  <c r="AG441" s="6"/>
    </row>
    <row r="442" spans="1:33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  <c r="AG442" s="6"/>
    </row>
    <row r="443" spans="1:33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  <c r="AG443" s="6"/>
    </row>
    <row r="444" spans="1:33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  <c r="AG444" s="6"/>
    </row>
    <row r="445" spans="1:33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  <c r="AG445" s="6"/>
    </row>
    <row r="446" spans="1:33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  <c r="AG446" s="6"/>
    </row>
    <row r="447" spans="1:33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  <c r="AG447" s="6"/>
    </row>
    <row r="448" spans="1:33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  <c r="AG448" s="6"/>
    </row>
    <row r="449" spans="1:33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  <c r="AG449" s="6"/>
    </row>
    <row r="450" spans="1:33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  <c r="AG450" s="6"/>
    </row>
    <row r="451" spans="1:33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  <c r="AG451" s="6"/>
    </row>
    <row r="452" spans="1:33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  <c r="AG452" s="6"/>
    </row>
    <row r="453" spans="1:33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  <c r="AG453" s="6"/>
    </row>
    <row r="454" spans="1:33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  <c r="AG454" s="6"/>
    </row>
    <row r="455" spans="1:33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  <c r="AG455" s="6"/>
    </row>
    <row r="456" spans="1:33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  <c r="AG456" s="6"/>
    </row>
    <row r="457" spans="1:33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  <c r="AG457" s="6"/>
    </row>
    <row r="458" spans="1:33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  <c r="AG458" s="6"/>
    </row>
    <row r="459" spans="1:33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  <c r="AG459" s="6"/>
    </row>
    <row r="460" spans="1:33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  <c r="AG460" s="6"/>
    </row>
    <row r="461" spans="1:33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  <c r="AG461" s="6"/>
    </row>
    <row r="462" spans="1:33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  <c r="AG462" s="6"/>
    </row>
    <row r="463" spans="1:33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  <c r="AG463" s="6"/>
    </row>
    <row r="464" spans="1:33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  <c r="AG464" s="6"/>
    </row>
    <row r="465" spans="1:33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  <c r="AG465" s="6"/>
    </row>
    <row r="466" spans="1:33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  <c r="AG466" s="6"/>
    </row>
    <row r="467" spans="1:33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  <c r="AG467" s="6"/>
    </row>
    <row r="468" spans="1:33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  <c r="AG468" s="6"/>
    </row>
    <row r="469" spans="1:33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  <c r="AG469" s="6"/>
    </row>
    <row r="470" spans="1:33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  <c r="AG470" s="6"/>
    </row>
    <row r="471" spans="1:33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  <c r="AG471" s="6"/>
    </row>
    <row r="472" spans="1:33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  <c r="AG472" s="6"/>
    </row>
    <row r="473" spans="1:33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  <c r="AG473" s="6"/>
    </row>
    <row r="474" spans="1:33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  <c r="AG474" s="6"/>
    </row>
    <row r="475" spans="1:33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  <c r="AG475" s="6"/>
    </row>
    <row r="476" spans="1:33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  <c r="AG476" s="6"/>
    </row>
    <row r="477" spans="1:33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  <c r="AG477" s="6"/>
    </row>
    <row r="478" spans="1:33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  <c r="AG478" s="6"/>
    </row>
    <row r="479" spans="1:33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  <c r="AG479" s="6"/>
    </row>
    <row r="480" spans="1:33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  <c r="AG480" s="6"/>
    </row>
    <row r="481" spans="1:33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  <c r="AG481" s="6"/>
    </row>
    <row r="482" spans="1:33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  <c r="AG482" s="6"/>
    </row>
    <row r="483" spans="1:33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  <c r="AG483" s="6"/>
    </row>
    <row r="484" spans="1:33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  <c r="AG484" s="6"/>
    </row>
    <row r="485" spans="1:33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  <c r="AG485" s="6"/>
    </row>
    <row r="486" spans="1:33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  <c r="AG486" s="6"/>
    </row>
    <row r="487" spans="1:33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  <c r="AG487" s="6"/>
    </row>
    <row r="488" spans="1:33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  <c r="AG488" s="6"/>
    </row>
    <row r="489" spans="1:33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  <c r="AG489" s="6"/>
    </row>
    <row r="490" spans="1:33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  <c r="AG490" s="6"/>
    </row>
    <row r="491" spans="1:33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  <c r="AG491" s="6"/>
    </row>
    <row r="492" spans="1:33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  <c r="AG492" s="6"/>
    </row>
    <row r="493" spans="1:33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  <c r="AG493" s="6"/>
    </row>
    <row r="494" spans="1:33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  <c r="AG494" s="6"/>
    </row>
    <row r="495" spans="1:33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  <c r="AG495" s="6"/>
    </row>
    <row r="496" spans="1:33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  <c r="AG496" s="6"/>
    </row>
    <row r="497" spans="1:33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  <c r="AG497" s="6"/>
    </row>
    <row r="498" spans="1:33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  <c r="AG498" s="6"/>
    </row>
    <row r="499" spans="1:33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  <c r="AG499" s="6"/>
    </row>
    <row r="500" spans="1:33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  <c r="AG500" s="6"/>
    </row>
    <row r="501" spans="1:33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  <c r="AG501" s="6"/>
    </row>
    <row r="502" spans="1:33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  <c r="AG502" s="6"/>
    </row>
    <row r="503" spans="1:33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  <c r="AG503" s="6"/>
    </row>
    <row r="504" spans="1:33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  <c r="AG504" s="6"/>
    </row>
    <row r="505" spans="1:33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  <c r="AG505" s="6"/>
    </row>
    <row r="506" spans="1:33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  <c r="AG506" s="6"/>
    </row>
    <row r="507" spans="1:33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  <c r="AG507" s="6"/>
    </row>
    <row r="508" spans="1:33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  <c r="AG508" s="6"/>
    </row>
    <row r="509" spans="1:33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  <c r="AG509" s="6"/>
    </row>
    <row r="510" spans="1:33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  <c r="AG510" s="6"/>
    </row>
    <row r="511" spans="1:33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  <c r="AG511" s="6"/>
    </row>
    <row r="512" spans="1:33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  <c r="AG512" s="6"/>
    </row>
    <row r="513" spans="1:33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  <c r="AG513" s="6"/>
    </row>
    <row r="514" spans="1:33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  <c r="AG514" s="6"/>
    </row>
    <row r="515" spans="1:33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  <c r="AG515" s="6"/>
    </row>
    <row r="516" spans="1:33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  <c r="AG516" s="6"/>
    </row>
    <row r="517" spans="1:33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  <c r="AG517" s="6"/>
    </row>
    <row r="518" spans="1:33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  <c r="AG518" s="6"/>
    </row>
    <row r="519" spans="1:33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  <c r="AG519" s="6"/>
    </row>
    <row r="520" spans="1:33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  <c r="AG520" s="6"/>
    </row>
    <row r="521" spans="1:33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  <c r="AG521" s="6"/>
    </row>
    <row r="522" spans="1:33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  <c r="AG522" s="6"/>
    </row>
    <row r="523" spans="1:33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  <c r="AG523" s="6"/>
    </row>
    <row r="524" spans="1:33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  <c r="AG524" s="6"/>
    </row>
    <row r="525" spans="1:33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  <c r="AG525" s="6"/>
    </row>
    <row r="526" spans="1:33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  <c r="AG526" s="6"/>
    </row>
    <row r="527" spans="1:33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  <c r="AG527" s="6"/>
    </row>
    <row r="528" spans="1:33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  <c r="AG528" s="6"/>
    </row>
    <row r="529" spans="1:33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  <c r="AG529" s="6"/>
    </row>
    <row r="530" spans="1:33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  <c r="AG530" s="6"/>
    </row>
    <row r="531" spans="1:33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  <c r="AG531" s="6"/>
    </row>
    <row r="532" spans="1:33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  <c r="AG532" s="6"/>
    </row>
    <row r="533" spans="1:33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  <c r="AG533" s="6"/>
    </row>
    <row r="534" spans="1:33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  <c r="AG534" s="6"/>
    </row>
    <row r="535" spans="1:33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  <c r="AG535" s="6"/>
    </row>
    <row r="536" spans="1:33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  <c r="AG536" s="6"/>
    </row>
    <row r="537" spans="1:33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  <c r="AG537" s="6"/>
    </row>
    <row r="538" spans="1:33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  <c r="AG538" s="6"/>
    </row>
    <row r="539" spans="1:33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  <c r="AG539" s="6"/>
    </row>
    <row r="540" spans="1:33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  <c r="AG540" s="6"/>
    </row>
    <row r="541" spans="1:33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  <c r="AG541" s="6"/>
    </row>
    <row r="542" spans="1:33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  <c r="AG542" s="6"/>
    </row>
    <row r="543" spans="1:33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  <c r="AG543" s="6"/>
    </row>
    <row r="544" spans="1:33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  <c r="AG544" s="6"/>
    </row>
    <row r="545" spans="1:33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  <c r="AG545" s="6"/>
    </row>
    <row r="546" spans="1:33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  <c r="AG546" s="6"/>
    </row>
    <row r="547" spans="1:33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  <c r="AG547" s="6"/>
    </row>
    <row r="548" spans="1:33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  <c r="AG548" s="6"/>
    </row>
    <row r="549" spans="1:33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  <c r="AG549" s="6"/>
    </row>
    <row r="550" spans="1:33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  <c r="AG550" s="6"/>
    </row>
    <row r="551" spans="1:33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  <c r="AG551" s="6"/>
    </row>
    <row r="552" spans="1:33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  <c r="AG552" s="6"/>
    </row>
    <row r="553" spans="1:33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  <c r="AG553" s="6"/>
    </row>
    <row r="554" spans="1:33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  <c r="AG554" s="6"/>
    </row>
    <row r="555" spans="1:33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  <c r="AG555" s="6"/>
    </row>
    <row r="556" spans="1:33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  <c r="AG556" s="6"/>
    </row>
    <row r="557" spans="1:33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  <c r="AG557" s="6"/>
    </row>
    <row r="558" spans="1:33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  <c r="AG558" s="6"/>
    </row>
    <row r="559" spans="1:33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  <c r="AG559" s="6"/>
    </row>
    <row r="560" spans="1:33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  <c r="AG560" s="6"/>
    </row>
    <row r="561" spans="1:33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  <c r="AG561" s="6"/>
    </row>
    <row r="562" spans="1:33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  <c r="AG562" s="6"/>
    </row>
    <row r="563" spans="1:33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  <c r="AG563" s="6"/>
    </row>
    <row r="564" spans="1:33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  <c r="AG564" s="6"/>
    </row>
    <row r="565" spans="1:33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  <c r="AG565" s="6"/>
    </row>
    <row r="566" spans="1:33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  <c r="AG566" s="6"/>
    </row>
    <row r="567" spans="1:33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  <c r="AG567" s="6"/>
    </row>
    <row r="568" spans="1:33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  <c r="AG568" s="6"/>
    </row>
    <row r="569" spans="1:33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  <c r="AG569" s="6"/>
    </row>
    <row r="570" spans="1:33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  <c r="AG570" s="6"/>
    </row>
    <row r="571" spans="1:33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  <c r="AG571" s="6"/>
    </row>
    <row r="572" spans="1:33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  <c r="AG572" s="6"/>
    </row>
    <row r="573" spans="1:33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  <c r="AG573" s="6"/>
    </row>
    <row r="574" spans="1:33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  <c r="AG574" s="6"/>
    </row>
    <row r="575" spans="1:33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  <c r="AG575" s="6"/>
    </row>
    <row r="576" spans="1:33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  <c r="AG576" s="6"/>
    </row>
    <row r="577" spans="1:33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  <c r="AG577" s="6"/>
    </row>
    <row r="578" spans="1:33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  <c r="AG578" s="6"/>
    </row>
    <row r="579" spans="1:33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  <c r="AG579" s="6"/>
    </row>
    <row r="580" spans="1:33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  <c r="AG580" s="6"/>
    </row>
    <row r="581" spans="1:33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  <c r="AG581" s="6"/>
    </row>
    <row r="582" spans="1:33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  <c r="AG582" s="6"/>
    </row>
    <row r="583" spans="1:33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  <c r="AG583" s="6"/>
    </row>
    <row r="584" spans="1:33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  <c r="AG584" s="6"/>
    </row>
    <row r="585" spans="1:33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  <c r="AG585" s="6"/>
    </row>
    <row r="586" spans="1:33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  <c r="AG586" s="6"/>
    </row>
    <row r="587" spans="1:33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  <c r="AG587" s="6"/>
    </row>
    <row r="588" spans="1:33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  <c r="AG588" s="6"/>
    </row>
    <row r="589" spans="1:33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  <c r="AG589" s="6"/>
    </row>
    <row r="590" spans="1:33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  <c r="AG590" s="6"/>
    </row>
    <row r="591" spans="1:33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  <c r="AG591" s="6"/>
    </row>
    <row r="592" spans="1:33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  <c r="AG592" s="6"/>
    </row>
    <row r="593" spans="1:33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  <c r="AG593" s="6"/>
    </row>
    <row r="594" spans="1:33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  <c r="AG594" s="6"/>
    </row>
    <row r="595" spans="1:33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  <c r="AG595" s="6"/>
    </row>
    <row r="596" spans="1:33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  <c r="AG596" s="6"/>
    </row>
    <row r="597" spans="1:33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  <c r="AG597" s="6"/>
    </row>
    <row r="598" spans="1:33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  <c r="AG598" s="6"/>
    </row>
    <row r="599" spans="1:33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  <c r="AG599" s="6"/>
    </row>
    <row r="600" spans="1:33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  <c r="AG600" s="6"/>
    </row>
    <row r="601" spans="1:33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  <c r="AG601" s="6"/>
    </row>
    <row r="602" spans="1:33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  <c r="AG602" s="6"/>
    </row>
    <row r="603" spans="1:33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  <c r="AG603" s="6"/>
    </row>
    <row r="604" spans="1:33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  <c r="AG604" s="6"/>
    </row>
    <row r="605" spans="1:33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  <c r="AG605" s="6"/>
    </row>
    <row r="606" spans="1:33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  <c r="AG606" s="6"/>
    </row>
    <row r="607" spans="1:33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  <c r="AG607" s="6"/>
    </row>
    <row r="608" spans="1:33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  <c r="AG608" s="6"/>
    </row>
    <row r="609" spans="1:33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  <c r="AG609" s="6"/>
    </row>
    <row r="610" spans="1:33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  <c r="AG610" s="6"/>
    </row>
    <row r="611" spans="1:33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  <c r="AG611" s="6"/>
    </row>
    <row r="612" spans="1:33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  <c r="AG612" s="6"/>
    </row>
    <row r="613" spans="1:33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  <c r="AG613" s="6"/>
    </row>
    <row r="614" spans="1:33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  <c r="AG614" s="6"/>
    </row>
    <row r="615" spans="1:33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  <c r="AG615" s="6"/>
    </row>
    <row r="616" spans="1:33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  <c r="AG616" s="6"/>
    </row>
    <row r="617" spans="1:33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  <c r="AG617" s="6"/>
    </row>
    <row r="618" spans="1:33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  <c r="AG618" s="6"/>
    </row>
    <row r="619" spans="1:33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  <c r="AG619" s="6"/>
    </row>
    <row r="620" spans="1:33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  <c r="AG620" s="6"/>
    </row>
    <row r="621" spans="1:33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  <c r="AG621" s="6"/>
    </row>
    <row r="622" spans="1:33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  <c r="AG622" s="6"/>
    </row>
    <row r="623" spans="1:33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  <c r="AG623" s="6"/>
    </row>
    <row r="624" spans="1:33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  <c r="AG624" s="6"/>
    </row>
    <row r="625" spans="1:33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  <c r="AG625" s="6"/>
    </row>
    <row r="626" spans="1:33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  <c r="AG626" s="6"/>
    </row>
    <row r="627" spans="1:33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  <c r="AG627" s="6"/>
    </row>
    <row r="628" spans="1:33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  <c r="AG628" s="6"/>
    </row>
    <row r="629" spans="1:33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  <c r="AG629" s="6"/>
    </row>
    <row r="630" spans="1:33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  <c r="AG630" s="6"/>
    </row>
    <row r="631" spans="1:33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  <c r="AG631" s="6"/>
    </row>
    <row r="632" spans="1:33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  <c r="AG632" s="6"/>
    </row>
    <row r="633" spans="1:33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  <c r="AG633" s="6"/>
    </row>
    <row r="634" spans="1:33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  <c r="AG634" s="6"/>
    </row>
    <row r="635" spans="1:33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  <c r="AG635" s="6"/>
    </row>
    <row r="636" spans="1:33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  <c r="AG636" s="6"/>
    </row>
    <row r="637" spans="1:33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  <c r="AG637" s="6"/>
    </row>
    <row r="638" spans="1:33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  <c r="AG638" s="6"/>
    </row>
    <row r="639" spans="1:33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  <c r="AG639" s="6"/>
    </row>
    <row r="640" spans="1:33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  <c r="AG640" s="6"/>
    </row>
    <row r="641" spans="1:33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  <c r="AG641" s="6"/>
    </row>
    <row r="642" spans="1:33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  <c r="AG642" s="6"/>
    </row>
    <row r="643" spans="1:33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  <c r="AG643" s="6"/>
    </row>
    <row r="644" spans="1:33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  <c r="AG644" s="6"/>
    </row>
    <row r="645" spans="1:33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  <c r="AG645" s="6"/>
    </row>
    <row r="646" spans="1:33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  <c r="AG646" s="6"/>
    </row>
    <row r="647" spans="1:33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  <c r="AG647" s="6"/>
    </row>
    <row r="648" spans="1:33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  <c r="AG648" s="6"/>
    </row>
    <row r="649" spans="1:33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  <c r="AG649" s="6"/>
    </row>
    <row r="650" spans="1:33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  <c r="AG650" s="6"/>
    </row>
    <row r="651" spans="1:33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  <c r="AG651" s="6"/>
    </row>
    <row r="652" spans="1:33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  <c r="AG652" s="6"/>
    </row>
    <row r="653" spans="1:33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  <c r="AG653" s="6"/>
    </row>
    <row r="654" spans="1:33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  <c r="AG654" s="6"/>
    </row>
    <row r="655" spans="1:33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  <c r="AG655" s="6"/>
    </row>
    <row r="656" spans="1:33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  <c r="AG656" s="6"/>
    </row>
    <row r="657" spans="1:33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  <c r="AG657" s="6"/>
    </row>
    <row r="658" spans="1:33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  <c r="AG658" s="6"/>
    </row>
    <row r="659" spans="1:33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  <c r="AG659" s="6"/>
    </row>
    <row r="660" spans="1:33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  <c r="AG660" s="6"/>
    </row>
    <row r="661" spans="1:33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  <c r="AG661" s="6"/>
    </row>
    <row r="662" spans="1:33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  <c r="AG662" s="6"/>
    </row>
    <row r="663" spans="1:33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  <c r="AG663" s="6"/>
    </row>
    <row r="664" spans="1:33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  <c r="AG664" s="6"/>
    </row>
    <row r="665" spans="1:33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  <c r="AG665" s="6"/>
    </row>
    <row r="666" spans="1:33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  <c r="AG666" s="6"/>
    </row>
    <row r="667" spans="1:33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  <c r="AG667" s="6"/>
    </row>
    <row r="668" spans="1:33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  <c r="AG668" s="6"/>
    </row>
    <row r="669" spans="1:33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  <c r="AG669" s="6"/>
    </row>
    <row r="670" spans="1:33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  <c r="AG670" s="6"/>
    </row>
    <row r="671" spans="1:33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  <c r="AG671" s="6"/>
    </row>
    <row r="672" spans="1:33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  <c r="AG672" s="6"/>
    </row>
    <row r="673" spans="1:33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  <c r="AG673" s="6"/>
    </row>
    <row r="674" spans="1:33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  <c r="AG674" s="6"/>
    </row>
    <row r="675" spans="1:33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  <c r="AG675" s="6"/>
    </row>
    <row r="676" spans="1:33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  <c r="AG676" s="6"/>
    </row>
    <row r="677" spans="1:33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  <c r="AG677" s="6"/>
    </row>
    <row r="678" spans="1:33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  <c r="AG678" s="6"/>
    </row>
    <row r="679" spans="1:33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  <c r="AG679" s="6"/>
    </row>
    <row r="680" spans="1:33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  <c r="AG680" s="6"/>
    </row>
    <row r="681" spans="1:33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  <c r="AG681" s="6"/>
    </row>
    <row r="682" spans="1:33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  <c r="AG682" s="6"/>
    </row>
    <row r="683" spans="1:33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  <c r="AG683" s="6"/>
    </row>
    <row r="684" spans="1:33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  <c r="AG684" s="6"/>
    </row>
    <row r="685" spans="1:33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  <c r="AG685" s="6"/>
    </row>
    <row r="686" spans="1:33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  <c r="AG686" s="6"/>
    </row>
    <row r="687" spans="1:33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  <c r="AG687" s="6"/>
    </row>
    <row r="688" spans="1:33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  <c r="AG688" s="6"/>
    </row>
    <row r="689" spans="1:33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  <c r="AG689" s="6"/>
    </row>
    <row r="690" spans="1:33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  <c r="AG690" s="6"/>
    </row>
    <row r="691" spans="1:33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  <c r="AG691" s="6"/>
    </row>
    <row r="692" spans="1:33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  <c r="AG692" s="6"/>
    </row>
    <row r="693" spans="1:33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  <c r="AG693" s="6"/>
    </row>
    <row r="694" spans="1:33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  <c r="AG694" s="6"/>
    </row>
    <row r="695" spans="1:33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  <c r="AG695" s="6"/>
    </row>
    <row r="696" spans="1:33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  <c r="AG696" s="6"/>
    </row>
    <row r="697" spans="1:33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  <c r="AG697" s="6"/>
    </row>
    <row r="698" spans="1:33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  <c r="AG698" s="6"/>
    </row>
    <row r="699" spans="1:33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  <c r="AG699" s="6"/>
    </row>
    <row r="700" spans="1:33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  <c r="AG700" s="6"/>
    </row>
    <row r="701" spans="1:33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  <c r="AG701" s="6"/>
    </row>
    <row r="702" spans="1:33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  <c r="AG702" s="6"/>
    </row>
    <row r="703" spans="1:33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  <c r="AG703" s="6"/>
    </row>
    <row r="704" spans="1:33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  <c r="AG704" s="6"/>
    </row>
    <row r="705" spans="1:33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  <c r="AG705" s="6"/>
    </row>
    <row r="706" spans="1:33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  <c r="AG706" s="6"/>
    </row>
    <row r="707" spans="1:33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  <c r="AG707" s="6"/>
    </row>
    <row r="708" spans="1:33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  <c r="AG708" s="6"/>
    </row>
    <row r="709" spans="1:33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  <c r="AG709" s="6"/>
    </row>
    <row r="710" spans="1:33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  <c r="AG710" s="6"/>
    </row>
    <row r="711" spans="1:33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  <c r="AG711" s="6"/>
    </row>
    <row r="712" spans="1:33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  <c r="AG712" s="6"/>
    </row>
    <row r="713" spans="1:33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  <c r="AG713" s="6"/>
    </row>
    <row r="714" spans="1:33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  <c r="AG714" s="6"/>
    </row>
    <row r="715" spans="1:33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  <c r="AG715" s="6"/>
    </row>
    <row r="716" spans="1:33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  <c r="AG716" s="6"/>
    </row>
    <row r="717" spans="1:33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  <c r="AG717" s="6"/>
    </row>
    <row r="718" spans="1:33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  <c r="AG718" s="6"/>
    </row>
    <row r="719" spans="1:33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  <c r="AG719" s="6"/>
    </row>
    <row r="720" spans="1:33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  <c r="AG720" s="6"/>
    </row>
    <row r="721" spans="1:33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  <c r="AG721" s="6"/>
    </row>
    <row r="722" spans="1:33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  <c r="AG722" s="6"/>
    </row>
    <row r="723" spans="1:33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  <c r="AG723" s="6"/>
    </row>
    <row r="724" spans="1:33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  <c r="AG724" s="6"/>
    </row>
    <row r="725" spans="1:33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  <c r="AG725" s="6"/>
    </row>
    <row r="726" spans="1:33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  <c r="AG726" s="6"/>
    </row>
    <row r="727" spans="1:33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  <c r="AG727" s="6"/>
    </row>
    <row r="728" spans="1:33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  <c r="AG728" s="6"/>
    </row>
    <row r="729" spans="1:33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  <c r="AG729" s="6"/>
    </row>
    <row r="730" spans="1:33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  <c r="AG730" s="6"/>
    </row>
    <row r="731" spans="1:33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  <c r="AG731" s="6"/>
    </row>
    <row r="732" spans="1:33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  <c r="AG732" s="6"/>
    </row>
    <row r="733" spans="1:33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  <c r="AG733" s="6"/>
    </row>
    <row r="734" spans="1:33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  <c r="AG734" s="6"/>
    </row>
    <row r="735" spans="1:33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  <c r="AG735" s="6"/>
    </row>
    <row r="736" spans="1:33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  <c r="AG736" s="6"/>
    </row>
    <row r="737" spans="1:33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  <c r="AG737" s="6"/>
    </row>
    <row r="738" spans="1:33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  <c r="AG738" s="6"/>
    </row>
    <row r="739" spans="1:33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  <c r="AG739" s="6"/>
    </row>
    <row r="740" spans="1:33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  <c r="AG740" s="6"/>
    </row>
    <row r="741" spans="1:33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  <c r="AG741" s="6"/>
    </row>
    <row r="742" spans="1:33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  <c r="AG742" s="6"/>
    </row>
    <row r="743" spans="1:33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  <c r="AG743" s="6"/>
    </row>
    <row r="744" spans="1:33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  <c r="AG744" s="6"/>
    </row>
    <row r="745" spans="1:33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  <c r="AG745" s="6"/>
    </row>
    <row r="746" spans="1:33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  <c r="AG746" s="6"/>
    </row>
    <row r="747" spans="1:33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  <c r="AG747" s="6"/>
    </row>
    <row r="748" spans="1:33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  <c r="AG748" s="6"/>
    </row>
    <row r="749" spans="1:33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  <c r="AG749" s="6"/>
    </row>
    <row r="750" spans="1:33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  <c r="AG750" s="6"/>
    </row>
    <row r="751" spans="1:33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  <c r="AG751" s="6"/>
    </row>
    <row r="752" spans="1:33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  <c r="AG752" s="6"/>
    </row>
    <row r="753" spans="1:33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  <c r="AG753" s="6"/>
    </row>
    <row r="754" spans="1:33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  <c r="AG754" s="6"/>
    </row>
    <row r="755" spans="1:33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  <c r="AG755" s="6"/>
    </row>
    <row r="756" spans="1:33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  <c r="AG756" s="6"/>
    </row>
    <row r="757" spans="1:33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  <c r="AG757" s="6"/>
    </row>
    <row r="758" spans="1:33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  <c r="AG758" s="6"/>
    </row>
    <row r="759" spans="1:33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  <c r="AG759" s="6"/>
    </row>
    <row r="760" spans="1:33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  <c r="AG760" s="6"/>
    </row>
    <row r="761" spans="1:33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  <c r="AG761" s="6"/>
    </row>
    <row r="762" spans="1:33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  <c r="AG762" s="6"/>
    </row>
    <row r="763" spans="1:33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  <c r="AG763" s="6"/>
    </row>
    <row r="764" spans="1:33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  <c r="AG764" s="6"/>
    </row>
    <row r="765" spans="1:33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  <c r="AG765" s="6"/>
    </row>
    <row r="766" spans="1:33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  <c r="AG766" s="6"/>
    </row>
    <row r="767" spans="1:33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  <c r="AG767" s="6"/>
    </row>
    <row r="768" spans="1:33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  <c r="AG768" s="6"/>
    </row>
    <row r="769" spans="1:33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  <c r="AG769" s="6"/>
    </row>
    <row r="770" spans="1:33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  <c r="AG770" s="6"/>
    </row>
    <row r="771" spans="1:33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  <c r="AG771" s="6"/>
    </row>
    <row r="772" spans="1:33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  <c r="AG772" s="6"/>
    </row>
    <row r="773" spans="1:33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  <c r="AG773" s="6"/>
    </row>
    <row r="774" spans="1:33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  <c r="AG774" s="6"/>
    </row>
    <row r="775" spans="1:33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  <c r="AG775" s="6"/>
    </row>
    <row r="776" spans="1:33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  <c r="AG776" s="6"/>
    </row>
    <row r="777" spans="1:33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  <c r="AG777" s="6"/>
    </row>
    <row r="778" spans="1:33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  <c r="AG778" s="6"/>
    </row>
    <row r="779" spans="1:33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  <c r="AG779" s="6"/>
    </row>
    <row r="780" spans="1:33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  <c r="AG780" s="6"/>
    </row>
    <row r="781" spans="1:33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  <c r="AG781" s="6"/>
    </row>
    <row r="782" spans="1:33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  <c r="AG782" s="6"/>
    </row>
    <row r="783" spans="1:33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  <c r="AG783" s="6"/>
    </row>
    <row r="784" spans="1:33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  <c r="AG784" s="6"/>
    </row>
    <row r="785" spans="1:33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  <c r="AG785" s="6"/>
    </row>
    <row r="786" spans="1:33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  <c r="AG786" s="6"/>
    </row>
    <row r="787" spans="1:33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  <c r="AG787" s="6"/>
    </row>
    <row r="788" spans="1:33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  <c r="AG788" s="6"/>
    </row>
    <row r="789" spans="1:33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  <c r="AG789" s="6"/>
    </row>
    <row r="790" spans="1:33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  <c r="AG790" s="6"/>
    </row>
    <row r="791" spans="1:33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  <c r="AG791" s="6"/>
    </row>
    <row r="792" spans="1:33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  <c r="AG792" s="6"/>
    </row>
    <row r="793" spans="1:33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  <c r="AG793" s="6"/>
    </row>
    <row r="794" spans="1:33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  <c r="AG794" s="6"/>
    </row>
    <row r="795" spans="1:33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  <c r="AG795" s="6"/>
    </row>
    <row r="796" spans="1:33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  <c r="AG796" s="6"/>
    </row>
    <row r="797" spans="1:33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  <c r="AG797" s="6"/>
    </row>
    <row r="798" spans="1:33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  <c r="AG798" s="6"/>
    </row>
    <row r="799" spans="1:33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  <c r="AG799" s="6"/>
    </row>
    <row r="800" spans="1:33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  <c r="AG800" s="6"/>
    </row>
    <row r="801" spans="1:33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  <c r="AG801" s="6"/>
    </row>
    <row r="802" spans="1:33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  <c r="AG802" s="6"/>
    </row>
    <row r="803" spans="1:33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  <c r="AG803" s="6"/>
    </row>
    <row r="804" spans="1:33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  <c r="AG804" s="6"/>
    </row>
    <row r="805" spans="1:33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  <c r="AG805" s="6"/>
    </row>
    <row r="806" spans="1:33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  <c r="AG806" s="6"/>
    </row>
    <row r="807" spans="1:33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  <c r="AG807" s="6"/>
    </row>
    <row r="808" spans="1:33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  <c r="AG808" s="6"/>
    </row>
    <row r="809" spans="1:33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  <c r="AG809" s="6"/>
    </row>
    <row r="810" spans="1:33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  <c r="AG810" s="6"/>
    </row>
    <row r="811" spans="1:33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  <c r="AG811" s="6"/>
    </row>
    <row r="812" spans="1:33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  <c r="AG812" s="6"/>
    </row>
    <row r="813" spans="1:33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  <c r="AG813" s="6"/>
    </row>
    <row r="814" spans="1:33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  <c r="AG814" s="6"/>
    </row>
    <row r="815" spans="1:33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  <c r="AG815" s="6"/>
    </row>
    <row r="816" spans="1:33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  <c r="AG816" s="6"/>
    </row>
    <row r="817" spans="1:33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  <c r="AG817" s="6"/>
    </row>
    <row r="818" spans="1:33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  <c r="AG818" s="6"/>
    </row>
    <row r="819" spans="1:33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  <c r="AG819" s="6"/>
    </row>
    <row r="820" spans="1:33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  <c r="AG820" s="6"/>
    </row>
    <row r="821" spans="1:33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  <c r="AG821" s="6"/>
    </row>
    <row r="822" spans="1:33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  <c r="AG822" s="6"/>
    </row>
    <row r="823" spans="1:33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  <c r="AG823" s="6"/>
    </row>
    <row r="824" spans="1:33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  <c r="AG824" s="6"/>
    </row>
    <row r="825" spans="1:33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  <c r="AG825" s="6"/>
    </row>
    <row r="826" spans="1:33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  <c r="AG826" s="6"/>
    </row>
    <row r="827" spans="1:33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  <c r="AG827" s="6"/>
    </row>
    <row r="828" spans="1:33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  <c r="AG828" s="6"/>
    </row>
    <row r="829" spans="1:33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  <c r="AG829" s="6"/>
    </row>
    <row r="830" spans="1:33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  <c r="AG830" s="6"/>
    </row>
    <row r="831" spans="1:33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  <c r="AG831" s="6"/>
    </row>
    <row r="832" spans="1:33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  <c r="AG832" s="6"/>
    </row>
    <row r="833" spans="1:33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  <c r="AG833" s="6"/>
    </row>
    <row r="834" spans="1:33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  <c r="AG834" s="6"/>
    </row>
    <row r="835" spans="1:33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  <c r="AG835" s="6"/>
    </row>
    <row r="836" spans="1:33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  <c r="AG836" s="6"/>
    </row>
    <row r="837" spans="1:33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  <c r="AG837" s="6"/>
    </row>
    <row r="838" spans="1:33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  <c r="AG838" s="6"/>
    </row>
    <row r="839" spans="1:33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  <c r="AG839" s="6"/>
    </row>
    <row r="840" spans="1:33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  <c r="AG840" s="6"/>
    </row>
    <row r="841" spans="1:33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  <c r="AG841" s="6"/>
    </row>
    <row r="842" spans="1:33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  <c r="AG842" s="6"/>
    </row>
    <row r="843" spans="1:33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  <c r="AG843" s="6"/>
    </row>
    <row r="844" spans="1:33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  <c r="AG844" s="6"/>
    </row>
    <row r="845" spans="1:33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  <c r="AG845" s="6"/>
    </row>
    <row r="846" spans="1:33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  <c r="AG846" s="6"/>
    </row>
    <row r="847" spans="1:33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  <c r="AG847" s="6"/>
    </row>
    <row r="848" spans="1:33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  <c r="AG848" s="6"/>
    </row>
    <row r="849" spans="1:33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  <c r="AG849" s="6"/>
    </row>
    <row r="850" spans="1:33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  <c r="AG850" s="6"/>
    </row>
    <row r="851" spans="1:33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  <c r="AG851" s="6"/>
    </row>
    <row r="852" spans="1:33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  <c r="AG852" s="6"/>
    </row>
    <row r="853" spans="1:33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  <c r="AG853" s="6"/>
    </row>
    <row r="854" spans="1:33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  <c r="AG854" s="6"/>
    </row>
    <row r="855" spans="1:33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  <c r="AG855" s="6"/>
    </row>
    <row r="856" spans="1:33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  <c r="AG856" s="6"/>
    </row>
    <row r="857" spans="1:33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  <c r="AG857" s="6"/>
    </row>
    <row r="858" spans="1:33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  <c r="AG858" s="6"/>
    </row>
    <row r="859" spans="1:33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  <c r="AG859" s="6"/>
    </row>
    <row r="860" spans="1:33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  <c r="AG860" s="6"/>
    </row>
    <row r="861" spans="1:33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  <c r="AG861" s="6"/>
    </row>
    <row r="862" spans="1:33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  <c r="AG862" s="6"/>
    </row>
    <row r="863" spans="1:33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  <c r="AG863" s="6"/>
    </row>
    <row r="864" spans="1:33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  <c r="AG864" s="6"/>
    </row>
    <row r="865" spans="1:33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  <c r="AG865" s="6"/>
    </row>
    <row r="866" spans="1:33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  <c r="AG866" s="6"/>
    </row>
    <row r="867" spans="1:33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  <c r="AG867" s="6"/>
    </row>
    <row r="868" spans="1:33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  <c r="AG868" s="6"/>
    </row>
    <row r="869" spans="1:33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  <c r="AG869" s="6"/>
    </row>
    <row r="870" spans="1:33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  <c r="AG870" s="6"/>
    </row>
    <row r="871" spans="1:33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  <c r="AG871" s="6"/>
    </row>
    <row r="872" spans="1:33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  <c r="AG872" s="6"/>
    </row>
    <row r="873" spans="1:33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  <c r="AG873" s="6"/>
    </row>
    <row r="874" spans="1:33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  <c r="AG874" s="6"/>
    </row>
    <row r="875" spans="1:33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  <c r="AG875" s="6"/>
    </row>
    <row r="876" spans="1:33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  <c r="AG876" s="6"/>
    </row>
    <row r="877" spans="1:33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  <c r="AG877" s="6"/>
    </row>
    <row r="878" spans="1:33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  <c r="AG878" s="6"/>
    </row>
    <row r="879" spans="1:33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  <c r="AG879" s="6"/>
    </row>
    <row r="880" spans="1:33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  <c r="AG880" s="6"/>
    </row>
    <row r="881" spans="1:33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  <c r="AG881" s="6"/>
    </row>
    <row r="882" spans="1:33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  <c r="AG882" s="6"/>
    </row>
    <row r="883" spans="1:33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  <c r="AG883" s="6"/>
    </row>
    <row r="884" spans="1:33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  <c r="AG884" s="6"/>
    </row>
    <row r="885" spans="1:33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  <c r="AG885" s="6"/>
    </row>
    <row r="886" spans="1:33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  <c r="AG886" s="6"/>
    </row>
    <row r="887" spans="1:33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  <c r="AG887" s="6"/>
    </row>
    <row r="888" spans="1:33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  <c r="AG888" s="6"/>
    </row>
    <row r="889" spans="1:33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  <c r="AG889" s="6"/>
    </row>
    <row r="890" spans="1:33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  <c r="AG890" s="6"/>
    </row>
    <row r="891" spans="1:33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  <c r="AG891" s="6"/>
    </row>
    <row r="892" spans="1:33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  <c r="AG892" s="6"/>
    </row>
    <row r="893" spans="1:33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  <c r="AG893" s="6"/>
    </row>
    <row r="894" spans="1:33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  <c r="AG894" s="6"/>
    </row>
    <row r="895" spans="1:33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  <c r="AG895" s="6"/>
    </row>
    <row r="896" spans="1:33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  <c r="AG896" s="6"/>
    </row>
    <row r="897" spans="1:33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  <c r="AG897" s="6"/>
    </row>
    <row r="898" spans="1:33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  <c r="AG898" s="6"/>
    </row>
    <row r="899" spans="1:33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  <c r="AG899" s="6"/>
    </row>
    <row r="900" spans="1:33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  <c r="AG900" s="6"/>
    </row>
    <row r="901" spans="1:33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  <c r="AG901" s="6"/>
    </row>
    <row r="902" spans="1:33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  <c r="AG902" s="6"/>
    </row>
    <row r="903" spans="1:33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  <c r="AG903" s="6"/>
    </row>
    <row r="904" spans="1:33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  <c r="AG904" s="6"/>
    </row>
    <row r="905" spans="1:33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  <c r="AG905" s="6"/>
    </row>
    <row r="906" spans="1:33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  <c r="AG906" s="6"/>
    </row>
    <row r="907" spans="1:33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  <c r="AG907" s="6"/>
    </row>
    <row r="908" spans="1:33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  <c r="AG908" s="6"/>
    </row>
    <row r="909" spans="1:33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  <c r="AG909" s="6"/>
    </row>
    <row r="910" spans="1:33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  <c r="AG910" s="6"/>
    </row>
    <row r="911" spans="1:33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  <c r="AG911" s="6"/>
    </row>
    <row r="912" spans="1:33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  <c r="AG912" s="6"/>
    </row>
    <row r="913" spans="1:33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  <c r="AG913" s="6"/>
    </row>
    <row r="914" spans="1:33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  <c r="AG914" s="6"/>
    </row>
    <row r="915" spans="1:33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  <c r="AG915" s="6"/>
    </row>
    <row r="916" spans="1:33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  <c r="AG916" s="6"/>
    </row>
    <row r="917" spans="1:33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  <c r="AG917" s="6"/>
    </row>
    <row r="918" spans="1:33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  <c r="AG918" s="6"/>
    </row>
    <row r="919" spans="1:33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  <c r="AG919" s="6"/>
    </row>
    <row r="920" spans="1:33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  <c r="AG920" s="6"/>
    </row>
    <row r="921" spans="1:33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  <c r="AG921" s="6"/>
    </row>
    <row r="922" spans="1:33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  <c r="AG922" s="6"/>
    </row>
    <row r="923" spans="1:33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  <c r="AG923" s="6"/>
    </row>
    <row r="924" spans="1:33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  <c r="AG924" s="6"/>
    </row>
    <row r="925" spans="1:33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  <c r="AG925" s="6"/>
    </row>
    <row r="926" spans="1:33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  <c r="AG926" s="6"/>
    </row>
    <row r="927" spans="1:33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  <c r="AG927" s="6"/>
    </row>
    <row r="928" spans="1:33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  <c r="AG928" s="6"/>
    </row>
    <row r="929" spans="1:33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  <c r="AG929" s="6"/>
    </row>
    <row r="930" spans="1:33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  <c r="AG930" s="6"/>
    </row>
    <row r="931" spans="1:33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  <c r="AG931" s="6"/>
    </row>
    <row r="932" spans="1:33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  <c r="AG932" s="6"/>
    </row>
    <row r="933" spans="1:33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  <c r="AG933" s="6"/>
    </row>
    <row r="934" spans="1:33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  <c r="AG934" s="6"/>
    </row>
    <row r="935" spans="1:33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  <c r="AG935" s="6"/>
    </row>
    <row r="936" spans="1:33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  <c r="AG936" s="6"/>
    </row>
    <row r="937" spans="1:33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  <c r="AG937" s="6"/>
    </row>
    <row r="938" spans="1:33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  <c r="AG938" s="6"/>
    </row>
    <row r="939" spans="1:33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  <c r="AG939" s="6"/>
    </row>
    <row r="940" spans="1:33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  <c r="AG940" s="6"/>
    </row>
    <row r="941" spans="1:33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  <c r="AG941" s="6"/>
    </row>
    <row r="942" spans="1:33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  <c r="AG942" s="6"/>
    </row>
    <row r="943" spans="1:33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  <c r="AG943" s="6"/>
    </row>
    <row r="944" spans="1:33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  <c r="AG944" s="6"/>
    </row>
    <row r="945" spans="1:33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  <c r="AG945" s="6"/>
    </row>
    <row r="946" spans="1:33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  <c r="AG946" s="6"/>
    </row>
    <row r="947" spans="1:33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  <c r="AG947" s="6"/>
    </row>
    <row r="948" spans="1:33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  <c r="AG948" s="6"/>
    </row>
    <row r="949" spans="1:33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  <c r="AG949" s="6"/>
    </row>
    <row r="950" spans="1:33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  <c r="AG950" s="6"/>
    </row>
    <row r="951" spans="1:33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  <c r="AG951" s="6"/>
    </row>
    <row r="952" spans="1:33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  <c r="AG952" s="6"/>
    </row>
    <row r="953" spans="1:33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  <c r="AG953" s="6"/>
    </row>
    <row r="954" spans="1:33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  <c r="AG954" s="6"/>
    </row>
    <row r="955" spans="1:33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  <c r="AG955" s="6"/>
    </row>
    <row r="956" spans="1:33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  <c r="AG956" s="6"/>
    </row>
    <row r="957" spans="1:33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  <c r="AG957" s="6"/>
    </row>
    <row r="958" spans="1:33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  <c r="AG958" s="6"/>
    </row>
    <row r="959" spans="1:33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  <c r="AG959" s="6"/>
    </row>
    <row r="960" spans="1:33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  <c r="AG960" s="6"/>
    </row>
    <row r="961" spans="1:33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  <c r="AG961" s="6"/>
    </row>
    <row r="962" spans="1:33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  <c r="AG962" s="6"/>
    </row>
    <row r="963" spans="1:33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  <c r="AG963" s="6"/>
    </row>
    <row r="964" spans="1:33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  <c r="AG964" s="6"/>
    </row>
    <row r="965" spans="1:33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  <c r="AG965" s="6"/>
    </row>
    <row r="966" spans="1:33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  <c r="AG966" s="6"/>
    </row>
    <row r="967" spans="1:33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  <c r="AG967" s="6"/>
    </row>
    <row r="968" spans="1:33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  <c r="AG968" s="6"/>
    </row>
    <row r="969" spans="1:33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  <c r="AG969" s="6"/>
    </row>
    <row r="970" spans="1:33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  <c r="AG970" s="6"/>
    </row>
    <row r="971" spans="1:33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  <c r="AG971" s="6"/>
    </row>
    <row r="972" spans="1:33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  <c r="AG972" s="6"/>
    </row>
    <row r="973" spans="1:33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  <c r="AG973" s="6"/>
    </row>
    <row r="974" spans="1:33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  <c r="AG974" s="6"/>
    </row>
    <row r="975" spans="1:33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  <c r="AG975" s="6"/>
    </row>
    <row r="976" spans="1:33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  <c r="AG976" s="6"/>
    </row>
    <row r="977" spans="1:33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  <c r="AG977" s="6"/>
    </row>
    <row r="978" spans="1:33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  <c r="AG978" s="6"/>
    </row>
    <row r="979" spans="1:33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  <c r="AG979" s="6"/>
    </row>
    <row r="980" spans="1:33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  <c r="AG980" s="6"/>
    </row>
    <row r="981" spans="1:33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  <c r="AG981" s="6"/>
    </row>
    <row r="982" spans="1:33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  <c r="AG982" s="6"/>
    </row>
    <row r="983" spans="1:33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  <c r="AG983" s="6"/>
    </row>
    <row r="984" spans="1:33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  <c r="AG984" s="6"/>
    </row>
    <row r="985" spans="1:33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  <c r="AG985" s="6"/>
    </row>
    <row r="986" spans="1:33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  <c r="AG986" s="6"/>
    </row>
    <row r="987" spans="1:33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  <c r="AG987" s="6"/>
    </row>
    <row r="988" spans="1:33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  <c r="AG988" s="6"/>
    </row>
    <row r="989" spans="1:33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  <c r="AG989" s="6"/>
    </row>
    <row r="990" spans="1:33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  <c r="AG990" s="6"/>
    </row>
    <row r="991" spans="1:33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  <c r="AG991" s="6"/>
    </row>
    <row r="992" spans="1:33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  <c r="AG992" s="6"/>
    </row>
    <row r="993" spans="1:33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  <c r="AG993" s="6"/>
    </row>
    <row r="994" spans="1:33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  <c r="AG994" s="6"/>
    </row>
    <row r="995" spans="1:33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  <c r="AG995" s="6"/>
    </row>
    <row r="996" spans="1:33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  <c r="AG996" s="6"/>
    </row>
    <row r="997" spans="1:33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  <c r="AG997" s="6"/>
    </row>
    <row r="998" spans="1:33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  <c r="AG998" s="6"/>
    </row>
    <row r="999" spans="1:33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  <c r="AG999" s="6"/>
    </row>
    <row r="1000" spans="1:33" ht="12.75" customHeight="1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  <c r="AE1000" s="6"/>
      <c r="AF1000" s="6"/>
      <c r="AG1000" s="6"/>
    </row>
  </sheetData>
  <autoFilter ref="A8:AC59"/>
  <mergeCells count="22">
    <mergeCell ref="C62:E62"/>
    <mergeCell ref="F62:I62"/>
    <mergeCell ref="J62:M62"/>
    <mergeCell ref="N62:P62"/>
    <mergeCell ref="Q62:U62"/>
    <mergeCell ref="V62:X62"/>
    <mergeCell ref="W4:Y4"/>
    <mergeCell ref="Z4:AC4"/>
    <mergeCell ref="F61:P61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>
      <c r="A1" s="122"/>
      <c r="B1" s="123" t="s">
        <v>3</v>
      </c>
      <c r="C1" s="227">
        <v>42956</v>
      </c>
      <c r="D1" s="224"/>
      <c r="E1" s="224"/>
      <c r="F1" s="224"/>
      <c r="G1" s="224"/>
      <c r="H1" s="224"/>
      <c r="I1" s="224"/>
      <c r="J1" s="224"/>
      <c r="K1" s="224"/>
      <c r="L1" s="224"/>
      <c r="M1" s="225"/>
      <c r="N1" s="228"/>
      <c r="O1" s="224"/>
      <c r="P1" s="224"/>
      <c r="Q1" s="224"/>
      <c r="R1" s="224"/>
      <c r="S1" s="224"/>
      <c r="T1" s="224"/>
      <c r="U1" s="225"/>
      <c r="V1" s="7"/>
      <c r="W1" s="7"/>
      <c r="X1" s="7"/>
      <c r="Y1" s="7"/>
      <c r="Z1" s="7"/>
      <c r="AA1" s="7"/>
      <c r="AB1" s="7"/>
      <c r="AC1" s="6"/>
    </row>
    <row r="2" spans="1:29" ht="13.5" customHeight="1">
      <c r="A2" s="124" t="s">
        <v>10</v>
      </c>
      <c r="B2" s="13" t="s">
        <v>11</v>
      </c>
      <c r="C2" s="252" t="s">
        <v>12</v>
      </c>
      <c r="D2" s="253"/>
      <c r="E2" s="253"/>
      <c r="F2" s="253"/>
      <c r="G2" s="253"/>
      <c r="H2" s="253"/>
      <c r="I2" s="253"/>
      <c r="J2" s="253"/>
      <c r="K2" s="253"/>
      <c r="L2" s="253"/>
      <c r="M2" s="254"/>
      <c r="N2" s="252" t="s">
        <v>154</v>
      </c>
      <c r="O2" s="253"/>
      <c r="P2" s="253"/>
      <c r="Q2" s="253"/>
      <c r="R2" s="253"/>
      <c r="S2" s="253"/>
      <c r="T2" s="253"/>
      <c r="U2" s="254"/>
      <c r="V2" s="229" t="s">
        <v>13</v>
      </c>
      <c r="W2" s="224"/>
      <c r="X2" s="224"/>
      <c r="Y2" s="224"/>
      <c r="Z2" s="224"/>
      <c r="AA2" s="224"/>
      <c r="AB2" s="225"/>
      <c r="AC2" s="255" t="s">
        <v>14</v>
      </c>
    </row>
    <row r="3" spans="1:29" ht="13.5" customHeight="1">
      <c r="A3" s="125"/>
      <c r="B3" s="13" t="s">
        <v>15</v>
      </c>
      <c r="C3" s="126" t="s">
        <v>16</v>
      </c>
      <c r="D3" s="89" t="s">
        <v>17</v>
      </c>
      <c r="E3" s="89" t="s">
        <v>18</v>
      </c>
      <c r="F3" s="89" t="s">
        <v>19</v>
      </c>
      <c r="G3" s="89" t="s">
        <v>20</v>
      </c>
      <c r="H3" s="89" t="s">
        <v>155</v>
      </c>
      <c r="I3" s="89" t="s">
        <v>156</v>
      </c>
      <c r="J3" s="89" t="s">
        <v>21</v>
      </c>
      <c r="K3" s="89" t="s">
        <v>157</v>
      </c>
      <c r="L3" s="89" t="s">
        <v>158</v>
      </c>
      <c r="M3" s="89" t="s">
        <v>159</v>
      </c>
      <c r="N3" s="89" t="s">
        <v>16</v>
      </c>
      <c r="O3" s="89" t="s">
        <v>17</v>
      </c>
      <c r="P3" s="89" t="s">
        <v>139</v>
      </c>
      <c r="Q3" s="89" t="s">
        <v>19</v>
      </c>
      <c r="R3" s="89" t="s">
        <v>29</v>
      </c>
      <c r="S3" s="127" t="s">
        <v>160</v>
      </c>
      <c r="T3" s="127" t="s">
        <v>161</v>
      </c>
      <c r="U3" s="94" t="s">
        <v>162</v>
      </c>
      <c r="V3" s="128" t="s">
        <v>35</v>
      </c>
      <c r="W3" s="128" t="s">
        <v>36</v>
      </c>
      <c r="X3" s="128" t="s">
        <v>37</v>
      </c>
      <c r="Y3" s="128" t="s">
        <v>38</v>
      </c>
      <c r="Z3" s="128" t="s">
        <v>39</v>
      </c>
      <c r="AA3" s="128" t="s">
        <v>40</v>
      </c>
      <c r="AB3" s="128" t="s">
        <v>163</v>
      </c>
      <c r="AC3" s="256"/>
    </row>
    <row r="4" spans="1:29" ht="15.75" customHeight="1">
      <c r="A4" s="129"/>
      <c r="B4" s="130" t="s">
        <v>164</v>
      </c>
      <c r="C4" s="131"/>
      <c r="D4" s="33"/>
      <c r="E4" s="33"/>
      <c r="F4" s="33">
        <v>5</v>
      </c>
      <c r="G4" s="33"/>
      <c r="H4" s="33"/>
      <c r="I4" s="132"/>
      <c r="J4" s="132"/>
      <c r="K4" s="132"/>
      <c r="L4" s="132"/>
      <c r="M4" s="133"/>
      <c r="N4" s="134"/>
      <c r="O4" s="33"/>
      <c r="P4" s="33"/>
      <c r="Q4" s="33"/>
      <c r="R4" s="33"/>
      <c r="S4" s="132"/>
      <c r="T4" s="132">
        <v>24</v>
      </c>
      <c r="U4" s="132">
        <v>6</v>
      </c>
      <c r="V4" s="50"/>
      <c r="W4" s="50"/>
      <c r="X4" s="50"/>
      <c r="Y4" s="50"/>
      <c r="Z4" s="50"/>
      <c r="AA4" s="50"/>
      <c r="AB4" s="50"/>
      <c r="AC4" s="106">
        <v>12593</v>
      </c>
    </row>
    <row r="5" spans="1:29" ht="15.75" customHeight="1">
      <c r="A5" s="135"/>
      <c r="B5" s="130" t="s">
        <v>165</v>
      </c>
      <c r="C5" s="131"/>
      <c r="D5" s="33"/>
      <c r="E5" s="33"/>
      <c r="F5" s="33"/>
      <c r="G5" s="33">
        <v>2.5</v>
      </c>
      <c r="H5" s="33"/>
      <c r="I5" s="132"/>
      <c r="J5" s="132"/>
      <c r="K5" s="132"/>
      <c r="L5" s="132"/>
      <c r="M5" s="136"/>
      <c r="N5" s="134"/>
      <c r="O5" s="33"/>
      <c r="P5" s="33"/>
      <c r="Q5" s="33"/>
      <c r="R5" s="33"/>
      <c r="S5" s="132"/>
      <c r="T5" s="132"/>
      <c r="U5" s="132"/>
      <c r="V5" s="50"/>
      <c r="W5" s="50"/>
      <c r="X5" s="50"/>
      <c r="Y5" s="50"/>
      <c r="Z5" s="50"/>
      <c r="AA5" s="50"/>
      <c r="AB5" s="50"/>
      <c r="AC5" s="106">
        <v>19958</v>
      </c>
    </row>
    <row r="6" spans="1:29" ht="15.75" customHeight="1">
      <c r="A6" s="135"/>
      <c r="B6" s="130" t="s">
        <v>166</v>
      </c>
      <c r="C6" s="131"/>
      <c r="D6" s="33"/>
      <c r="E6" s="33"/>
      <c r="F6" s="33"/>
      <c r="G6" s="33">
        <v>25</v>
      </c>
      <c r="H6" s="33"/>
      <c r="I6" s="132"/>
      <c r="J6" s="132"/>
      <c r="K6" s="132"/>
      <c r="L6" s="132"/>
      <c r="M6" s="133"/>
      <c r="N6" s="134"/>
      <c r="O6" s="33"/>
      <c r="P6" s="33"/>
      <c r="Q6" s="33"/>
      <c r="R6" s="33"/>
      <c r="S6" s="132"/>
      <c r="T6" s="132"/>
      <c r="U6" s="132"/>
      <c r="V6" s="50"/>
      <c r="W6" s="50"/>
      <c r="X6" s="50"/>
      <c r="Y6" s="50"/>
      <c r="Z6" s="50"/>
      <c r="AA6" s="50"/>
      <c r="AB6" s="50"/>
      <c r="AC6" s="106">
        <v>14679</v>
      </c>
    </row>
    <row r="7" spans="1:29" ht="15.75" customHeight="1">
      <c r="A7" s="135"/>
      <c r="B7" s="130" t="s">
        <v>167</v>
      </c>
      <c r="C7" s="131">
        <v>2.5</v>
      </c>
      <c r="D7" s="33">
        <v>2.5</v>
      </c>
      <c r="E7" s="33">
        <v>7.5</v>
      </c>
      <c r="F7" s="33"/>
      <c r="G7" s="33"/>
      <c r="H7" s="33"/>
      <c r="I7" s="132"/>
      <c r="J7" s="132"/>
      <c r="K7" s="132"/>
      <c r="L7" s="132"/>
      <c r="M7" s="133"/>
      <c r="N7" s="134"/>
      <c r="O7" s="33"/>
      <c r="P7" s="33"/>
      <c r="Q7" s="33"/>
      <c r="R7" s="33"/>
      <c r="S7" s="132"/>
      <c r="T7" s="132"/>
      <c r="U7" s="132"/>
      <c r="V7" s="50"/>
      <c r="W7" s="50"/>
      <c r="X7" s="50"/>
      <c r="Y7" s="50"/>
      <c r="Z7" s="50"/>
      <c r="AA7" s="50"/>
      <c r="AB7" s="50"/>
      <c r="AC7" s="106">
        <v>19959</v>
      </c>
    </row>
    <row r="8" spans="1:29" ht="15.75" customHeight="1">
      <c r="A8" s="135"/>
      <c r="B8" s="130" t="s">
        <v>168</v>
      </c>
      <c r="C8" s="131"/>
      <c r="D8" s="33"/>
      <c r="E8" s="33"/>
      <c r="F8" s="33">
        <v>5</v>
      </c>
      <c r="G8" s="33">
        <v>5</v>
      </c>
      <c r="H8" s="33"/>
      <c r="I8" s="132"/>
      <c r="J8" s="132"/>
      <c r="K8" s="132"/>
      <c r="L8" s="132"/>
      <c r="M8" s="133"/>
      <c r="N8" s="134"/>
      <c r="O8" s="33"/>
      <c r="P8" s="33"/>
      <c r="Q8" s="33"/>
      <c r="R8" s="33"/>
      <c r="S8" s="132"/>
      <c r="T8" s="132"/>
      <c r="U8" s="132"/>
      <c r="V8" s="50"/>
      <c r="W8" s="50"/>
      <c r="X8" s="50"/>
      <c r="Y8" s="50"/>
      <c r="Z8" s="50"/>
      <c r="AA8" s="50"/>
      <c r="AB8" s="50"/>
      <c r="AC8" s="106">
        <v>14680</v>
      </c>
    </row>
    <row r="9" spans="1:29" ht="15.75" customHeight="1">
      <c r="A9" s="135"/>
      <c r="B9" s="130" t="s">
        <v>169</v>
      </c>
      <c r="C9" s="131"/>
      <c r="D9" s="33"/>
      <c r="E9" s="33"/>
      <c r="F9" s="33">
        <v>2.5</v>
      </c>
      <c r="G9" s="33">
        <v>2.5</v>
      </c>
      <c r="H9" s="33"/>
      <c r="I9" s="132"/>
      <c r="J9" s="132"/>
      <c r="K9" s="132"/>
      <c r="L9" s="132"/>
      <c r="M9" s="133"/>
      <c r="N9" s="134" t="s">
        <v>170</v>
      </c>
      <c r="O9" s="33"/>
      <c r="P9" s="33"/>
      <c r="Q9" s="33"/>
      <c r="R9" s="33"/>
      <c r="S9" s="132"/>
      <c r="T9" s="132"/>
      <c r="U9" s="132"/>
      <c r="V9" s="50"/>
      <c r="W9" s="50"/>
      <c r="X9" s="50"/>
      <c r="Y9" s="50"/>
      <c r="Z9" s="50"/>
      <c r="AA9" s="50"/>
      <c r="AB9" s="50"/>
      <c r="AC9" s="106">
        <v>19960</v>
      </c>
    </row>
    <row r="10" spans="1:29" ht="15.75" customHeight="1">
      <c r="A10" s="135"/>
      <c r="B10" s="130"/>
      <c r="C10" s="131"/>
      <c r="D10" s="33"/>
      <c r="E10" s="33"/>
      <c r="F10" s="33"/>
      <c r="G10" s="33"/>
      <c r="H10" s="33"/>
      <c r="I10" s="132"/>
      <c r="J10" s="132"/>
      <c r="K10" s="132"/>
      <c r="L10" s="132"/>
      <c r="M10" s="133"/>
      <c r="N10" s="134"/>
      <c r="O10" s="33"/>
      <c r="P10" s="33"/>
      <c r="Q10" s="33"/>
      <c r="R10" s="33"/>
      <c r="S10" s="132"/>
      <c r="T10" s="132"/>
      <c r="U10" s="132"/>
      <c r="V10" s="50"/>
      <c r="W10" s="50"/>
      <c r="X10" s="50"/>
      <c r="Y10" s="50"/>
      <c r="Z10" s="50"/>
      <c r="AA10" s="50"/>
      <c r="AB10" s="50"/>
      <c r="AC10" s="106"/>
    </row>
    <row r="11" spans="1:29" ht="15.75" customHeight="1">
      <c r="A11" s="135"/>
      <c r="B11" s="130"/>
      <c r="C11" s="131"/>
      <c r="D11" s="33"/>
      <c r="E11" s="33"/>
      <c r="F11" s="33"/>
      <c r="G11" s="33"/>
      <c r="H11" s="33"/>
      <c r="I11" s="132"/>
      <c r="J11" s="132"/>
      <c r="K11" s="132"/>
      <c r="L11" s="132"/>
      <c r="M11" s="133"/>
      <c r="N11" s="134"/>
      <c r="O11" s="33"/>
      <c r="P11" s="33"/>
      <c r="Q11" s="33"/>
      <c r="R11" s="33"/>
      <c r="S11" s="132"/>
      <c r="T11" s="132"/>
      <c r="U11" s="132"/>
      <c r="V11" s="50"/>
      <c r="W11" s="50"/>
      <c r="X11" s="50"/>
      <c r="Y11" s="50"/>
      <c r="Z11" s="50"/>
      <c r="AA11" s="50"/>
      <c r="AB11" s="50"/>
      <c r="AC11" s="106"/>
    </row>
    <row r="12" spans="1:29" ht="15.75" customHeight="1">
      <c r="A12" s="137"/>
      <c r="B12" s="130"/>
      <c r="C12" s="138"/>
      <c r="D12" s="139"/>
      <c r="E12" s="139"/>
      <c r="F12" s="139"/>
      <c r="G12" s="139"/>
      <c r="H12" s="139"/>
      <c r="I12" s="140"/>
      <c r="J12" s="140"/>
      <c r="K12" s="140"/>
      <c r="L12" s="140"/>
      <c r="M12" s="141"/>
      <c r="N12" s="142"/>
      <c r="O12" s="139"/>
      <c r="P12" s="139"/>
      <c r="Q12" s="139"/>
      <c r="R12" s="139"/>
      <c r="S12" s="140"/>
      <c r="T12" s="140"/>
      <c r="U12" s="140"/>
      <c r="V12" s="143"/>
      <c r="W12" s="143"/>
      <c r="X12" s="143"/>
      <c r="Y12" s="143"/>
      <c r="Z12" s="143"/>
      <c r="AA12" s="143"/>
      <c r="AB12" s="143"/>
      <c r="AC12" s="111"/>
    </row>
    <row r="13" spans="1:29" ht="15.75" customHeight="1">
      <c r="A13" s="137"/>
      <c r="B13" s="130"/>
      <c r="C13" s="138"/>
      <c r="D13" s="139"/>
      <c r="E13" s="139"/>
      <c r="F13" s="139"/>
      <c r="G13" s="139"/>
      <c r="H13" s="139"/>
      <c r="I13" s="140"/>
      <c r="J13" s="140"/>
      <c r="K13" s="140"/>
      <c r="L13" s="140"/>
      <c r="M13" s="141"/>
      <c r="N13" s="142"/>
      <c r="O13" s="139"/>
      <c r="P13" s="139"/>
      <c r="Q13" s="139"/>
      <c r="R13" s="139"/>
      <c r="S13" s="140"/>
      <c r="T13" s="140"/>
      <c r="U13" s="140"/>
      <c r="V13" s="143"/>
      <c r="W13" s="143"/>
      <c r="X13" s="143"/>
      <c r="Y13" s="143"/>
      <c r="Z13" s="143"/>
      <c r="AA13" s="143"/>
      <c r="AB13" s="143"/>
      <c r="AC13" s="111"/>
    </row>
    <row r="14" spans="1:29" ht="15.75" customHeight="1">
      <c r="A14" s="144"/>
      <c r="B14" s="130"/>
      <c r="C14" s="131"/>
      <c r="D14" s="33"/>
      <c r="E14" s="33"/>
      <c r="F14" s="33"/>
      <c r="G14" s="33"/>
      <c r="H14" s="33"/>
      <c r="I14" s="132"/>
      <c r="J14" s="132"/>
      <c r="K14" s="132"/>
      <c r="L14" s="132"/>
      <c r="M14" s="133"/>
      <c r="N14" s="134"/>
      <c r="O14" s="33"/>
      <c r="P14" s="33"/>
      <c r="Q14" s="33"/>
      <c r="R14" s="33"/>
      <c r="S14" s="132"/>
      <c r="T14" s="132"/>
      <c r="U14" s="132"/>
      <c r="V14" s="50"/>
      <c r="W14" s="50"/>
      <c r="X14" s="50"/>
      <c r="Y14" s="50"/>
      <c r="Z14" s="50"/>
      <c r="AA14" s="50"/>
      <c r="AB14" s="50"/>
      <c r="AC14" s="106"/>
    </row>
    <row r="15" spans="1:29" ht="15" customHeight="1">
      <c r="A15" s="145"/>
      <c r="B15" s="130"/>
      <c r="C15" s="138"/>
      <c r="D15" s="139"/>
      <c r="E15" s="139"/>
      <c r="F15" s="139"/>
      <c r="G15" s="139"/>
      <c r="H15" s="139"/>
      <c r="I15" s="140"/>
      <c r="J15" s="140"/>
      <c r="K15" s="140"/>
      <c r="L15" s="140"/>
      <c r="M15" s="141"/>
      <c r="N15" s="142"/>
      <c r="O15" s="139"/>
      <c r="P15" s="139"/>
      <c r="Q15" s="139"/>
      <c r="R15" s="139"/>
      <c r="S15" s="140"/>
      <c r="T15" s="140"/>
      <c r="U15" s="140"/>
      <c r="V15" s="143"/>
      <c r="W15" s="143"/>
      <c r="X15" s="143"/>
      <c r="Y15" s="143"/>
      <c r="Z15" s="143"/>
      <c r="AA15" s="143"/>
      <c r="AB15" s="143"/>
      <c r="AC15" s="111"/>
    </row>
    <row r="16" spans="1:29" ht="16.5" customHeight="1">
      <c r="A16" s="146"/>
      <c r="B16" s="147" t="s">
        <v>128</v>
      </c>
      <c r="C16" s="80">
        <f t="shared" ref="C16:AB16" si="0">SUM(C4:C15)</f>
        <v>2.5</v>
      </c>
      <c r="D16" s="148">
        <f t="shared" si="0"/>
        <v>2.5</v>
      </c>
      <c r="E16" s="148">
        <f t="shared" si="0"/>
        <v>7.5</v>
      </c>
      <c r="F16" s="148">
        <f t="shared" si="0"/>
        <v>12.5</v>
      </c>
      <c r="G16" s="148">
        <f t="shared" si="0"/>
        <v>35</v>
      </c>
      <c r="H16" s="148">
        <f t="shared" si="0"/>
        <v>0</v>
      </c>
      <c r="I16" s="148">
        <f t="shared" si="0"/>
        <v>0</v>
      </c>
      <c r="J16" s="148">
        <f t="shared" si="0"/>
        <v>0</v>
      </c>
      <c r="K16" s="148">
        <f t="shared" si="0"/>
        <v>0</v>
      </c>
      <c r="L16" s="148">
        <f t="shared" si="0"/>
        <v>0</v>
      </c>
      <c r="M16" s="149">
        <f t="shared" si="0"/>
        <v>0</v>
      </c>
      <c r="N16" s="80">
        <f t="shared" si="0"/>
        <v>0</v>
      </c>
      <c r="O16" s="148">
        <f t="shared" si="0"/>
        <v>0</v>
      </c>
      <c r="P16" s="148">
        <f t="shared" si="0"/>
        <v>0</v>
      </c>
      <c r="Q16" s="148">
        <f t="shared" si="0"/>
        <v>0</v>
      </c>
      <c r="R16" s="148">
        <f t="shared" si="0"/>
        <v>0</v>
      </c>
      <c r="S16" s="148">
        <f t="shared" si="0"/>
        <v>0</v>
      </c>
      <c r="T16" s="148">
        <f t="shared" si="0"/>
        <v>24</v>
      </c>
      <c r="U16" s="149">
        <f t="shared" si="0"/>
        <v>6</v>
      </c>
      <c r="V16" s="80">
        <f t="shared" si="0"/>
        <v>0</v>
      </c>
      <c r="W16" s="148">
        <f t="shared" si="0"/>
        <v>0</v>
      </c>
      <c r="X16" s="148">
        <f t="shared" si="0"/>
        <v>0</v>
      </c>
      <c r="Y16" s="148">
        <f t="shared" si="0"/>
        <v>0</v>
      </c>
      <c r="Z16" s="148">
        <f t="shared" si="0"/>
        <v>0</v>
      </c>
      <c r="AA16" s="148">
        <f t="shared" si="0"/>
        <v>0</v>
      </c>
      <c r="AB16" s="149">
        <f t="shared" si="0"/>
        <v>0</v>
      </c>
      <c r="AC16" s="150">
        <f>SUM(C16:AB16)</f>
        <v>90</v>
      </c>
    </row>
    <row r="17" spans="1:29" ht="13.5" customHeight="1">
      <c r="A17" s="6"/>
      <c r="B17" s="5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7"/>
      <c r="W17" s="7"/>
      <c r="X17" s="7"/>
      <c r="Y17" s="7"/>
      <c r="Z17" s="7"/>
      <c r="AA17" s="7"/>
      <c r="AB17" s="7"/>
      <c r="AC17" s="6"/>
    </row>
    <row r="18" spans="1:29" ht="13.5" customHeight="1">
      <c r="A18" s="6"/>
      <c r="B18" s="5"/>
      <c r="C18" s="82"/>
      <c r="D18" s="82"/>
      <c r="E18" s="82"/>
      <c r="F18" s="229" t="s">
        <v>171</v>
      </c>
      <c r="G18" s="224"/>
      <c r="H18" s="224"/>
      <c r="I18" s="224"/>
      <c r="J18" s="224"/>
      <c r="K18" s="224"/>
      <c r="L18" s="224"/>
      <c r="M18" s="224"/>
      <c r="N18" s="224"/>
      <c r="O18" s="224"/>
      <c r="P18" s="225"/>
      <c r="Q18" s="82"/>
      <c r="R18" s="82"/>
      <c r="S18" s="82"/>
      <c r="T18" s="82"/>
      <c r="U18" s="82"/>
      <c r="V18" s="7"/>
      <c r="W18" s="7"/>
      <c r="X18" s="7"/>
      <c r="Y18" s="7"/>
      <c r="Z18" s="7"/>
      <c r="AA18" s="7"/>
      <c r="AB18" s="6"/>
      <c r="AC18" s="6"/>
    </row>
    <row r="19" spans="1:29" ht="13.5" customHeight="1">
      <c r="A19" s="6"/>
      <c r="B19" s="83"/>
      <c r="C19" s="229" t="s">
        <v>172</v>
      </c>
      <c r="D19" s="224"/>
      <c r="E19" s="225"/>
      <c r="F19" s="251" t="s">
        <v>131</v>
      </c>
      <c r="G19" s="224"/>
      <c r="H19" s="224"/>
      <c r="I19" s="225"/>
      <c r="J19" s="251" t="s">
        <v>173</v>
      </c>
      <c r="K19" s="224"/>
      <c r="L19" s="224"/>
      <c r="M19" s="225"/>
      <c r="N19" s="251" t="s">
        <v>174</v>
      </c>
      <c r="O19" s="224"/>
      <c r="P19" s="225"/>
      <c r="Q19" s="229" t="s">
        <v>175</v>
      </c>
      <c r="R19" s="224"/>
      <c r="S19" s="224"/>
      <c r="T19" s="224"/>
      <c r="U19" s="225"/>
      <c r="V19" s="251" t="s">
        <v>176</v>
      </c>
      <c r="W19" s="224"/>
      <c r="X19" s="224"/>
      <c r="Y19" s="224"/>
      <c r="Z19" s="225"/>
      <c r="AA19" s="86" t="s">
        <v>14</v>
      </c>
      <c r="AB19" s="6"/>
      <c r="AC19" s="6"/>
    </row>
    <row r="20" spans="1:29" ht="13.5" customHeight="1">
      <c r="A20" s="6"/>
      <c r="B20" s="151" t="s">
        <v>15</v>
      </c>
      <c r="C20" s="88" t="s">
        <v>16</v>
      </c>
      <c r="D20" s="89" t="s">
        <v>17</v>
      </c>
      <c r="E20" s="89" t="s">
        <v>18</v>
      </c>
      <c r="F20" s="90" t="s">
        <v>139</v>
      </c>
      <c r="G20" s="91" t="s">
        <v>140</v>
      </c>
      <c r="H20" s="91" t="s">
        <v>141</v>
      </c>
      <c r="I20" s="92" t="s">
        <v>143</v>
      </c>
      <c r="J20" s="90" t="s">
        <v>139</v>
      </c>
      <c r="K20" s="91" t="s">
        <v>140</v>
      </c>
      <c r="L20" s="91" t="s">
        <v>141</v>
      </c>
      <c r="M20" s="92" t="s">
        <v>143</v>
      </c>
      <c r="N20" s="93"/>
      <c r="O20" s="93"/>
      <c r="P20" s="93"/>
      <c r="Q20" s="88" t="s">
        <v>16</v>
      </c>
      <c r="R20" s="89" t="s">
        <v>17</v>
      </c>
      <c r="S20" s="89" t="s">
        <v>18</v>
      </c>
      <c r="T20" s="89" t="s">
        <v>19</v>
      </c>
      <c r="U20" s="94" t="s">
        <v>141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141</v>
      </c>
      <c r="AA20" s="96"/>
      <c r="AB20" s="6"/>
      <c r="AC20" s="6"/>
    </row>
    <row r="21" spans="1:29" ht="15.75" customHeight="1">
      <c r="A21" s="6"/>
      <c r="B21" s="152"/>
      <c r="C21" s="102"/>
      <c r="D21" s="103"/>
      <c r="E21" s="103"/>
      <c r="F21" s="102"/>
      <c r="G21" s="103"/>
      <c r="H21" s="103"/>
      <c r="I21" s="101"/>
      <c r="J21" s="102"/>
      <c r="K21" s="103"/>
      <c r="L21" s="153"/>
      <c r="M21" s="101"/>
      <c r="N21" s="102"/>
      <c r="O21" s="103"/>
      <c r="P21" s="104"/>
      <c r="Q21" s="102"/>
      <c r="R21" s="103"/>
      <c r="S21" s="103"/>
      <c r="T21" s="103"/>
      <c r="U21" s="104"/>
      <c r="V21" s="154"/>
      <c r="W21" s="154"/>
      <c r="X21" s="154"/>
      <c r="Y21" s="154"/>
      <c r="Z21" s="154"/>
      <c r="AA21" s="155"/>
      <c r="AB21" s="6"/>
      <c r="AC21" s="6"/>
    </row>
    <row r="22" spans="1:29" ht="15.75" customHeight="1">
      <c r="A22" s="6"/>
      <c r="B22" s="106"/>
      <c r="C22" s="99"/>
      <c r="D22" s="54"/>
      <c r="E22" s="54"/>
      <c r="F22" s="99"/>
      <c r="G22" s="54"/>
      <c r="H22" s="54"/>
      <c r="I22" s="105"/>
      <c r="J22" s="99"/>
      <c r="K22" s="54"/>
      <c r="L22" s="98"/>
      <c r="M22" s="101"/>
      <c r="N22" s="102"/>
      <c r="O22" s="103"/>
      <c r="P22" s="104"/>
      <c r="Q22" s="99"/>
      <c r="R22" s="54"/>
      <c r="S22" s="54"/>
      <c r="T22" s="54"/>
      <c r="U22" s="108"/>
      <c r="V22" s="54"/>
      <c r="W22" s="54"/>
      <c r="X22" s="54"/>
      <c r="Y22" s="54"/>
      <c r="Z22" s="54"/>
      <c r="AA22" s="106"/>
      <c r="AB22" s="6"/>
      <c r="AC22" s="6"/>
    </row>
    <row r="23" spans="1:29" ht="15.75" customHeight="1">
      <c r="A23" s="6"/>
      <c r="B23" s="106"/>
      <c r="C23" s="99"/>
      <c r="D23" s="54"/>
      <c r="E23" s="54"/>
      <c r="F23" s="99"/>
      <c r="G23" s="54"/>
      <c r="H23" s="54"/>
      <c r="I23" s="105"/>
      <c r="J23" s="99"/>
      <c r="K23" s="54"/>
      <c r="L23" s="107"/>
      <c r="M23" s="105"/>
      <c r="N23" s="99"/>
      <c r="O23" s="54"/>
      <c r="P23" s="108"/>
      <c r="Q23" s="99"/>
      <c r="R23" s="54"/>
      <c r="S23" s="54"/>
      <c r="T23" s="54"/>
      <c r="U23" s="108"/>
      <c r="V23" s="54"/>
      <c r="W23" s="54"/>
      <c r="X23" s="54"/>
      <c r="Y23" s="54"/>
      <c r="Z23" s="54"/>
      <c r="AA23" s="106"/>
      <c r="AB23" s="6"/>
      <c r="AC23" s="6"/>
    </row>
    <row r="24" spans="1:29" ht="15.75" customHeight="1">
      <c r="A24" s="6"/>
      <c r="B24" s="156"/>
      <c r="C24" s="99"/>
      <c r="D24" s="54"/>
      <c r="E24" s="54"/>
      <c r="F24" s="99"/>
      <c r="G24" s="54"/>
      <c r="H24" s="54"/>
      <c r="I24" s="105"/>
      <c r="J24" s="99"/>
      <c r="K24" s="54"/>
      <c r="L24" s="107"/>
      <c r="M24" s="105"/>
      <c r="N24" s="99"/>
      <c r="O24" s="54"/>
      <c r="P24" s="108"/>
      <c r="Q24" s="99"/>
      <c r="R24" s="54"/>
      <c r="S24" s="54"/>
      <c r="T24" s="54"/>
      <c r="U24" s="108"/>
      <c r="V24" s="54"/>
      <c r="W24" s="54"/>
      <c r="X24" s="54"/>
      <c r="Y24" s="54"/>
      <c r="Z24" s="54"/>
      <c r="AA24" s="106"/>
      <c r="AB24" s="6"/>
      <c r="AC24" s="6"/>
    </row>
    <row r="25" spans="1:29" ht="16.5" customHeight="1">
      <c r="A25" s="6"/>
      <c r="B25" s="157"/>
      <c r="C25" s="158"/>
      <c r="D25" s="159"/>
      <c r="E25" s="159"/>
      <c r="F25" s="158"/>
      <c r="G25" s="159"/>
      <c r="H25" s="159"/>
      <c r="I25" s="160"/>
      <c r="J25" s="158"/>
      <c r="K25" s="159"/>
      <c r="L25" s="161"/>
      <c r="M25" s="160"/>
      <c r="N25" s="158"/>
      <c r="O25" s="159"/>
      <c r="P25" s="162"/>
      <c r="Q25" s="158"/>
      <c r="R25" s="159"/>
      <c r="S25" s="159"/>
      <c r="T25" s="159"/>
      <c r="U25" s="162"/>
      <c r="V25" s="159"/>
      <c r="W25" s="159"/>
      <c r="X25" s="159"/>
      <c r="Y25" s="159"/>
      <c r="Z25" s="159"/>
      <c r="AA25" s="163"/>
      <c r="AB25" s="6"/>
      <c r="AC25" s="6"/>
    </row>
    <row r="26" spans="1:29" ht="13.5" customHeight="1">
      <c r="A26" s="6"/>
      <c r="B26" s="118" t="s">
        <v>128</v>
      </c>
      <c r="C26" s="119">
        <f t="shared" ref="C26:Z26" si="1">SUM(C21:C25)</f>
        <v>0</v>
      </c>
      <c r="D26" s="119">
        <f t="shared" si="1"/>
        <v>0</v>
      </c>
      <c r="E26" s="119">
        <f t="shared" si="1"/>
        <v>0</v>
      </c>
      <c r="F26" s="119">
        <f t="shared" si="1"/>
        <v>0</v>
      </c>
      <c r="G26" s="119">
        <f t="shared" si="1"/>
        <v>0</v>
      </c>
      <c r="H26" s="119">
        <f t="shared" si="1"/>
        <v>0</v>
      </c>
      <c r="I26" s="119">
        <f t="shared" si="1"/>
        <v>0</v>
      </c>
      <c r="J26" s="119">
        <f t="shared" si="1"/>
        <v>0</v>
      </c>
      <c r="K26" s="120">
        <f t="shared" si="1"/>
        <v>0</v>
      </c>
      <c r="L26" s="120">
        <f t="shared" si="1"/>
        <v>0</v>
      </c>
      <c r="M26" s="164">
        <f t="shared" si="1"/>
        <v>0</v>
      </c>
      <c r="N26" s="164">
        <f t="shared" si="1"/>
        <v>0</v>
      </c>
      <c r="O26" s="164">
        <f t="shared" si="1"/>
        <v>0</v>
      </c>
      <c r="P26" s="164">
        <f t="shared" si="1"/>
        <v>0</v>
      </c>
      <c r="Q26" s="119">
        <f t="shared" si="1"/>
        <v>0</v>
      </c>
      <c r="R26" s="119">
        <f t="shared" si="1"/>
        <v>0</v>
      </c>
      <c r="S26" s="119">
        <f t="shared" si="1"/>
        <v>0</v>
      </c>
      <c r="T26" s="119">
        <f t="shared" si="1"/>
        <v>0</v>
      </c>
      <c r="U26" s="164">
        <f t="shared" si="1"/>
        <v>0</v>
      </c>
      <c r="V26" s="164">
        <f t="shared" si="1"/>
        <v>0</v>
      </c>
      <c r="W26" s="164">
        <f t="shared" si="1"/>
        <v>0</v>
      </c>
      <c r="X26" s="164">
        <f t="shared" si="1"/>
        <v>0</v>
      </c>
      <c r="Y26" s="164">
        <f t="shared" si="1"/>
        <v>0</v>
      </c>
      <c r="Z26" s="164">
        <f t="shared" si="1"/>
        <v>0</v>
      </c>
      <c r="AA26" s="121"/>
      <c r="AB26" s="6"/>
      <c r="AC26" s="6"/>
    </row>
    <row r="27" spans="1:29" ht="12.75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>
      <c r="A28" s="6"/>
      <c r="B28" s="6"/>
      <c r="C28" s="7"/>
      <c r="D28" s="7"/>
      <c r="E28" s="7"/>
      <c r="F28" s="7"/>
      <c r="G28" s="7"/>
      <c r="H28" s="7"/>
      <c r="I28" s="7"/>
      <c r="J28" s="82"/>
      <c r="K28" s="82"/>
      <c r="L28" s="82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>
      <c r="A29" s="6"/>
      <c r="B29" s="6"/>
      <c r="C29" s="7"/>
      <c r="D29" s="7"/>
      <c r="E29" s="7"/>
      <c r="F29" s="7"/>
      <c r="G29" s="7"/>
      <c r="H29" s="7"/>
      <c r="I29" s="7"/>
      <c r="J29" s="82"/>
      <c r="K29" s="82"/>
      <c r="L29" s="82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>
      <c r="A37" s="6"/>
      <c r="B37" s="6"/>
      <c r="C37" s="7"/>
      <c r="D37" s="7"/>
      <c r="E37" s="7"/>
      <c r="F37" s="7"/>
      <c r="G37" s="7"/>
      <c r="H37" s="7"/>
      <c r="I37" s="7"/>
      <c r="J37" s="82"/>
      <c r="K37" s="82"/>
      <c r="L37" s="8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31"/>
      <c r="B1" s="232"/>
      <c r="C1" s="233"/>
      <c r="D1" s="237" t="s">
        <v>0</v>
      </c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9"/>
      <c r="W1" s="223" t="s">
        <v>1</v>
      </c>
      <c r="X1" s="224"/>
      <c r="Y1" s="225"/>
      <c r="Z1" s="242" t="s">
        <v>2</v>
      </c>
      <c r="AA1" s="224"/>
      <c r="AB1" s="224"/>
      <c r="AC1" s="225"/>
    </row>
    <row r="2" spans="1:29" ht="21.75" customHeight="1">
      <c r="A2" s="234"/>
      <c r="B2" s="235"/>
      <c r="C2" s="236"/>
      <c r="D2" s="240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41"/>
      <c r="W2" s="223" t="s">
        <v>3</v>
      </c>
      <c r="X2" s="224"/>
      <c r="Y2" s="225"/>
      <c r="Z2" s="243">
        <v>44455</v>
      </c>
      <c r="AA2" s="224"/>
      <c r="AB2" s="224"/>
      <c r="AC2" s="225"/>
    </row>
    <row r="3" spans="1:29" ht="12.75" customHeight="1">
      <c r="A3" s="237" t="s">
        <v>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9"/>
      <c r="W3" s="223" t="s">
        <v>5</v>
      </c>
      <c r="X3" s="224"/>
      <c r="Y3" s="225"/>
      <c r="Z3" s="226" t="s">
        <v>6</v>
      </c>
      <c r="AA3" s="224"/>
      <c r="AB3" s="224"/>
      <c r="AC3" s="225"/>
    </row>
    <row r="4" spans="1:29" ht="13.5" customHeight="1">
      <c r="A4" s="244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6"/>
      <c r="W4" s="223" t="s">
        <v>7</v>
      </c>
      <c r="X4" s="224"/>
      <c r="Y4" s="225"/>
      <c r="Z4" s="250" t="s">
        <v>8</v>
      </c>
      <c r="AA4" s="224"/>
      <c r="AB4" s="224"/>
      <c r="AC4" s="225"/>
    </row>
    <row r="5" spans="1:29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>
      <c r="A6" s="8"/>
      <c r="B6" s="165" t="s">
        <v>177</v>
      </c>
      <c r="C6" s="227">
        <v>45190</v>
      </c>
      <c r="D6" s="224"/>
      <c r="E6" s="224"/>
      <c r="F6" s="224"/>
      <c r="G6" s="224"/>
      <c r="H6" s="224"/>
      <c r="I6" s="10"/>
      <c r="J6" s="10"/>
      <c r="K6" s="10"/>
      <c r="L6" s="10"/>
      <c r="M6" s="11"/>
      <c r="N6" s="228"/>
      <c r="O6" s="224"/>
      <c r="P6" s="224"/>
      <c r="Q6" s="224"/>
      <c r="R6" s="224"/>
      <c r="S6" s="224"/>
      <c r="T6" s="224"/>
      <c r="U6" s="225"/>
      <c r="V6" s="7"/>
      <c r="W6" s="7"/>
      <c r="X6" s="7"/>
      <c r="Y6" s="7"/>
      <c r="Z6" s="7"/>
      <c r="AA6" s="7"/>
      <c r="AB6" s="7"/>
      <c r="AC6" s="6"/>
    </row>
    <row r="7" spans="1:29" ht="13.5" customHeight="1">
      <c r="A7" s="12" t="s">
        <v>10</v>
      </c>
      <c r="B7" s="13" t="s">
        <v>11</v>
      </c>
      <c r="C7" s="229" t="s">
        <v>178</v>
      </c>
      <c r="D7" s="224"/>
      <c r="E7" s="224"/>
      <c r="F7" s="224"/>
      <c r="G7" s="230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66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hidden="1" customHeight="1">
      <c r="A9" s="167">
        <f>+Pedido!A9</f>
        <v>8</v>
      </c>
      <c r="B9" s="168" t="str">
        <f>+Pedido!B9</f>
        <v>Maria Prado</v>
      </c>
      <c r="C9" s="169"/>
      <c r="D9" s="170" t="s">
        <v>179</v>
      </c>
      <c r="E9" s="171"/>
      <c r="F9" s="169"/>
      <c r="G9" s="171" t="s">
        <v>180</v>
      </c>
      <c r="H9" s="169"/>
      <c r="I9" s="169"/>
      <c r="J9" s="169"/>
      <c r="K9" s="169"/>
      <c r="L9" s="169"/>
      <c r="M9" s="169"/>
      <c r="N9" s="172"/>
      <c r="O9" s="171"/>
      <c r="P9" s="171"/>
      <c r="Q9" s="171"/>
      <c r="R9" s="170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73"/>
    </row>
    <row r="10" spans="1:29" ht="15.75" hidden="1" customHeight="1">
      <c r="A10" s="167">
        <f>+Pedido!A10</f>
        <v>8</v>
      </c>
      <c r="B10" s="168" t="str">
        <f>+Pedido!B10</f>
        <v>Jacqueline Darling</v>
      </c>
      <c r="C10" s="169"/>
      <c r="D10" s="174" t="s">
        <v>181</v>
      </c>
      <c r="E10" s="169"/>
      <c r="F10" s="171"/>
      <c r="G10" s="169"/>
      <c r="H10" s="169"/>
      <c r="I10" s="169"/>
      <c r="J10" s="169"/>
      <c r="K10" s="169"/>
      <c r="L10" s="169"/>
      <c r="M10" s="169"/>
      <c r="N10" s="172"/>
      <c r="O10" s="171"/>
      <c r="P10" s="171"/>
      <c r="Q10" s="171"/>
      <c r="R10" s="170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73"/>
    </row>
    <row r="11" spans="1:29" ht="15.75" customHeight="1">
      <c r="A11" s="167">
        <f>+Pedido!A11</f>
        <v>5</v>
      </c>
      <c r="B11" s="168" t="str">
        <f>+Pedido!B11</f>
        <v>Silvia Elvira Palombo</v>
      </c>
      <c r="C11" s="171"/>
      <c r="D11" s="170"/>
      <c r="E11" s="171" t="s">
        <v>182</v>
      </c>
      <c r="F11" s="169"/>
      <c r="G11" s="171"/>
      <c r="H11" s="171" t="s">
        <v>183</v>
      </c>
      <c r="I11" s="171"/>
      <c r="J11" s="171"/>
      <c r="K11" s="171"/>
      <c r="L11" s="169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5"/>
      <c r="Y11" s="171"/>
      <c r="Z11" s="171"/>
      <c r="AA11" s="171"/>
      <c r="AB11" s="171"/>
      <c r="AC11" s="176"/>
    </row>
    <row r="12" spans="1:29" ht="15.75" hidden="1" customHeight="1">
      <c r="A12" s="167">
        <f>+Pedido!A12</f>
        <v>8</v>
      </c>
      <c r="B12" s="168" t="str">
        <f>+Pedido!B12</f>
        <v>VALERIA Corrales</v>
      </c>
      <c r="C12" s="171"/>
      <c r="D12" s="170"/>
      <c r="E12" s="171"/>
      <c r="F12" s="169"/>
      <c r="G12" s="171"/>
      <c r="H12" s="171"/>
      <c r="I12" s="171"/>
      <c r="J12" s="171"/>
      <c r="K12" s="171"/>
      <c r="L12" s="169"/>
      <c r="M12" s="171"/>
      <c r="N12" s="171"/>
      <c r="O12" s="171"/>
      <c r="P12" s="171"/>
      <c r="Q12" s="171"/>
      <c r="R12" s="171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73"/>
    </row>
    <row r="13" spans="1:29" ht="15.75" customHeight="1">
      <c r="A13" s="167">
        <f>+Pedido!A13</f>
        <v>5</v>
      </c>
      <c r="B13" s="168" t="str">
        <f>+Pedido!B13</f>
        <v>silvia masok</v>
      </c>
      <c r="C13" s="171"/>
      <c r="D13" s="171"/>
      <c r="E13" s="171"/>
      <c r="F13" s="169"/>
      <c r="G13" s="172"/>
      <c r="H13" s="171"/>
      <c r="I13" s="171"/>
      <c r="J13" s="171"/>
      <c r="K13" s="171"/>
      <c r="L13" s="169"/>
      <c r="M13" s="171"/>
      <c r="N13" s="171"/>
      <c r="O13" s="171"/>
      <c r="P13" s="171"/>
      <c r="Q13" s="171"/>
      <c r="R13" s="171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73"/>
    </row>
    <row r="14" spans="1:29" ht="15.75" hidden="1" customHeight="1">
      <c r="A14" s="167">
        <f>+Pedido!A14</f>
        <v>1</v>
      </c>
      <c r="B14" s="168" t="str">
        <f>+Pedido!B14</f>
        <v>Eduardo Heidenreich</v>
      </c>
      <c r="C14" s="169"/>
      <c r="D14" s="169"/>
      <c r="E14" s="169"/>
      <c r="F14" s="169"/>
      <c r="G14" s="171"/>
      <c r="H14" s="171"/>
      <c r="I14" s="171"/>
      <c r="J14" s="171"/>
      <c r="K14" s="171"/>
      <c r="L14" s="169"/>
      <c r="M14" s="171"/>
      <c r="N14" s="171"/>
      <c r="O14" s="171"/>
      <c r="P14" s="171"/>
      <c r="Q14" s="171"/>
      <c r="R14" s="170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73"/>
    </row>
    <row r="15" spans="1:29" ht="15.75" hidden="1" customHeight="1">
      <c r="A15" s="167">
        <f>+Pedido!A15</f>
        <v>8</v>
      </c>
      <c r="B15" s="168" t="str">
        <f>+Pedido!B15</f>
        <v>abru city</v>
      </c>
      <c r="C15" s="169"/>
      <c r="D15" s="169"/>
      <c r="E15" s="169"/>
      <c r="F15" s="171"/>
      <c r="G15" s="169"/>
      <c r="H15" s="169"/>
      <c r="I15" s="169"/>
      <c r="J15" s="177"/>
      <c r="K15" s="169"/>
      <c r="L15" s="178"/>
      <c r="M15" s="169"/>
      <c r="N15" s="172"/>
      <c r="O15" s="171"/>
      <c r="P15" s="171"/>
      <c r="Q15" s="171"/>
      <c r="R15" s="170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76"/>
    </row>
    <row r="16" spans="1:29" ht="15.75" hidden="1" customHeight="1">
      <c r="A16" s="167">
        <f>+Pedido!A16</f>
        <v>8</v>
      </c>
      <c r="B16" s="168" t="str">
        <f>+Pedido!B16</f>
        <v>Tostado Nizuk</v>
      </c>
      <c r="C16" s="169"/>
      <c r="D16" s="179"/>
      <c r="E16" s="171"/>
      <c r="F16" s="169"/>
      <c r="G16" s="171"/>
      <c r="H16" s="169"/>
      <c r="I16" s="169"/>
      <c r="J16" s="177"/>
      <c r="K16" s="169"/>
      <c r="L16" s="178"/>
      <c r="M16" s="169"/>
      <c r="N16" s="172"/>
      <c r="O16" s="171"/>
      <c r="P16" s="171"/>
      <c r="Q16" s="171"/>
      <c r="R16" s="170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73"/>
    </row>
    <row r="17" spans="1:29" ht="15.75" hidden="1" customHeight="1">
      <c r="A17" s="167">
        <f>+Pedido!A17</f>
        <v>8</v>
      </c>
      <c r="B17" s="168" t="str">
        <f>+Pedido!B17</f>
        <v>Mooi Lomitas</v>
      </c>
      <c r="C17" s="169"/>
      <c r="D17" s="169"/>
      <c r="E17" s="169"/>
      <c r="F17" s="169"/>
      <c r="G17" s="171"/>
      <c r="H17" s="169"/>
      <c r="I17" s="169"/>
      <c r="J17" s="177"/>
      <c r="K17" s="169"/>
      <c r="L17" s="178"/>
      <c r="M17" s="169"/>
      <c r="N17" s="172"/>
      <c r="O17" s="171"/>
      <c r="P17" s="171"/>
      <c r="Q17" s="171"/>
      <c r="R17" s="170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73"/>
    </row>
    <row r="18" spans="1:29" ht="15.75" customHeight="1">
      <c r="A18" s="167">
        <f>+Pedido!A18</f>
        <v>5</v>
      </c>
      <c r="B18" s="168" t="str">
        <f>+Pedido!B18</f>
        <v>Janelac</v>
      </c>
      <c r="C18" s="171"/>
      <c r="D18" s="171"/>
      <c r="E18" s="171"/>
      <c r="F18" s="171"/>
      <c r="G18" s="171"/>
      <c r="H18" s="171"/>
      <c r="I18" s="171"/>
      <c r="J18" s="171"/>
      <c r="K18" s="171"/>
      <c r="L18" s="169"/>
      <c r="M18" s="172"/>
      <c r="N18" s="171"/>
      <c r="O18" s="171"/>
      <c r="P18" s="171"/>
      <c r="Q18" s="171"/>
      <c r="R18" s="170"/>
      <c r="S18" s="180"/>
      <c r="T18" s="180"/>
      <c r="U18" s="169"/>
      <c r="V18" s="169"/>
      <c r="W18" s="169"/>
      <c r="X18" s="169"/>
      <c r="Y18" s="169"/>
      <c r="Z18" s="169"/>
      <c r="AA18" s="169"/>
      <c r="AB18" s="169"/>
      <c r="AC18" s="173"/>
    </row>
    <row r="19" spans="1:29" ht="15.75" customHeight="1">
      <c r="A19" s="167">
        <f>+Pedido!A19</f>
        <v>5</v>
      </c>
      <c r="B19" s="168" t="str">
        <f>+Pedido!B19</f>
        <v>Green Rivadavia</v>
      </c>
      <c r="C19" s="171"/>
      <c r="D19" s="171"/>
      <c r="E19" s="171"/>
      <c r="F19" s="179"/>
      <c r="G19" s="171"/>
      <c r="H19" s="171"/>
      <c r="I19" s="171"/>
      <c r="J19" s="171"/>
      <c r="K19" s="171"/>
      <c r="L19" s="169"/>
      <c r="M19" s="172"/>
      <c r="N19" s="171"/>
      <c r="O19" s="171"/>
      <c r="P19" s="171"/>
      <c r="Q19" s="171"/>
      <c r="R19" s="171"/>
      <c r="S19" s="171"/>
      <c r="T19" s="171"/>
      <c r="U19" s="171"/>
      <c r="V19" s="169"/>
      <c r="W19" s="169"/>
      <c r="X19" s="169"/>
      <c r="Y19" s="169"/>
      <c r="Z19" s="169"/>
      <c r="AA19" s="169"/>
      <c r="AB19" s="171"/>
      <c r="AC19" s="173"/>
    </row>
    <row r="20" spans="1:29" ht="15.75" hidden="1" customHeight="1">
      <c r="A20" s="167">
        <f>+Pedido!A20</f>
        <v>1</v>
      </c>
      <c r="B20" s="168" t="str">
        <f>+Pedido!B20</f>
        <v>Green Santa Fe</v>
      </c>
      <c r="C20" s="171"/>
      <c r="D20" s="171"/>
      <c r="E20" s="171"/>
      <c r="F20" s="171"/>
      <c r="G20" s="171"/>
      <c r="H20" s="171"/>
      <c r="I20" s="171"/>
      <c r="J20" s="171"/>
      <c r="K20" s="171"/>
      <c r="L20" s="169"/>
      <c r="M20" s="171"/>
      <c r="N20" s="171"/>
      <c r="O20" s="171"/>
      <c r="P20" s="171"/>
      <c r="Q20" s="171"/>
      <c r="R20" s="171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73"/>
    </row>
    <row r="21" spans="1:29" ht="15.75" customHeight="1">
      <c r="A21" s="167">
        <f>+Pedido!A21</f>
        <v>5</v>
      </c>
      <c r="B21" s="168" t="str">
        <f>+Pedido!B21</f>
        <v>Nicolazza</v>
      </c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73"/>
    </row>
    <row r="22" spans="1:29" ht="15.75" hidden="1" customHeight="1">
      <c r="A22" s="167">
        <f>+Pedido!A22</f>
        <v>1</v>
      </c>
      <c r="B22" s="168" t="str">
        <f>+Pedido!B22</f>
        <v>Mooi Dot</v>
      </c>
      <c r="C22" s="171"/>
      <c r="D22" s="171"/>
      <c r="E22" s="171"/>
      <c r="F22" s="169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73"/>
    </row>
    <row r="23" spans="1:29" ht="15.75" hidden="1" customHeight="1">
      <c r="A23" s="167">
        <f>+Pedido!A23</f>
        <v>1</v>
      </c>
      <c r="B23" s="168" t="str">
        <f>+Pedido!B23</f>
        <v>Green Dot</v>
      </c>
      <c r="C23" s="169"/>
      <c r="D23" s="170"/>
      <c r="E23" s="171"/>
      <c r="F23" s="169"/>
      <c r="G23" s="171"/>
      <c r="H23" s="169"/>
      <c r="I23" s="169"/>
      <c r="J23" s="169"/>
      <c r="K23" s="169"/>
      <c r="L23" s="169"/>
      <c r="M23" s="169"/>
      <c r="N23" s="169"/>
      <c r="O23" s="171"/>
      <c r="P23" s="171"/>
      <c r="Q23" s="171"/>
      <c r="R23" s="170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73"/>
    </row>
    <row r="24" spans="1:29" ht="15.75" hidden="1" customHeight="1">
      <c r="A24" s="167">
        <f>+Pedido!A24</f>
        <v>8</v>
      </c>
      <c r="B24" s="168" t="str">
        <f>+Pedido!B24</f>
        <v>PINCETTI</v>
      </c>
      <c r="C24" s="169"/>
      <c r="D24" s="170"/>
      <c r="E24" s="171"/>
      <c r="F24" s="169"/>
      <c r="G24" s="171"/>
      <c r="H24" s="169"/>
      <c r="I24" s="169"/>
      <c r="J24" s="169"/>
      <c r="K24" s="169"/>
      <c r="L24" s="169"/>
      <c r="M24" s="169"/>
      <c r="N24" s="169"/>
      <c r="O24" s="171"/>
      <c r="P24" s="171"/>
      <c r="Q24" s="171"/>
      <c r="R24" s="170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73"/>
    </row>
    <row r="25" spans="1:29" ht="15.75" hidden="1" customHeight="1">
      <c r="A25" s="167">
        <f>+Pedido!A25</f>
        <v>8</v>
      </c>
      <c r="B25" s="168" t="str">
        <f>+Pedido!B25</f>
        <v>Tea La Plata</v>
      </c>
      <c r="C25" s="169"/>
      <c r="D25" s="38">
        <v>4</v>
      </c>
      <c r="E25" s="39" t="s">
        <v>184</v>
      </c>
      <c r="F25" s="33">
        <v>4</v>
      </c>
      <c r="G25" s="40" t="s">
        <v>185</v>
      </c>
      <c r="H25" s="169"/>
      <c r="I25" s="169"/>
      <c r="J25" s="169"/>
      <c r="K25" s="169"/>
      <c r="L25" s="169"/>
      <c r="M25" s="169"/>
      <c r="N25" s="169"/>
      <c r="O25" s="171"/>
      <c r="P25" s="171"/>
      <c r="Q25" s="171"/>
      <c r="R25" s="170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73"/>
    </row>
    <row r="26" spans="1:29" ht="15.75" hidden="1" customHeight="1">
      <c r="A26" s="167">
        <f>+Pedido!A26</f>
        <v>8</v>
      </c>
      <c r="B26" s="168" t="str">
        <f>+Pedido!B26</f>
        <v>Tea Lomitas</v>
      </c>
      <c r="C26" s="169"/>
      <c r="D26" s="38">
        <v>2</v>
      </c>
      <c r="E26" s="39" t="s">
        <v>184</v>
      </c>
      <c r="F26" s="33">
        <v>2</v>
      </c>
      <c r="G26" s="40" t="s">
        <v>185</v>
      </c>
      <c r="H26" s="169"/>
      <c r="I26" s="169"/>
      <c r="J26" s="169"/>
      <c r="K26" s="169"/>
      <c r="L26" s="178"/>
      <c r="M26" s="169"/>
      <c r="N26" s="172"/>
      <c r="O26" s="171"/>
      <c r="P26" s="171"/>
      <c r="Q26" s="171"/>
      <c r="R26" s="170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73"/>
    </row>
    <row r="27" spans="1:29" ht="15.75" customHeight="1">
      <c r="A27" s="167">
        <f>+Pedido!A27</f>
        <v>5</v>
      </c>
      <c r="B27" s="168" t="str">
        <f>+Pedido!B27</f>
        <v>Tea Formosa</v>
      </c>
      <c r="C27" s="169"/>
      <c r="D27" s="169"/>
      <c r="E27" s="169"/>
      <c r="F27" s="171"/>
      <c r="G27" s="169"/>
      <c r="H27" s="169"/>
      <c r="I27" s="169"/>
      <c r="J27" s="177"/>
      <c r="K27" s="169"/>
      <c r="L27" s="178"/>
      <c r="M27" s="169"/>
      <c r="N27" s="172"/>
      <c r="O27" s="171"/>
      <c r="P27" s="171"/>
      <c r="Q27" s="171"/>
      <c r="R27" s="170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73"/>
    </row>
    <row r="28" spans="1:29" ht="15.75" hidden="1" customHeight="1">
      <c r="A28" s="167">
        <f>+Pedido!A28</f>
        <v>1</v>
      </c>
      <c r="B28" s="168" t="str">
        <f>+Pedido!B28</f>
        <v>Tostado Santa Fe</v>
      </c>
      <c r="C28" s="169"/>
      <c r="D28" s="169"/>
      <c r="E28" s="169"/>
      <c r="F28" s="171"/>
      <c r="G28" s="169"/>
      <c r="H28" s="169"/>
      <c r="I28" s="169"/>
      <c r="J28" s="171"/>
      <c r="K28" s="169"/>
      <c r="L28" s="178"/>
      <c r="M28" s="169"/>
      <c r="N28" s="172"/>
      <c r="O28" s="171"/>
      <c r="P28" s="171"/>
      <c r="Q28" s="171"/>
      <c r="R28" s="170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73"/>
    </row>
    <row r="29" spans="1:29" ht="15.75" hidden="1" customHeight="1">
      <c r="A29" s="167">
        <f>+Pedido!A29</f>
        <v>8</v>
      </c>
      <c r="B29" s="168" t="str">
        <f>+Pedido!B29</f>
        <v>Tostado Lanus</v>
      </c>
      <c r="C29" s="169"/>
      <c r="D29" s="169"/>
      <c r="E29" s="169"/>
      <c r="F29" s="171"/>
      <c r="G29" s="169"/>
      <c r="H29" s="169"/>
      <c r="I29" s="169"/>
      <c r="J29" s="169"/>
      <c r="K29" s="169"/>
      <c r="L29" s="178"/>
      <c r="M29" s="169"/>
      <c r="N29" s="172"/>
      <c r="O29" s="171"/>
      <c r="P29" s="171"/>
      <c r="Q29" s="171"/>
      <c r="R29" s="170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73"/>
    </row>
    <row r="30" spans="1:29" ht="15.75" customHeight="1">
      <c r="A30" s="167">
        <f>+Pedido!A30</f>
        <v>5</v>
      </c>
      <c r="B30" s="168" t="str">
        <f>+Pedido!B30</f>
        <v>Newen</v>
      </c>
      <c r="C30" s="171"/>
      <c r="D30" s="170"/>
      <c r="E30" s="171"/>
      <c r="F30" s="169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73"/>
    </row>
    <row r="31" spans="1:29" ht="15.75" customHeight="1">
      <c r="A31" s="167">
        <f>+Pedido!A31</f>
        <v>5</v>
      </c>
      <c r="B31" s="168" t="str">
        <f>+Pedido!B31</f>
        <v>MARIELA QUINTERO</v>
      </c>
      <c r="C31" s="171"/>
      <c r="D31" s="171"/>
      <c r="E31" s="171"/>
      <c r="F31" s="169"/>
      <c r="G31" s="169"/>
      <c r="H31" s="171"/>
      <c r="I31" s="171"/>
      <c r="J31" s="171"/>
      <c r="K31" s="171"/>
      <c r="L31" s="172"/>
      <c r="M31" s="171"/>
      <c r="N31" s="171"/>
      <c r="O31" s="171"/>
      <c r="P31" s="171"/>
      <c r="Q31" s="171"/>
      <c r="R31" s="171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73"/>
    </row>
    <row r="32" spans="1:29" ht="15.75" hidden="1" customHeight="1">
      <c r="A32" s="167">
        <f>+Pedido!A32</f>
        <v>1</v>
      </c>
      <c r="B32" s="168" t="str">
        <f>+Pedido!B32</f>
        <v>Green Billin</v>
      </c>
      <c r="C32" s="169"/>
      <c r="D32" s="169"/>
      <c r="E32" s="169"/>
      <c r="F32" s="169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0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73"/>
    </row>
    <row r="33" spans="1:29" ht="15.75" hidden="1" customHeight="1">
      <c r="A33" s="167">
        <f>+Pedido!A33</f>
        <v>8</v>
      </c>
      <c r="B33" s="168" t="str">
        <f>+Pedido!B33</f>
        <v>HUERTOS DEL SUR</v>
      </c>
      <c r="C33" s="171"/>
      <c r="D33" s="170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0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73"/>
    </row>
    <row r="34" spans="1:29" ht="15.75" hidden="1" customHeight="1">
      <c r="A34" s="167">
        <f>+Pedido!A34</f>
        <v>8</v>
      </c>
      <c r="B34" s="168" t="str">
        <f>+Pedido!B34</f>
        <v xml:space="preserve">Brenda Barret </v>
      </c>
      <c r="C34" s="171"/>
      <c r="D34" s="171"/>
      <c r="E34" s="171"/>
      <c r="F34" s="171"/>
      <c r="G34" s="171"/>
      <c r="H34" s="171"/>
      <c r="I34" s="171"/>
      <c r="J34" s="171"/>
      <c r="K34" s="178"/>
      <c r="L34" s="171"/>
      <c r="M34" s="171"/>
      <c r="N34" s="171"/>
      <c r="O34" s="171"/>
      <c r="P34" s="171"/>
      <c r="Q34" s="171"/>
      <c r="R34" s="170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73"/>
    </row>
    <row r="35" spans="1:29" ht="15.75" hidden="1" customHeight="1">
      <c r="A35" s="167">
        <f>+Pedido!A35</f>
        <v>1</v>
      </c>
      <c r="B35" s="168" t="str">
        <f>+Pedido!B35</f>
        <v>Mooi Alto Palermo</v>
      </c>
      <c r="C35" s="171"/>
      <c r="D35" s="171"/>
      <c r="E35" s="171"/>
      <c r="F35" s="169"/>
      <c r="G35" s="171"/>
      <c r="H35" s="171"/>
      <c r="I35" s="171"/>
      <c r="J35" s="171"/>
      <c r="K35" s="171"/>
      <c r="L35" s="171"/>
      <c r="M35" s="169"/>
      <c r="N35" s="171"/>
      <c r="O35" s="171"/>
      <c r="P35" s="171"/>
      <c r="Q35" s="170"/>
      <c r="R35" s="172"/>
      <c r="S35" s="180"/>
      <c r="T35" s="180"/>
      <c r="U35" s="169"/>
      <c r="V35" s="169"/>
      <c r="W35" s="169"/>
      <c r="X35" s="169"/>
      <c r="Y35" s="169"/>
      <c r="Z35" s="169"/>
      <c r="AA35" s="169"/>
      <c r="AB35" s="169"/>
      <c r="AC35" s="173"/>
    </row>
    <row r="36" spans="1:29" ht="15.75" hidden="1" customHeight="1">
      <c r="A36" s="167">
        <f>+Pedido!A36</f>
        <v>1</v>
      </c>
      <c r="B36" s="168" t="str">
        <f>+Pedido!B36</f>
        <v>briche doré galerias pacifico</v>
      </c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69"/>
      <c r="N36" s="171"/>
      <c r="O36" s="171"/>
      <c r="P36" s="171"/>
      <c r="Q36" s="171"/>
      <c r="R36" s="170"/>
      <c r="S36" s="180"/>
      <c r="T36" s="180"/>
      <c r="U36" s="169"/>
      <c r="V36" s="169"/>
      <c r="W36" s="169"/>
      <c r="X36" s="169"/>
      <c r="Y36" s="169"/>
      <c r="Z36" s="169"/>
      <c r="AA36" s="169"/>
      <c r="AB36" s="169"/>
      <c r="AC36" s="173"/>
    </row>
    <row r="37" spans="1:29" ht="15.75" hidden="1" customHeight="1">
      <c r="A37" s="167">
        <f>+Pedido!A37</f>
        <v>1</v>
      </c>
      <c r="B37" s="168" t="str">
        <f>+Pedido!B37</f>
        <v>tienda nova villa crespo</v>
      </c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69"/>
      <c r="N37" s="171"/>
      <c r="O37" s="171"/>
      <c r="P37" s="171"/>
      <c r="Q37" s="171"/>
      <c r="R37" s="170"/>
      <c r="S37" s="180"/>
      <c r="T37" s="180"/>
      <c r="U37" s="169"/>
      <c r="V37" s="169"/>
      <c r="W37" s="169"/>
      <c r="X37" s="169"/>
      <c r="Y37" s="169"/>
      <c r="Z37" s="169"/>
      <c r="AA37" s="169"/>
      <c r="AB37" s="169"/>
      <c r="AC37" s="173"/>
    </row>
    <row r="38" spans="1:29" ht="15.75" hidden="1" customHeight="1">
      <c r="A38" s="167">
        <f>+Pedido!A38</f>
        <v>1</v>
      </c>
      <c r="B38" s="168" t="str">
        <f>+Pedido!B38</f>
        <v>kajol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69"/>
      <c r="N38" s="171"/>
      <c r="O38" s="171"/>
      <c r="P38" s="171"/>
      <c r="Q38" s="171"/>
      <c r="R38" s="170"/>
      <c r="S38" s="180"/>
      <c r="T38" s="180"/>
      <c r="U38" s="169"/>
      <c r="V38" s="169"/>
      <c r="W38" s="169"/>
      <c r="X38" s="169"/>
      <c r="Y38" s="169"/>
      <c r="Z38" s="169"/>
      <c r="AA38" s="169"/>
      <c r="AB38" s="169"/>
      <c r="AC38" s="173"/>
    </row>
    <row r="39" spans="1:29" ht="15.75" hidden="1" customHeight="1">
      <c r="A39" s="167">
        <f>+Pedido!A39</f>
        <v>1</v>
      </c>
      <c r="B39" s="168" t="str">
        <f>+Pedido!B39</f>
        <v>Belen Cimino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69"/>
      <c r="N39" s="171"/>
      <c r="O39" s="171"/>
      <c r="P39" s="171"/>
      <c r="Q39" s="171"/>
      <c r="R39" s="170"/>
      <c r="S39" s="180"/>
      <c r="T39" s="180"/>
      <c r="U39" s="169"/>
      <c r="V39" s="169"/>
      <c r="W39" s="169"/>
      <c r="X39" s="169"/>
      <c r="Y39" s="169"/>
      <c r="Z39" s="169"/>
      <c r="AA39" s="169"/>
      <c r="AB39" s="169"/>
      <c r="AC39" s="173"/>
    </row>
    <row r="40" spans="1:29" ht="15.75" customHeight="1">
      <c r="A40" s="167">
        <f>+Pedido!A40</f>
        <v>5</v>
      </c>
      <c r="B40" s="168" t="str">
        <f>+Pedido!B40</f>
        <v>Bersati</v>
      </c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0"/>
      <c r="N40" s="181"/>
      <c r="O40" s="171"/>
      <c r="P40" s="171"/>
      <c r="Q40" s="171"/>
      <c r="R40" s="181"/>
      <c r="S40" s="180"/>
      <c r="T40" s="180"/>
      <c r="U40" s="169"/>
      <c r="V40" s="169"/>
      <c r="W40" s="169"/>
      <c r="X40" s="169"/>
      <c r="Y40" s="169"/>
      <c r="Z40" s="169"/>
      <c r="AA40" s="169"/>
      <c r="AB40" s="169"/>
      <c r="AC40" s="173"/>
    </row>
    <row r="41" spans="1:29" ht="15.75" hidden="1" customHeight="1">
      <c r="A41" s="167">
        <f>+Pedido!A41</f>
        <v>1</v>
      </c>
      <c r="B41" s="168" t="str">
        <f>+Pedido!B41</f>
        <v>Casa Saenz Botanico</v>
      </c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69"/>
      <c r="N41" s="171"/>
      <c r="O41" s="171"/>
      <c r="P41" s="171"/>
      <c r="Q41" s="171"/>
      <c r="R41" s="170"/>
      <c r="S41" s="180"/>
      <c r="T41" s="180"/>
      <c r="U41" s="169"/>
      <c r="V41" s="169"/>
      <c r="W41" s="169"/>
      <c r="X41" s="169"/>
      <c r="Y41" s="169"/>
      <c r="Z41" s="169"/>
      <c r="AA41" s="169"/>
      <c r="AB41" s="169"/>
      <c r="AC41" s="173"/>
    </row>
    <row r="42" spans="1:29" ht="15.75" customHeight="1">
      <c r="A42" s="167">
        <f>+Pedido!A42</f>
        <v>5</v>
      </c>
      <c r="B42" s="168" t="str">
        <f>+Pedido!B42</f>
        <v>The Oldest</v>
      </c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69"/>
      <c r="N42" s="171"/>
      <c r="O42" s="171"/>
      <c r="P42" s="171"/>
      <c r="Q42" s="171"/>
      <c r="R42" s="170"/>
      <c r="S42" s="180"/>
      <c r="T42" s="180"/>
      <c r="U42" s="169"/>
      <c r="V42" s="169"/>
      <c r="W42" s="169"/>
      <c r="X42" s="169"/>
      <c r="Y42" s="169"/>
      <c r="Z42" s="169"/>
      <c r="AA42" s="169"/>
      <c r="AB42" s="169"/>
      <c r="AC42" s="173"/>
    </row>
    <row r="43" spans="1:29" ht="15.75" hidden="1" customHeight="1">
      <c r="A43" s="167">
        <f>+Pedido!A43</f>
        <v>1</v>
      </c>
      <c r="B43" s="168" t="str">
        <f>+Pedido!B43</f>
        <v>Parolaccía Dolce Y Café</v>
      </c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69"/>
      <c r="N43" s="171"/>
      <c r="O43" s="171"/>
      <c r="P43" s="171"/>
      <c r="Q43" s="171"/>
      <c r="R43" s="170"/>
      <c r="S43" s="180"/>
      <c r="T43" s="180"/>
      <c r="U43" s="169"/>
      <c r="V43" s="169"/>
      <c r="W43" s="169"/>
      <c r="X43" s="169"/>
      <c r="Y43" s="169"/>
      <c r="Z43" s="169"/>
      <c r="AA43" s="169"/>
      <c r="AB43" s="169"/>
      <c r="AC43" s="173"/>
    </row>
    <row r="44" spans="1:29" ht="15.75" hidden="1" customHeight="1">
      <c r="A44" s="167">
        <f>+Pedido!A44</f>
        <v>1</v>
      </c>
      <c r="B44" s="168" t="str">
        <f>+Pedido!B44</f>
        <v>Tostado Nuñez</v>
      </c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69"/>
      <c r="N44" s="171"/>
      <c r="O44" s="171"/>
      <c r="P44" s="171"/>
      <c r="Q44" s="171"/>
      <c r="R44" s="170"/>
      <c r="S44" s="180"/>
      <c r="T44" s="180"/>
      <c r="U44" s="169"/>
      <c r="V44" s="169"/>
      <c r="W44" s="169"/>
      <c r="X44" s="169"/>
      <c r="Y44" s="169"/>
      <c r="Z44" s="169"/>
      <c r="AA44" s="169"/>
      <c r="AB44" s="169"/>
      <c r="AC44" s="173"/>
    </row>
    <row r="45" spans="1:29" ht="15.75" hidden="1" customHeight="1">
      <c r="A45" s="167">
        <f>+Pedido!A45</f>
        <v>1</v>
      </c>
      <c r="B45" s="168" t="str">
        <f>+Pedido!B45</f>
        <v>Tostado Alto Palermo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69"/>
      <c r="N45" s="171"/>
      <c r="O45" s="171"/>
      <c r="P45" s="171"/>
      <c r="Q45" s="171"/>
      <c r="R45" s="170"/>
      <c r="S45" s="180"/>
      <c r="T45" s="180"/>
      <c r="U45" s="169"/>
      <c r="V45" s="169"/>
      <c r="W45" s="169"/>
      <c r="X45" s="169"/>
      <c r="Y45" s="169"/>
      <c r="Z45" s="169"/>
      <c r="AA45" s="169"/>
      <c r="AB45" s="169"/>
      <c r="AC45" s="173"/>
    </row>
    <row r="46" spans="1:29" ht="15.75" hidden="1" customHeight="1">
      <c r="A46" s="167">
        <f>+Pedido!A46</f>
        <v>8</v>
      </c>
      <c r="B46" s="168" t="str">
        <f>+Pedido!B46</f>
        <v>Tostado Canning</v>
      </c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69"/>
      <c r="N46" s="171"/>
      <c r="O46" s="171"/>
      <c r="P46" s="171"/>
      <c r="Q46" s="171"/>
      <c r="R46" s="170"/>
      <c r="S46" s="180"/>
      <c r="T46" s="180"/>
      <c r="U46" s="169"/>
      <c r="V46" s="169"/>
      <c r="W46" s="169"/>
      <c r="X46" s="169"/>
      <c r="Y46" s="169"/>
      <c r="Z46" s="169"/>
      <c r="AA46" s="169"/>
      <c r="AB46" s="169"/>
      <c r="AC46" s="173"/>
    </row>
    <row r="47" spans="1:29" ht="15.75" hidden="1" customHeight="1">
      <c r="A47" s="167">
        <f>+Pedido!A47</f>
        <v>1</v>
      </c>
      <c r="B47" s="168" t="str">
        <f>+Pedido!B47</f>
        <v>MABERTIN SUIPACHA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69"/>
      <c r="N47" s="171"/>
      <c r="O47" s="171"/>
      <c r="P47" s="171"/>
      <c r="Q47" s="171"/>
      <c r="R47" s="170"/>
      <c r="S47" s="180"/>
      <c r="T47" s="180"/>
      <c r="U47" s="169"/>
      <c r="V47" s="169"/>
      <c r="W47" s="169"/>
      <c r="X47" s="169"/>
      <c r="Y47" s="169"/>
      <c r="Z47" s="169"/>
      <c r="AA47" s="169"/>
      <c r="AB47" s="169"/>
      <c r="AC47" s="173"/>
    </row>
    <row r="48" spans="1:29" ht="15.75" hidden="1" customHeight="1">
      <c r="A48" s="167">
        <f>+Pedido!A48</f>
        <v>1</v>
      </c>
      <c r="B48" s="168" t="str">
        <f>+Pedido!B48</f>
        <v xml:space="preserve">Lodiser 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69"/>
      <c r="N48" s="171"/>
      <c r="O48" s="171"/>
      <c r="P48" s="171"/>
      <c r="Q48" s="171"/>
      <c r="R48" s="170"/>
      <c r="S48" s="180"/>
      <c r="T48" s="180"/>
      <c r="U48" s="169"/>
      <c r="V48" s="169"/>
      <c r="W48" s="169"/>
      <c r="X48" s="169"/>
      <c r="Y48" s="169"/>
      <c r="Z48" s="169"/>
      <c r="AA48" s="169"/>
      <c r="AB48" s="169"/>
      <c r="AC48" s="173"/>
    </row>
    <row r="49" spans="1:29" ht="15.75" hidden="1" customHeight="1">
      <c r="A49" s="167">
        <f>+Pedido!A49</f>
        <v>1</v>
      </c>
      <c r="B49" s="168" t="str">
        <f>+Pedido!B49</f>
        <v>Tienda de calzones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69"/>
      <c r="N49" s="171"/>
      <c r="O49" s="171"/>
      <c r="P49" s="171"/>
      <c r="Q49" s="171"/>
      <c r="R49" s="170"/>
      <c r="S49" s="180"/>
      <c r="T49" s="180"/>
      <c r="U49" s="169"/>
      <c r="V49" s="169"/>
      <c r="W49" s="169"/>
      <c r="X49" s="169"/>
      <c r="Y49" s="169"/>
      <c r="Z49" s="169"/>
      <c r="AA49" s="169"/>
      <c r="AB49" s="169"/>
      <c r="AC49" s="173"/>
    </row>
    <row r="50" spans="1:29" ht="15.75" customHeight="1">
      <c r="A50" s="167">
        <f>+Pedido!A50</f>
        <v>5</v>
      </c>
      <c r="B50" s="168" t="str">
        <f>+Pedido!B50</f>
        <v>francisco Méndez Elizalde</v>
      </c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69"/>
      <c r="N50" s="171"/>
      <c r="O50" s="171"/>
      <c r="P50" s="171"/>
      <c r="Q50" s="171"/>
      <c r="R50" s="170"/>
      <c r="S50" s="180"/>
      <c r="T50" s="180"/>
      <c r="U50" s="169"/>
      <c r="V50" s="169"/>
      <c r="W50" s="169"/>
      <c r="X50" s="169"/>
      <c r="Y50" s="169"/>
      <c r="Z50" s="169"/>
      <c r="AA50" s="169"/>
      <c r="AB50" s="169"/>
      <c r="AC50" s="173"/>
    </row>
    <row r="51" spans="1:29" ht="15.75" customHeight="1">
      <c r="A51" s="31">
        <v>5</v>
      </c>
      <c r="B51" s="6" t="s">
        <v>114</v>
      </c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69"/>
      <c r="N51" s="171"/>
      <c r="O51" s="171"/>
      <c r="P51" s="171"/>
      <c r="Q51" s="171"/>
      <c r="R51" s="170"/>
      <c r="S51" s="180"/>
      <c r="T51" s="180"/>
      <c r="U51" s="169"/>
      <c r="V51" s="169"/>
      <c r="W51" s="169"/>
      <c r="X51" s="169"/>
      <c r="Y51" s="169"/>
      <c r="Z51" s="169"/>
      <c r="AA51" s="169"/>
      <c r="AB51" s="169"/>
      <c r="AC51" s="173"/>
    </row>
    <row r="52" spans="1:29" ht="15.75" hidden="1" customHeight="1">
      <c r="A52" s="167">
        <f>+Pedido!A52</f>
        <v>9</v>
      </c>
      <c r="B52" s="168" t="str">
        <f>+Pedido!B52</f>
        <v>JUMBO</v>
      </c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69"/>
      <c r="N52" s="171"/>
      <c r="O52" s="171"/>
      <c r="P52" s="171"/>
      <c r="Q52" s="171"/>
      <c r="R52" s="170"/>
      <c r="S52" s="180"/>
      <c r="T52" s="180"/>
      <c r="U52" s="169"/>
      <c r="V52" s="169"/>
      <c r="W52" s="169"/>
      <c r="X52" s="169"/>
      <c r="Y52" s="169"/>
      <c r="Z52" s="169"/>
      <c r="AA52" s="169"/>
      <c r="AB52" s="169"/>
      <c r="AC52" s="173"/>
    </row>
    <row r="53" spans="1:29" ht="15.75" customHeight="1">
      <c r="A53" s="167">
        <f>+Pedido!A53</f>
        <v>5</v>
      </c>
      <c r="B53" s="168" t="str">
        <f>+Pedido!B53</f>
        <v>Wooden spoon</v>
      </c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69"/>
      <c r="N53" s="171"/>
      <c r="O53" s="171"/>
      <c r="P53" s="171"/>
      <c r="Q53" s="171"/>
      <c r="R53" s="170"/>
      <c r="S53" s="180"/>
      <c r="T53" s="180"/>
      <c r="U53" s="169"/>
      <c r="V53" s="169"/>
      <c r="W53" s="169"/>
      <c r="X53" s="169"/>
      <c r="Y53" s="169"/>
      <c r="Z53" s="169"/>
      <c r="AA53" s="169"/>
      <c r="AB53" s="169"/>
      <c r="AC53" s="173"/>
    </row>
    <row r="54" spans="1:29" ht="15.75" hidden="1" customHeight="1">
      <c r="A54" s="167">
        <f>+Pedido!A54</f>
        <v>1</v>
      </c>
      <c r="B54" s="168" t="str">
        <f>+Pedido!B54</f>
        <v>Enrique Lozano</v>
      </c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69"/>
      <c r="N54" s="171"/>
      <c r="O54" s="171"/>
      <c r="P54" s="171"/>
      <c r="Q54" s="171"/>
      <c r="R54" s="170"/>
      <c r="S54" s="180"/>
      <c r="T54" s="180"/>
      <c r="U54" s="169"/>
      <c r="V54" s="169"/>
      <c r="W54" s="169"/>
      <c r="X54" s="169"/>
      <c r="Y54" s="169"/>
      <c r="Z54" s="169"/>
      <c r="AA54" s="169"/>
      <c r="AB54" s="169"/>
      <c r="AC54" s="173"/>
    </row>
    <row r="55" spans="1:29" ht="15.75" hidden="1" customHeight="1">
      <c r="A55" s="167">
        <f>+Pedido!A55</f>
        <v>1</v>
      </c>
      <c r="B55" s="168" t="str">
        <f>+Pedido!B55</f>
        <v>Cerv Cabrera</v>
      </c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69"/>
      <c r="N55" s="171"/>
      <c r="O55" s="171"/>
      <c r="P55" s="171"/>
      <c r="Q55" s="171"/>
      <c r="R55" s="170"/>
      <c r="S55" s="180"/>
      <c r="T55" s="180"/>
      <c r="U55" s="169"/>
      <c r="V55" s="169"/>
      <c r="W55" s="169"/>
      <c r="X55" s="169"/>
      <c r="Y55" s="169"/>
      <c r="Z55" s="169"/>
      <c r="AA55" s="169"/>
      <c r="AB55" s="169"/>
      <c r="AC55" s="173"/>
    </row>
    <row r="56" spans="1:29" ht="15.75" hidden="1" customHeight="1">
      <c r="A56" s="167"/>
      <c r="B56" s="168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69"/>
      <c r="N56" s="171"/>
      <c r="O56" s="171"/>
      <c r="P56" s="171"/>
      <c r="Q56" s="171"/>
      <c r="R56" s="170"/>
      <c r="S56" s="180"/>
      <c r="T56" s="180"/>
      <c r="U56" s="169"/>
      <c r="V56" s="169"/>
      <c r="W56" s="169"/>
      <c r="X56" s="169"/>
      <c r="Y56" s="169"/>
      <c r="Z56" s="169"/>
      <c r="AA56" s="169"/>
      <c r="AB56" s="169"/>
      <c r="AC56" s="173"/>
    </row>
    <row r="57" spans="1:29" ht="15.75" hidden="1" customHeight="1">
      <c r="A57" s="31">
        <f>+Pedido!A56</f>
        <v>1</v>
      </c>
      <c r="B57" s="59" t="str">
        <f>+Pedido!B56</f>
        <v>Tienda nova charcas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  <c r="P57" s="34"/>
      <c r="Q57" s="34"/>
      <c r="R57" s="38"/>
      <c r="S57" s="33"/>
      <c r="T57" s="33"/>
      <c r="U57" s="33"/>
      <c r="V57" s="33"/>
      <c r="W57" s="33"/>
      <c r="X57" s="33"/>
      <c r="Y57" s="33"/>
      <c r="Z57" s="33"/>
      <c r="AA57" s="33"/>
      <c r="AB57" s="34"/>
      <c r="AC57" s="65"/>
    </row>
    <row r="58" spans="1:29" ht="15.75" hidden="1" customHeight="1">
      <c r="A58" s="31">
        <f>+Pedido!A57</f>
        <v>8</v>
      </c>
      <c r="B58" s="59" t="str">
        <f>+Pedido!B57</f>
        <v>Holbox la plata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  <c r="P58" s="34"/>
      <c r="Q58" s="34"/>
      <c r="R58" s="38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65"/>
    </row>
    <row r="59" spans="1:29" ht="15.75" hidden="1" customHeight="1">
      <c r="A59" s="31">
        <f>+Pedido!A58</f>
        <v>0</v>
      </c>
      <c r="B59" s="59">
        <f>+Pedido!B58</f>
        <v>0</v>
      </c>
      <c r="C59" s="34"/>
      <c r="D59" s="45"/>
      <c r="E59" s="34"/>
      <c r="F59" s="33"/>
      <c r="G59" s="75"/>
      <c r="H59" s="45"/>
      <c r="I59" s="34"/>
      <c r="J59" s="34"/>
      <c r="K59" s="34"/>
      <c r="L59" s="37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3"/>
      <c r="Z59" s="33"/>
      <c r="AA59" s="76"/>
      <c r="AB59" s="33"/>
      <c r="AC59" s="65"/>
    </row>
    <row r="60" spans="1:29" ht="16.5" hidden="1" customHeight="1">
      <c r="A60" s="77"/>
      <c r="B60" s="78" t="s">
        <v>128</v>
      </c>
      <c r="C60" s="79">
        <f t="shared" ref="C60:AB60" si="0">SUM(C9:C59)</f>
        <v>0</v>
      </c>
      <c r="D60" s="79">
        <f t="shared" si="0"/>
        <v>6</v>
      </c>
      <c r="E60" s="79">
        <f t="shared" si="0"/>
        <v>0</v>
      </c>
      <c r="F60" s="79">
        <f t="shared" si="0"/>
        <v>6</v>
      </c>
      <c r="G60" s="79">
        <f t="shared" si="0"/>
        <v>0</v>
      </c>
      <c r="H60" s="79">
        <f t="shared" si="0"/>
        <v>0</v>
      </c>
      <c r="I60" s="79">
        <f t="shared" si="0"/>
        <v>0</v>
      </c>
      <c r="J60" s="79">
        <f t="shared" si="0"/>
        <v>0</v>
      </c>
      <c r="K60" s="79">
        <f t="shared" si="0"/>
        <v>0</v>
      </c>
      <c r="L60" s="79">
        <f t="shared" si="0"/>
        <v>0</v>
      </c>
      <c r="M60" s="79">
        <f t="shared" si="0"/>
        <v>0</v>
      </c>
      <c r="N60" s="79">
        <f t="shared" si="0"/>
        <v>0</v>
      </c>
      <c r="O60" s="79">
        <f t="shared" si="0"/>
        <v>0</v>
      </c>
      <c r="P60" s="79">
        <f t="shared" si="0"/>
        <v>0</v>
      </c>
      <c r="Q60" s="79">
        <f t="shared" si="0"/>
        <v>0</v>
      </c>
      <c r="R60" s="79">
        <f t="shared" si="0"/>
        <v>0</v>
      </c>
      <c r="S60" s="79">
        <f t="shared" si="0"/>
        <v>0</v>
      </c>
      <c r="T60" s="79">
        <f t="shared" si="0"/>
        <v>0</v>
      </c>
      <c r="U60" s="79">
        <f t="shared" si="0"/>
        <v>0</v>
      </c>
      <c r="V60" s="79">
        <f t="shared" si="0"/>
        <v>0</v>
      </c>
      <c r="W60" s="79">
        <f t="shared" si="0"/>
        <v>0</v>
      </c>
      <c r="X60" s="79">
        <f t="shared" si="0"/>
        <v>0</v>
      </c>
      <c r="Y60" s="79">
        <f t="shared" si="0"/>
        <v>0</v>
      </c>
      <c r="Z60" s="79">
        <f t="shared" si="0"/>
        <v>0</v>
      </c>
      <c r="AA60" s="79">
        <f t="shared" si="0"/>
        <v>0</v>
      </c>
      <c r="AB60" s="79">
        <f t="shared" si="0"/>
        <v>0</v>
      </c>
      <c r="AC60" s="80">
        <f>SUM(C60:AB60)</f>
        <v>12</v>
      </c>
    </row>
    <row r="61" spans="1:29" ht="13.5" customHeight="1">
      <c r="A61" s="5"/>
      <c r="B61" s="5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7"/>
      <c r="W61" s="7"/>
      <c r="X61" s="7"/>
      <c r="Y61" s="7"/>
      <c r="Z61" s="7"/>
      <c r="AA61" s="7"/>
      <c r="AB61" s="7"/>
      <c r="AC61" s="6"/>
    </row>
    <row r="62" spans="1:29" ht="13.5" customHeight="1">
      <c r="A62" s="5"/>
      <c r="B62" s="5"/>
      <c r="C62" s="82"/>
      <c r="D62" s="82"/>
      <c r="E62" s="82"/>
      <c r="F62" s="229" t="s">
        <v>129</v>
      </c>
      <c r="G62" s="224"/>
      <c r="H62" s="224"/>
      <c r="I62" s="224"/>
      <c r="J62" s="224"/>
      <c r="K62" s="224"/>
      <c r="L62" s="224"/>
      <c r="M62" s="224"/>
      <c r="N62" s="224"/>
      <c r="O62" s="224"/>
      <c r="P62" s="225"/>
      <c r="Q62" s="82"/>
      <c r="R62" s="82"/>
      <c r="S62" s="82"/>
      <c r="T62" s="82"/>
      <c r="U62" s="82"/>
      <c r="V62" s="7"/>
      <c r="W62" s="7"/>
      <c r="X62" s="7"/>
      <c r="Y62" s="7"/>
      <c r="Z62" s="7"/>
      <c r="AA62" s="7"/>
      <c r="AB62" s="7"/>
      <c r="AC62" s="6"/>
    </row>
    <row r="63" spans="1:29" ht="13.5" customHeight="1">
      <c r="A63" s="5"/>
      <c r="B63" s="83"/>
      <c r="C63" s="229" t="s">
        <v>130</v>
      </c>
      <c r="D63" s="224"/>
      <c r="E63" s="225"/>
      <c r="F63" s="251" t="s">
        <v>131</v>
      </c>
      <c r="G63" s="224"/>
      <c r="H63" s="224"/>
      <c r="I63" s="225"/>
      <c r="J63" s="251" t="s">
        <v>132</v>
      </c>
      <c r="K63" s="224"/>
      <c r="L63" s="224"/>
      <c r="M63" s="225"/>
      <c r="N63" s="251" t="s">
        <v>133</v>
      </c>
      <c r="O63" s="224"/>
      <c r="P63" s="225"/>
      <c r="Q63" s="229" t="s">
        <v>56</v>
      </c>
      <c r="R63" s="224"/>
      <c r="S63" s="224"/>
      <c r="T63" s="224"/>
      <c r="U63" s="225"/>
      <c r="V63" s="247" t="s">
        <v>134</v>
      </c>
      <c r="W63" s="248"/>
      <c r="X63" s="249"/>
      <c r="Y63" s="84" t="s">
        <v>135</v>
      </c>
      <c r="Z63" s="84"/>
      <c r="AA63" s="85"/>
      <c r="AB63" s="86" t="s">
        <v>14</v>
      </c>
      <c r="AC63" s="6"/>
    </row>
    <row r="64" spans="1:29" ht="13.5" customHeight="1">
      <c r="A64" s="5"/>
      <c r="B64" s="87" t="s">
        <v>15</v>
      </c>
      <c r="C64" s="88" t="s">
        <v>136</v>
      </c>
      <c r="D64" s="89" t="s">
        <v>137</v>
      </c>
      <c r="E64" s="89" t="s">
        <v>138</v>
      </c>
      <c r="F64" s="90" t="s">
        <v>139</v>
      </c>
      <c r="G64" s="91" t="s">
        <v>140</v>
      </c>
      <c r="H64" s="91" t="s">
        <v>141</v>
      </c>
      <c r="I64" s="92" t="s">
        <v>143</v>
      </c>
      <c r="J64" s="90" t="s">
        <v>139</v>
      </c>
      <c r="K64" s="91" t="s">
        <v>140</v>
      </c>
      <c r="L64" s="91" t="s">
        <v>141</v>
      </c>
      <c r="M64" s="92" t="s">
        <v>143</v>
      </c>
      <c r="N64" s="93" t="s">
        <v>144</v>
      </c>
      <c r="O64" s="93" t="s">
        <v>145</v>
      </c>
      <c r="P64" s="93" t="s">
        <v>146</v>
      </c>
      <c r="Q64" s="88" t="s">
        <v>147</v>
      </c>
      <c r="R64" s="89" t="s">
        <v>142</v>
      </c>
      <c r="S64" s="89" t="s">
        <v>148</v>
      </c>
      <c r="T64" s="89" t="s">
        <v>149</v>
      </c>
      <c r="U64" s="94" t="s">
        <v>186</v>
      </c>
      <c r="V64" s="24" t="s">
        <v>139</v>
      </c>
      <c r="W64" s="22" t="s">
        <v>19</v>
      </c>
      <c r="X64" s="95" t="s">
        <v>150</v>
      </c>
      <c r="Y64" s="22" t="s">
        <v>16</v>
      </c>
      <c r="Z64" s="22" t="s">
        <v>139</v>
      </c>
      <c r="AA64" s="22" t="s">
        <v>141</v>
      </c>
      <c r="AB64" s="96"/>
      <c r="AC64" s="6"/>
    </row>
    <row r="65" spans="1:29" ht="15.75" customHeight="1">
      <c r="A65" s="97"/>
      <c r="B65" s="58"/>
      <c r="C65" s="98"/>
      <c r="D65" s="98"/>
      <c r="E65" s="98"/>
      <c r="F65" s="99"/>
      <c r="G65" s="7"/>
      <c r="H65" s="54"/>
      <c r="I65" s="100"/>
      <c r="J65" s="99"/>
      <c r="K65" s="54"/>
      <c r="L65" s="98"/>
      <c r="M65" s="101"/>
      <c r="N65" s="102"/>
      <c r="O65" s="103"/>
      <c r="P65" s="104"/>
      <c r="Q65" s="99"/>
      <c r="R65" s="54"/>
      <c r="S65" s="54"/>
      <c r="T65" s="54"/>
      <c r="U65" s="105"/>
      <c r="V65" s="54"/>
      <c r="W65" s="54"/>
      <c r="X65" s="37"/>
      <c r="Y65" s="54"/>
      <c r="Z65" s="54"/>
      <c r="AA65" s="54"/>
      <c r="AB65" s="106"/>
      <c r="AC65" s="6"/>
    </row>
    <row r="66" spans="1:29" ht="15.75" customHeight="1">
      <c r="A66" s="97"/>
      <c r="B66" s="58"/>
      <c r="C66" s="98"/>
      <c r="D66" s="98"/>
      <c r="E66" s="98"/>
      <c r="F66" s="99"/>
      <c r="G66" s="7"/>
      <c r="H66" s="54"/>
      <c r="I66" s="100"/>
      <c r="J66" s="99"/>
      <c r="K66" s="54"/>
      <c r="L66" s="107"/>
      <c r="M66" s="105"/>
      <c r="N66" s="99"/>
      <c r="O66" s="54"/>
      <c r="P66" s="108"/>
      <c r="Q66" s="99"/>
      <c r="R66" s="54"/>
      <c r="S66" s="54"/>
      <c r="T66" s="54"/>
      <c r="U66" s="105"/>
      <c r="V66" s="37"/>
      <c r="W66" s="54"/>
      <c r="X66" s="37"/>
      <c r="Y66" s="54"/>
      <c r="Z66" s="54"/>
      <c r="AA66" s="54"/>
      <c r="AB66" s="106"/>
      <c r="AC66" s="6"/>
    </row>
    <row r="67" spans="1:29" ht="15.75" customHeight="1">
      <c r="A67" s="97"/>
      <c r="B67" s="58"/>
      <c r="C67" s="98"/>
      <c r="D67" s="98"/>
      <c r="E67" s="98"/>
      <c r="F67" s="99"/>
      <c r="G67" s="7"/>
      <c r="H67" s="54"/>
      <c r="I67" s="100"/>
      <c r="J67" s="99"/>
      <c r="K67" s="54"/>
      <c r="L67" s="107"/>
      <c r="M67" s="105"/>
      <c r="N67" s="99"/>
      <c r="O67" s="54"/>
      <c r="P67" s="108"/>
      <c r="Q67" s="99"/>
      <c r="R67" s="54"/>
      <c r="S67" s="54"/>
      <c r="T67" s="54"/>
      <c r="U67" s="105"/>
      <c r="V67" s="37"/>
      <c r="W67" s="54"/>
      <c r="X67" s="37"/>
      <c r="Y67" s="54"/>
      <c r="Z67" s="54"/>
      <c r="AA67" s="54"/>
      <c r="AB67" s="106"/>
      <c r="AC67" s="6"/>
    </row>
    <row r="68" spans="1:29" ht="15.75" customHeight="1">
      <c r="A68" s="97"/>
      <c r="B68" s="58"/>
      <c r="C68" s="98"/>
      <c r="D68" s="98"/>
      <c r="E68" s="98"/>
      <c r="F68" s="99"/>
      <c r="G68" s="7"/>
      <c r="H68" s="54"/>
      <c r="I68" s="100"/>
      <c r="J68" s="99"/>
      <c r="K68" s="54"/>
      <c r="L68" s="107"/>
      <c r="M68" s="105"/>
      <c r="N68" s="99"/>
      <c r="O68" s="54"/>
      <c r="P68" s="108"/>
      <c r="Q68" s="99"/>
      <c r="R68" s="54"/>
      <c r="S68" s="54"/>
      <c r="T68" s="54"/>
      <c r="U68" s="105"/>
      <c r="V68" s="37"/>
      <c r="W68" s="54"/>
      <c r="X68" s="37"/>
      <c r="Y68" s="54"/>
      <c r="Z68" s="54"/>
      <c r="AA68" s="54"/>
      <c r="AB68" s="106"/>
      <c r="AC68" s="6"/>
    </row>
    <row r="69" spans="1:29" ht="15.75" customHeight="1">
      <c r="A69" s="97"/>
      <c r="B69" s="58"/>
      <c r="C69" s="98"/>
      <c r="D69" s="98"/>
      <c r="E69" s="98"/>
      <c r="F69" s="99"/>
      <c r="G69" s="7"/>
      <c r="H69" s="54"/>
      <c r="I69" s="100"/>
      <c r="J69" s="99"/>
      <c r="K69" s="54"/>
      <c r="L69" s="107"/>
      <c r="M69" s="105"/>
      <c r="N69" s="99"/>
      <c r="O69" s="54"/>
      <c r="P69" s="108"/>
      <c r="Q69" s="99"/>
      <c r="R69" s="54"/>
      <c r="S69" s="54"/>
      <c r="T69" s="54"/>
      <c r="U69" s="105"/>
      <c r="V69" s="37"/>
      <c r="W69" s="54"/>
      <c r="X69" s="37"/>
      <c r="Y69" s="54"/>
      <c r="Z69" s="54"/>
      <c r="AA69" s="54"/>
      <c r="AB69" s="106"/>
      <c r="AC69" s="6"/>
    </row>
    <row r="70" spans="1:29" ht="15.75" customHeight="1">
      <c r="A70" s="97"/>
      <c r="B70" s="58"/>
      <c r="C70" s="98"/>
      <c r="D70" s="98"/>
      <c r="E70" s="98"/>
      <c r="F70" s="99"/>
      <c r="G70" s="7"/>
      <c r="H70" s="54"/>
      <c r="I70" s="100"/>
      <c r="J70" s="99"/>
      <c r="K70" s="54"/>
      <c r="L70" s="98"/>
      <c r="M70" s="101"/>
      <c r="N70" s="102"/>
      <c r="O70" s="103"/>
      <c r="P70" s="104"/>
      <c r="Q70" s="99"/>
      <c r="R70" s="54"/>
      <c r="S70" s="54"/>
      <c r="T70" s="54"/>
      <c r="U70" s="105"/>
      <c r="V70" s="54"/>
      <c r="W70" s="54"/>
      <c r="X70" s="37"/>
      <c r="Y70" s="54"/>
      <c r="Z70" s="54"/>
      <c r="AA70" s="54"/>
      <c r="AB70" s="106"/>
      <c r="AC70" s="6"/>
    </row>
    <row r="71" spans="1:29" ht="15.75" customHeight="1">
      <c r="A71" s="97"/>
      <c r="B71" s="58"/>
      <c r="C71" s="98"/>
      <c r="D71" s="98"/>
      <c r="E71" s="98"/>
      <c r="F71" s="99"/>
      <c r="G71" s="7"/>
      <c r="H71" s="54"/>
      <c r="I71" s="100"/>
      <c r="J71" s="99"/>
      <c r="K71" s="54"/>
      <c r="L71" s="98"/>
      <c r="M71" s="101"/>
      <c r="N71" s="102"/>
      <c r="O71" s="103"/>
      <c r="P71" s="104"/>
      <c r="Q71" s="99"/>
      <c r="R71" s="54"/>
      <c r="S71" s="54"/>
      <c r="T71" s="54"/>
      <c r="U71" s="105"/>
      <c r="V71" s="110"/>
      <c r="W71" s="54"/>
      <c r="X71" s="37"/>
      <c r="Y71" s="54"/>
      <c r="Z71" s="54"/>
      <c r="AA71" s="54"/>
      <c r="AB71" s="106"/>
      <c r="AC71" s="6"/>
    </row>
    <row r="72" spans="1:29" ht="15.75" customHeight="1">
      <c r="A72" s="97"/>
      <c r="B72" s="58"/>
      <c r="C72" s="98"/>
      <c r="D72" s="98"/>
      <c r="E72" s="98"/>
      <c r="F72" s="99"/>
      <c r="G72" s="54"/>
      <c r="H72" s="54"/>
      <c r="I72" s="105"/>
      <c r="J72" s="99"/>
      <c r="K72" s="54"/>
      <c r="L72" s="107"/>
      <c r="M72" s="105"/>
      <c r="N72" s="99"/>
      <c r="O72" s="54"/>
      <c r="P72" s="108"/>
      <c r="Q72" s="99"/>
      <c r="R72" s="54"/>
      <c r="S72" s="54"/>
      <c r="T72" s="54"/>
      <c r="U72" s="105"/>
      <c r="V72" s="37"/>
      <c r="W72" s="54"/>
      <c r="X72" s="37"/>
      <c r="Y72" s="54"/>
      <c r="Z72" s="54"/>
      <c r="AA72" s="54"/>
      <c r="AB72" s="106"/>
      <c r="AC72" s="6"/>
    </row>
    <row r="73" spans="1:29" ht="15.75" customHeight="1">
      <c r="A73" s="97"/>
      <c r="B73" s="58"/>
      <c r="C73" s="98"/>
      <c r="D73" s="98"/>
      <c r="E73" s="98"/>
      <c r="F73" s="99"/>
      <c r="G73" s="54"/>
      <c r="H73" s="54"/>
      <c r="I73" s="105"/>
      <c r="J73" s="99"/>
      <c r="K73" s="54"/>
      <c r="L73" s="107"/>
      <c r="M73" s="105"/>
      <c r="N73" s="99"/>
      <c r="O73" s="54"/>
      <c r="P73" s="108"/>
      <c r="Q73" s="99"/>
      <c r="R73" s="54"/>
      <c r="S73" s="54"/>
      <c r="T73" s="54"/>
      <c r="U73" s="105"/>
      <c r="V73" s="37"/>
      <c r="W73" s="54"/>
      <c r="X73" s="37"/>
      <c r="Y73" s="54"/>
      <c r="Z73" s="54"/>
      <c r="AA73" s="54"/>
      <c r="AB73" s="106"/>
      <c r="AC73" s="6"/>
    </row>
    <row r="74" spans="1:29" ht="15.75" customHeight="1">
      <c r="A74" s="97"/>
      <c r="B74" s="74"/>
      <c r="C74" s="98"/>
      <c r="D74" s="98"/>
      <c r="E74" s="98"/>
      <c r="F74" s="99"/>
      <c r="G74" s="54"/>
      <c r="H74" s="54"/>
      <c r="I74" s="100"/>
      <c r="J74" s="99"/>
      <c r="K74" s="54"/>
      <c r="L74" s="107"/>
      <c r="M74" s="105"/>
      <c r="N74" s="99"/>
      <c r="O74" s="54"/>
      <c r="P74" s="108"/>
      <c r="Q74" s="99"/>
      <c r="R74" s="54"/>
      <c r="S74" s="54"/>
      <c r="T74" s="54"/>
      <c r="U74" s="105"/>
      <c r="V74" s="110"/>
      <c r="W74" s="54"/>
      <c r="X74" s="37"/>
      <c r="Y74" s="54"/>
      <c r="Z74" s="54"/>
      <c r="AA74" s="54"/>
      <c r="AB74" s="111"/>
      <c r="AC74" s="6"/>
    </row>
    <row r="75" spans="1:29" ht="15.75" customHeight="1">
      <c r="A75" s="97"/>
      <c r="B75" s="74"/>
      <c r="C75" s="98"/>
      <c r="D75" s="98"/>
      <c r="E75" s="98"/>
      <c r="F75" s="99"/>
      <c r="G75" s="54"/>
      <c r="H75" s="54"/>
      <c r="I75" s="112"/>
      <c r="J75" s="99"/>
      <c r="K75" s="54"/>
      <c r="L75" s="107"/>
      <c r="M75" s="105"/>
      <c r="N75" s="99"/>
      <c r="O75" s="54"/>
      <c r="P75" s="108"/>
      <c r="Q75" s="99"/>
      <c r="R75" s="54"/>
      <c r="S75" s="54"/>
      <c r="T75" s="54"/>
      <c r="U75" s="105"/>
      <c r="V75" s="37"/>
      <c r="W75" s="54"/>
      <c r="X75" s="37"/>
      <c r="Y75" s="54"/>
      <c r="Z75" s="113"/>
      <c r="AA75" s="54"/>
      <c r="AB75" s="114"/>
      <c r="AC75" s="6"/>
    </row>
    <row r="76" spans="1:29" ht="15.75" customHeight="1">
      <c r="A76" s="97"/>
      <c r="B76" s="74"/>
      <c r="C76" s="98"/>
      <c r="D76" s="98"/>
      <c r="E76" s="98"/>
      <c r="F76" s="99"/>
      <c r="G76" s="7"/>
      <c r="H76" s="54"/>
      <c r="I76" s="100"/>
      <c r="J76" s="99"/>
      <c r="K76" s="54"/>
      <c r="L76" s="98"/>
      <c r="M76" s="101"/>
      <c r="N76" s="102"/>
      <c r="O76" s="103"/>
      <c r="P76" s="104"/>
      <c r="Q76" s="99"/>
      <c r="R76" s="54"/>
      <c r="S76" s="54"/>
      <c r="T76" s="54"/>
      <c r="U76" s="105"/>
      <c r="V76" s="54"/>
      <c r="W76" s="54"/>
      <c r="X76" s="37"/>
      <c r="Y76" s="54"/>
      <c r="Z76" s="54"/>
      <c r="AA76" s="54"/>
      <c r="AB76" s="115"/>
      <c r="AC76" s="6"/>
    </row>
    <row r="77" spans="1:29" ht="15.75" customHeight="1">
      <c r="A77" s="97"/>
      <c r="B77" s="74"/>
      <c r="C77" s="98"/>
      <c r="D77" s="98"/>
      <c r="E77" s="98"/>
      <c r="F77" s="99"/>
      <c r="G77" s="7"/>
      <c r="H77" s="54"/>
      <c r="I77" s="100"/>
      <c r="J77" s="99"/>
      <c r="K77" s="54"/>
      <c r="L77" s="98"/>
      <c r="M77" s="101"/>
      <c r="N77" s="102"/>
      <c r="O77" s="103"/>
      <c r="P77" s="104"/>
      <c r="Q77" s="99"/>
      <c r="R77" s="54"/>
      <c r="S77" s="54"/>
      <c r="T77" s="54"/>
      <c r="U77" s="105"/>
      <c r="V77" s="54"/>
      <c r="W77" s="54"/>
      <c r="X77" s="37"/>
      <c r="Y77" s="54"/>
      <c r="Z77" s="54"/>
      <c r="AA77" s="54"/>
      <c r="AB77" s="115"/>
      <c r="AC77" s="6"/>
    </row>
    <row r="78" spans="1:29" ht="15.75" customHeight="1">
      <c r="A78" s="97"/>
      <c r="B78" s="74"/>
      <c r="C78" s="98"/>
      <c r="D78" s="98"/>
      <c r="E78" s="98"/>
      <c r="F78" s="99"/>
      <c r="G78" s="7"/>
      <c r="H78" s="54"/>
      <c r="I78" s="100"/>
      <c r="J78" s="99"/>
      <c r="K78" s="54"/>
      <c r="L78" s="107"/>
      <c r="M78" s="101"/>
      <c r="N78" s="102"/>
      <c r="O78" s="103"/>
      <c r="P78" s="104"/>
      <c r="Q78" s="99"/>
      <c r="R78" s="54"/>
      <c r="S78" s="54"/>
      <c r="T78" s="54"/>
      <c r="U78" s="105"/>
      <c r="V78" s="54"/>
      <c r="W78" s="54"/>
      <c r="X78" s="37"/>
      <c r="Y78" s="54"/>
      <c r="Z78" s="54"/>
      <c r="AA78" s="54"/>
      <c r="AB78" s="115"/>
      <c r="AC78" s="6"/>
    </row>
    <row r="79" spans="1:29" ht="15.75" customHeight="1">
      <c r="A79" s="97"/>
      <c r="B79" s="74"/>
      <c r="C79" s="98"/>
      <c r="D79" s="98"/>
      <c r="E79" s="98"/>
      <c r="F79" s="99"/>
      <c r="G79" s="7"/>
      <c r="H79" s="54"/>
      <c r="I79" s="100"/>
      <c r="J79" s="99"/>
      <c r="K79" s="54"/>
      <c r="L79" s="107"/>
      <c r="M79" s="101"/>
      <c r="N79" s="102"/>
      <c r="O79" s="103"/>
      <c r="P79" s="104"/>
      <c r="Q79" s="99"/>
      <c r="R79" s="54"/>
      <c r="S79" s="54"/>
      <c r="T79" s="54"/>
      <c r="U79" s="105"/>
      <c r="V79" s="54"/>
      <c r="W79" s="54"/>
      <c r="X79" s="37"/>
      <c r="Y79" s="54"/>
      <c r="Z79" s="54"/>
      <c r="AA79" s="54"/>
      <c r="AB79" s="115"/>
      <c r="AC79" s="6"/>
    </row>
    <row r="80" spans="1:29" ht="15.75" customHeight="1">
      <c r="A80" s="97"/>
      <c r="B80" s="74"/>
      <c r="C80" s="98"/>
      <c r="D80" s="98"/>
      <c r="E80" s="98"/>
      <c r="F80" s="99"/>
      <c r="G80" s="7"/>
      <c r="H80" s="54"/>
      <c r="I80" s="100"/>
      <c r="J80" s="99"/>
      <c r="K80" s="54"/>
      <c r="L80" s="107"/>
      <c r="M80" s="101"/>
      <c r="N80" s="102"/>
      <c r="O80" s="103"/>
      <c r="P80" s="104"/>
      <c r="Q80" s="99"/>
      <c r="R80" s="54"/>
      <c r="S80" s="54"/>
      <c r="T80" s="54"/>
      <c r="U80" s="105"/>
      <c r="V80" s="54"/>
      <c r="W80" s="54"/>
      <c r="X80" s="37"/>
      <c r="Y80" s="54"/>
      <c r="Z80" s="54"/>
      <c r="AA80" s="54"/>
      <c r="AB80" s="115"/>
      <c r="AC80" s="6"/>
    </row>
    <row r="81" spans="1:29" ht="15.75" customHeight="1">
      <c r="A81" s="97"/>
      <c r="B81" s="74"/>
      <c r="C81" s="98"/>
      <c r="D81" s="98"/>
      <c r="E81" s="98"/>
      <c r="F81" s="99"/>
      <c r="G81" s="7"/>
      <c r="H81" s="54"/>
      <c r="I81" s="100"/>
      <c r="J81" s="99"/>
      <c r="K81" s="54"/>
      <c r="L81" s="107"/>
      <c r="M81" s="101"/>
      <c r="N81" s="102"/>
      <c r="O81" s="103"/>
      <c r="P81" s="104"/>
      <c r="Q81" s="99"/>
      <c r="R81" s="54"/>
      <c r="S81" s="54"/>
      <c r="T81" s="54"/>
      <c r="U81" s="105"/>
      <c r="V81" s="54"/>
      <c r="W81" s="54"/>
      <c r="X81" s="37"/>
      <c r="Y81" s="54"/>
      <c r="Z81" s="54"/>
      <c r="AA81" s="54"/>
      <c r="AB81" s="115"/>
      <c r="AC81" s="6"/>
    </row>
    <row r="82" spans="1:29" ht="15.75" customHeight="1">
      <c r="A82" s="97"/>
      <c r="B82" s="74"/>
      <c r="C82" s="98"/>
      <c r="D82" s="98"/>
      <c r="E82" s="98"/>
      <c r="F82" s="99"/>
      <c r="G82" s="7"/>
      <c r="H82" s="54"/>
      <c r="I82" s="100"/>
      <c r="J82" s="99"/>
      <c r="K82" s="54"/>
      <c r="L82" s="107"/>
      <c r="M82" s="101"/>
      <c r="N82" s="102"/>
      <c r="O82" s="103"/>
      <c r="P82" s="104"/>
      <c r="Q82" s="99"/>
      <c r="R82" s="54"/>
      <c r="S82" s="54"/>
      <c r="T82" s="54"/>
      <c r="U82" s="105"/>
      <c r="V82" s="54"/>
      <c r="W82" s="54"/>
      <c r="X82" s="37"/>
      <c r="Y82" s="54"/>
      <c r="Z82" s="54"/>
      <c r="AA82" s="54"/>
      <c r="AB82" s="115"/>
      <c r="AC82" s="6"/>
    </row>
    <row r="83" spans="1:29" ht="15.75" customHeight="1">
      <c r="A83" s="97"/>
      <c r="B83" s="74"/>
      <c r="C83" s="98"/>
      <c r="D83" s="98"/>
      <c r="E83" s="98"/>
      <c r="F83" s="99"/>
      <c r="G83" s="54"/>
      <c r="H83" s="54"/>
      <c r="I83" s="105"/>
      <c r="J83" s="99"/>
      <c r="K83" s="54"/>
      <c r="L83" s="107"/>
      <c r="M83" s="105"/>
      <c r="N83" s="99"/>
      <c r="O83" s="54"/>
      <c r="P83" s="108"/>
      <c r="Q83" s="99"/>
      <c r="R83" s="54"/>
      <c r="S83" s="54"/>
      <c r="T83" s="54"/>
      <c r="U83" s="105"/>
      <c r="V83" s="37"/>
      <c r="W83" s="54"/>
      <c r="X83" s="37"/>
      <c r="Y83" s="54"/>
      <c r="Z83" s="54"/>
      <c r="AA83" s="54"/>
      <c r="AB83" s="115"/>
      <c r="AC83" s="6"/>
    </row>
    <row r="84" spans="1:29" ht="15.75" customHeight="1">
      <c r="A84" s="97"/>
      <c r="B84" s="116"/>
      <c r="C84" s="98"/>
      <c r="D84" s="98"/>
      <c r="E84" s="98"/>
      <c r="F84" s="99"/>
      <c r="G84" s="54"/>
      <c r="H84" s="54"/>
      <c r="I84" s="105"/>
      <c r="J84" s="99"/>
      <c r="K84" s="54"/>
      <c r="L84" s="107"/>
      <c r="M84" s="105"/>
      <c r="N84" s="99"/>
      <c r="O84" s="54"/>
      <c r="P84" s="108"/>
      <c r="Q84" s="99"/>
      <c r="R84" s="54"/>
      <c r="S84" s="54"/>
      <c r="T84" s="54"/>
      <c r="U84" s="105"/>
      <c r="V84" s="37"/>
      <c r="W84" s="54"/>
      <c r="X84" s="37"/>
      <c r="Y84" s="54"/>
      <c r="Z84" s="54"/>
      <c r="AA84" s="54"/>
      <c r="AB84" s="115"/>
      <c r="AC84" s="6"/>
    </row>
    <row r="85" spans="1:29" ht="15.75" customHeight="1">
      <c r="A85" s="97"/>
      <c r="B85" s="74"/>
      <c r="C85" s="98"/>
      <c r="D85" s="98"/>
      <c r="E85" s="98"/>
      <c r="F85" s="99"/>
      <c r="G85" s="54"/>
      <c r="H85" s="54"/>
      <c r="I85" s="105"/>
      <c r="J85" s="99"/>
      <c r="K85" s="54"/>
      <c r="L85" s="107"/>
      <c r="M85" s="105"/>
      <c r="N85" s="99"/>
      <c r="O85" s="54"/>
      <c r="P85" s="108"/>
      <c r="Q85" s="99"/>
      <c r="R85" s="54"/>
      <c r="S85" s="54"/>
      <c r="T85" s="54"/>
      <c r="U85" s="105"/>
      <c r="V85" s="37"/>
      <c r="W85" s="54"/>
      <c r="X85" s="37"/>
      <c r="Y85" s="54"/>
      <c r="Z85" s="54"/>
      <c r="AA85" s="54"/>
      <c r="AB85" s="115"/>
      <c r="AC85" s="6"/>
    </row>
    <row r="86" spans="1:29" ht="15.75" customHeight="1">
      <c r="A86" s="97"/>
      <c r="B86" s="74"/>
      <c r="C86" s="98"/>
      <c r="D86" s="98"/>
      <c r="E86" s="98"/>
      <c r="F86" s="99"/>
      <c r="G86" s="54"/>
      <c r="H86" s="54"/>
      <c r="I86" s="105"/>
      <c r="J86" s="99"/>
      <c r="K86" s="54"/>
      <c r="L86" s="107"/>
      <c r="M86" s="105"/>
      <c r="N86" s="99"/>
      <c r="O86" s="54"/>
      <c r="P86" s="108"/>
      <c r="Q86" s="99"/>
      <c r="R86" s="54"/>
      <c r="S86" s="54"/>
      <c r="T86" s="54"/>
      <c r="U86" s="105"/>
      <c r="V86" s="37"/>
      <c r="W86" s="54"/>
      <c r="X86" s="37"/>
      <c r="Y86" s="54"/>
      <c r="Z86" s="54"/>
      <c r="AA86" s="54"/>
      <c r="AB86" s="115"/>
      <c r="AC86" s="6"/>
    </row>
    <row r="87" spans="1:29" ht="15.75" customHeight="1">
      <c r="A87" s="97"/>
      <c r="B87" s="74"/>
      <c r="C87" s="98"/>
      <c r="D87" s="98"/>
      <c r="E87" s="98"/>
      <c r="F87" s="99"/>
      <c r="G87" s="54"/>
      <c r="H87" s="54"/>
      <c r="I87" s="105"/>
      <c r="J87" s="99"/>
      <c r="K87" s="54"/>
      <c r="L87" s="107"/>
      <c r="M87" s="105"/>
      <c r="N87" s="99"/>
      <c r="O87" s="54"/>
      <c r="P87" s="108"/>
      <c r="Q87" s="99"/>
      <c r="R87" s="54"/>
      <c r="S87" s="54"/>
      <c r="T87" s="54"/>
      <c r="U87" s="105"/>
      <c r="V87" s="37"/>
      <c r="W87" s="54"/>
      <c r="X87" s="37"/>
      <c r="Y87" s="54"/>
      <c r="Z87" s="54"/>
      <c r="AA87" s="54"/>
      <c r="AB87" s="115"/>
      <c r="AC87" s="6"/>
    </row>
    <row r="88" spans="1:29" ht="15.75" customHeight="1">
      <c r="A88" s="97"/>
      <c r="B88" s="74"/>
      <c r="C88" s="98"/>
      <c r="D88" s="98"/>
      <c r="E88" s="98"/>
      <c r="F88" s="99"/>
      <c r="G88" s="54"/>
      <c r="H88" s="54"/>
      <c r="I88" s="105"/>
      <c r="J88" s="99"/>
      <c r="K88" s="54"/>
      <c r="L88" s="107"/>
      <c r="M88" s="105"/>
      <c r="N88" s="99"/>
      <c r="O88" s="54"/>
      <c r="P88" s="108"/>
      <c r="Q88" s="99"/>
      <c r="R88" s="54"/>
      <c r="S88" s="54"/>
      <c r="T88" s="54"/>
      <c r="U88" s="105"/>
      <c r="V88" s="37"/>
      <c r="W88" s="54"/>
      <c r="X88" s="37"/>
      <c r="Y88" s="54"/>
      <c r="Z88" s="54"/>
      <c r="AA88" s="54"/>
      <c r="AB88" s="115"/>
      <c r="AC88" s="6"/>
    </row>
    <row r="89" spans="1:29" ht="15.75" customHeight="1">
      <c r="A89" s="97"/>
      <c r="B89" s="74"/>
      <c r="C89" s="98"/>
      <c r="D89" s="98"/>
      <c r="E89" s="98"/>
      <c r="F89" s="99"/>
      <c r="G89" s="54"/>
      <c r="H89" s="54"/>
      <c r="I89" s="105"/>
      <c r="J89" s="99"/>
      <c r="K89" s="54"/>
      <c r="L89" s="107"/>
      <c r="M89" s="105"/>
      <c r="N89" s="99"/>
      <c r="O89" s="54"/>
      <c r="P89" s="108"/>
      <c r="Q89" s="99"/>
      <c r="R89" s="54"/>
      <c r="S89" s="54"/>
      <c r="T89" s="54"/>
      <c r="U89" s="105"/>
      <c r="V89" s="37"/>
      <c r="W89" s="54"/>
      <c r="X89" s="37"/>
      <c r="Y89" s="54"/>
      <c r="Z89" s="54"/>
      <c r="AA89" s="54"/>
      <c r="AB89" s="115"/>
      <c r="AC89" s="6"/>
    </row>
    <row r="90" spans="1:29" ht="15.75" customHeight="1">
      <c r="A90" s="97"/>
      <c r="B90" s="75"/>
      <c r="C90" s="98"/>
      <c r="D90" s="98"/>
      <c r="E90" s="98"/>
      <c r="F90" s="99"/>
      <c r="G90" s="54"/>
      <c r="H90" s="54"/>
      <c r="I90" s="105"/>
      <c r="J90" s="99"/>
      <c r="K90" s="54"/>
      <c r="L90" s="107"/>
      <c r="M90" s="105"/>
      <c r="N90" s="99"/>
      <c r="O90" s="54"/>
      <c r="P90" s="108"/>
      <c r="Q90" s="99"/>
      <c r="R90" s="54"/>
      <c r="S90" s="54"/>
      <c r="T90" s="54"/>
      <c r="U90" s="105"/>
      <c r="V90" s="37"/>
      <c r="W90" s="54"/>
      <c r="X90" s="37"/>
      <c r="Y90" s="54"/>
      <c r="Z90" s="54"/>
      <c r="AA90" s="54"/>
      <c r="AB90" s="115"/>
      <c r="AC90" s="6"/>
    </row>
    <row r="91" spans="1:29" ht="13.5" customHeight="1">
      <c r="A91" s="117"/>
      <c r="B91" s="118" t="s">
        <v>128</v>
      </c>
      <c r="C91" s="119">
        <f t="shared" ref="C91:E91" si="1">SUM(C65:C76)</f>
        <v>0</v>
      </c>
      <c r="D91" s="119">
        <f t="shared" si="1"/>
        <v>0</v>
      </c>
      <c r="E91" s="119">
        <f t="shared" si="1"/>
        <v>0</v>
      </c>
      <c r="F91" s="119">
        <f t="shared" ref="F91:W91" si="2">SUM(F65:F74)</f>
        <v>0</v>
      </c>
      <c r="G91" s="119">
        <f t="shared" si="2"/>
        <v>0</v>
      </c>
      <c r="H91" s="119">
        <f t="shared" si="2"/>
        <v>0</v>
      </c>
      <c r="I91" s="119">
        <f t="shared" si="2"/>
        <v>0</v>
      </c>
      <c r="J91" s="119">
        <f t="shared" si="2"/>
        <v>0</v>
      </c>
      <c r="K91" s="120">
        <f t="shared" si="2"/>
        <v>0</v>
      </c>
      <c r="L91" s="120">
        <f t="shared" si="2"/>
        <v>0</v>
      </c>
      <c r="M91" s="120">
        <f t="shared" si="2"/>
        <v>0</v>
      </c>
      <c r="N91" s="120">
        <f t="shared" si="2"/>
        <v>0</v>
      </c>
      <c r="O91" s="120">
        <f t="shared" si="2"/>
        <v>0</v>
      </c>
      <c r="P91" s="120">
        <f t="shared" si="2"/>
        <v>0</v>
      </c>
      <c r="Q91" s="119">
        <f t="shared" si="2"/>
        <v>0</v>
      </c>
      <c r="R91" s="119">
        <f t="shared" si="2"/>
        <v>0</v>
      </c>
      <c r="S91" s="119">
        <f t="shared" si="2"/>
        <v>0</v>
      </c>
      <c r="T91" s="119">
        <f t="shared" si="2"/>
        <v>0</v>
      </c>
      <c r="U91" s="120">
        <f t="shared" si="2"/>
        <v>0</v>
      </c>
      <c r="V91" s="120">
        <f t="shared" si="2"/>
        <v>0</v>
      </c>
      <c r="W91" s="120">
        <f t="shared" si="2"/>
        <v>0</v>
      </c>
      <c r="X91" s="120">
        <f t="shared" ref="X91:Z91" si="3">SUM(Y65:Y74)</f>
        <v>0</v>
      </c>
      <c r="Y91" s="120">
        <f t="shared" si="3"/>
        <v>0</v>
      </c>
      <c r="Z91" s="120">
        <f t="shared" si="3"/>
        <v>0</v>
      </c>
      <c r="AA91" s="121"/>
      <c r="AB91" s="95"/>
      <c r="AC91" s="6"/>
    </row>
    <row r="92" spans="1:29" ht="12.75" customHeight="1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60">
    <filterColumn colId="0">
      <filters>
        <filter val="5"/>
      </filters>
    </filterColumn>
  </autoFilter>
  <mergeCells count="21">
    <mergeCell ref="N63:P63"/>
    <mergeCell ref="Q63:U63"/>
    <mergeCell ref="V63:X63"/>
    <mergeCell ref="C6:H6"/>
    <mergeCell ref="N6:U6"/>
    <mergeCell ref="C7:G7"/>
    <mergeCell ref="F62:P62"/>
    <mergeCell ref="C63:E63"/>
    <mergeCell ref="F63:I63"/>
    <mergeCell ref="J63:M63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22"/>
      <c r="B1" s="182">
        <v>45189</v>
      </c>
      <c r="C1" s="227" t="s">
        <v>187</v>
      </c>
      <c r="D1" s="224"/>
      <c r="E1" s="224"/>
      <c r="F1" s="224"/>
      <c r="G1" s="224"/>
      <c r="H1" s="224"/>
      <c r="I1" s="224"/>
      <c r="J1" s="224"/>
      <c r="K1" s="224"/>
      <c r="L1" s="224"/>
      <c r="M1" s="225"/>
      <c r="N1" s="228"/>
      <c r="O1" s="224"/>
      <c r="P1" s="224"/>
      <c r="Q1" s="224"/>
      <c r="R1" s="224"/>
      <c r="S1" s="224"/>
      <c r="T1" s="224"/>
      <c r="U1" s="225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>
      <c r="A2" s="124" t="s">
        <v>10</v>
      </c>
      <c r="B2" s="13" t="s">
        <v>11</v>
      </c>
      <c r="C2" s="252" t="s">
        <v>12</v>
      </c>
      <c r="D2" s="253"/>
      <c r="E2" s="253"/>
      <c r="F2" s="253"/>
      <c r="G2" s="253"/>
      <c r="H2" s="253"/>
      <c r="I2" s="253"/>
      <c r="J2" s="253"/>
      <c r="K2" s="253"/>
      <c r="L2" s="253"/>
      <c r="M2" s="254"/>
      <c r="N2" s="252" t="s">
        <v>154</v>
      </c>
      <c r="O2" s="253"/>
      <c r="P2" s="253"/>
      <c r="Q2" s="253"/>
      <c r="R2" s="253"/>
      <c r="S2" s="253"/>
      <c r="T2" s="253"/>
      <c r="U2" s="254"/>
      <c r="V2" s="229" t="s">
        <v>13</v>
      </c>
      <c r="W2" s="224"/>
      <c r="X2" s="224"/>
      <c r="Y2" s="224"/>
      <c r="Z2" s="224"/>
      <c r="AA2" s="224"/>
      <c r="AB2" s="225"/>
      <c r="AC2" s="255" t="s">
        <v>14</v>
      </c>
      <c r="AD2" s="6"/>
    </row>
    <row r="3" spans="1:30" ht="13.5" customHeight="1">
      <c r="A3" s="125"/>
      <c r="B3" s="20" t="s">
        <v>15</v>
      </c>
      <c r="C3" s="126" t="s">
        <v>16</v>
      </c>
      <c r="D3" s="89" t="s">
        <v>17</v>
      </c>
      <c r="E3" s="89" t="s">
        <v>18</v>
      </c>
      <c r="F3" s="89" t="s">
        <v>19</v>
      </c>
      <c r="G3" s="89" t="s">
        <v>20</v>
      </c>
      <c r="H3" s="89" t="s">
        <v>155</v>
      </c>
      <c r="I3" s="89" t="s">
        <v>156</v>
      </c>
      <c r="J3" s="89" t="s">
        <v>21</v>
      </c>
      <c r="K3" s="89" t="s">
        <v>157</v>
      </c>
      <c r="L3" s="89" t="s">
        <v>158</v>
      </c>
      <c r="M3" s="89" t="s">
        <v>159</v>
      </c>
      <c r="N3" s="89" t="s">
        <v>16</v>
      </c>
      <c r="O3" s="89" t="s">
        <v>17</v>
      </c>
      <c r="P3" s="89" t="s">
        <v>139</v>
      </c>
      <c r="Q3" s="89" t="s">
        <v>19</v>
      </c>
      <c r="R3" s="89" t="s">
        <v>29</v>
      </c>
      <c r="S3" s="127" t="s">
        <v>160</v>
      </c>
      <c r="T3" s="127" t="s">
        <v>161</v>
      </c>
      <c r="U3" s="94" t="s">
        <v>162</v>
      </c>
      <c r="V3" s="128" t="s">
        <v>35</v>
      </c>
      <c r="W3" s="128" t="s">
        <v>36</v>
      </c>
      <c r="X3" s="128" t="s">
        <v>37</v>
      </c>
      <c r="Y3" s="128" t="s">
        <v>38</v>
      </c>
      <c r="Z3" s="128" t="s">
        <v>39</v>
      </c>
      <c r="AA3" s="128" t="s">
        <v>40</v>
      </c>
      <c r="AB3" s="128" t="s">
        <v>163</v>
      </c>
      <c r="AC3" s="256"/>
      <c r="AD3" s="6"/>
    </row>
    <row r="4" spans="1:30" ht="15.75" customHeight="1">
      <c r="A4" s="183"/>
      <c r="B4" s="184" t="s">
        <v>188</v>
      </c>
      <c r="C4" s="131"/>
      <c r="D4" s="33"/>
      <c r="E4" s="33"/>
      <c r="F4" s="33"/>
      <c r="G4" s="33"/>
      <c r="H4" s="33"/>
      <c r="I4" s="132"/>
      <c r="J4" s="132">
        <v>62.5</v>
      </c>
      <c r="K4" s="132"/>
      <c r="L4" s="132" t="s">
        <v>189</v>
      </c>
      <c r="M4" s="133"/>
      <c r="N4" s="134" t="s">
        <v>190</v>
      </c>
      <c r="O4" s="33"/>
      <c r="P4" s="33"/>
      <c r="Q4" s="33"/>
      <c r="R4" s="33"/>
      <c r="S4" s="132"/>
      <c r="T4" s="132"/>
      <c r="U4" s="132"/>
      <c r="V4" s="50"/>
      <c r="W4" s="50"/>
      <c r="X4" s="50"/>
      <c r="Y4" s="50"/>
      <c r="Z4" s="50"/>
      <c r="AA4" s="50"/>
      <c r="AB4" s="50"/>
      <c r="AC4" s="185">
        <v>49574</v>
      </c>
      <c r="AD4" s="6"/>
    </row>
    <row r="5" spans="1:30" ht="15.75" customHeight="1">
      <c r="A5" s="135"/>
      <c r="B5" s="186" t="s">
        <v>191</v>
      </c>
      <c r="C5" s="71"/>
      <c r="D5" s="71"/>
      <c r="E5" s="71"/>
      <c r="F5" s="71"/>
      <c r="G5" s="71"/>
      <c r="H5" s="71"/>
      <c r="I5" s="187"/>
      <c r="J5" s="188"/>
      <c r="K5" s="188"/>
      <c r="L5" s="188"/>
      <c r="M5" s="70"/>
      <c r="N5" s="71"/>
      <c r="O5" s="71"/>
      <c r="P5" s="71"/>
      <c r="Q5" s="71"/>
      <c r="R5" s="71"/>
      <c r="S5" s="187"/>
      <c r="T5" s="188"/>
      <c r="U5" s="188"/>
      <c r="V5" s="189" t="s">
        <v>192</v>
      </c>
      <c r="W5" s="71"/>
      <c r="X5" s="72" t="s">
        <v>193</v>
      </c>
      <c r="Y5" s="50"/>
      <c r="Z5" s="50"/>
      <c r="AA5" s="50"/>
      <c r="AB5" s="50"/>
      <c r="AC5" s="106"/>
      <c r="AD5" s="6"/>
    </row>
    <row r="6" spans="1:30" ht="15.75" customHeight="1">
      <c r="A6" s="135"/>
      <c r="B6" s="184"/>
      <c r="C6" s="131"/>
      <c r="D6" s="33"/>
      <c r="E6" s="33"/>
      <c r="F6" s="33"/>
      <c r="G6" s="33"/>
      <c r="H6" s="33"/>
      <c r="I6" s="132"/>
      <c r="J6" s="132"/>
      <c r="K6" s="132"/>
      <c r="L6" s="132"/>
      <c r="M6" s="133"/>
      <c r="N6" s="134"/>
      <c r="O6" s="33"/>
      <c r="P6" s="33"/>
      <c r="Q6" s="33"/>
      <c r="R6" s="33"/>
      <c r="S6" s="132"/>
      <c r="T6" s="132"/>
      <c r="U6" s="132"/>
      <c r="V6" s="50"/>
      <c r="W6" s="50"/>
      <c r="X6" s="50"/>
      <c r="Y6" s="50"/>
      <c r="Z6" s="50"/>
      <c r="AA6" s="50"/>
      <c r="AB6" s="50"/>
      <c r="AC6" s="106"/>
      <c r="AD6" s="6"/>
    </row>
    <row r="7" spans="1:30" ht="15.75" customHeight="1">
      <c r="A7" s="135"/>
      <c r="B7" s="190"/>
      <c r="C7" s="134"/>
      <c r="D7" s="33"/>
      <c r="E7" s="33"/>
      <c r="F7" s="33"/>
      <c r="G7" s="33"/>
      <c r="H7" s="33"/>
      <c r="I7" s="132"/>
      <c r="J7" s="132"/>
      <c r="K7" s="132"/>
      <c r="L7" s="132"/>
      <c r="M7" s="133"/>
      <c r="N7" s="134"/>
      <c r="O7" s="33"/>
      <c r="P7" s="33"/>
      <c r="Q7" s="33"/>
      <c r="R7" s="33"/>
      <c r="S7" s="132"/>
      <c r="T7" s="132"/>
      <c r="U7" s="132"/>
      <c r="V7" s="50"/>
      <c r="W7" s="50"/>
      <c r="X7" s="50"/>
      <c r="Y7" s="50"/>
      <c r="Z7" s="191"/>
      <c r="AA7" s="50"/>
      <c r="AB7" s="50"/>
      <c r="AC7" s="106"/>
      <c r="AD7" s="6"/>
    </row>
    <row r="8" spans="1:30" ht="15.75" customHeight="1">
      <c r="A8" s="135"/>
      <c r="B8" s="130"/>
      <c r="C8" s="131"/>
      <c r="D8" s="33"/>
      <c r="E8" s="33"/>
      <c r="F8" s="33"/>
      <c r="G8" s="33"/>
      <c r="H8" s="33"/>
      <c r="I8" s="132"/>
      <c r="J8" s="132"/>
      <c r="K8" s="132"/>
      <c r="L8" s="132"/>
      <c r="M8" s="133"/>
      <c r="N8" s="134"/>
      <c r="O8" s="33"/>
      <c r="P8" s="33"/>
      <c r="Q8" s="33"/>
      <c r="R8" s="33"/>
      <c r="S8" s="132"/>
      <c r="T8" s="132"/>
      <c r="U8" s="132"/>
      <c r="V8" s="50"/>
      <c r="W8" s="50"/>
      <c r="X8" s="50"/>
      <c r="Y8" s="50"/>
      <c r="Z8" s="191"/>
      <c r="AA8" s="50"/>
      <c r="AB8" s="50"/>
      <c r="AC8" s="106"/>
      <c r="AD8" s="6"/>
    </row>
    <row r="9" spans="1:30" ht="15.75" customHeight="1">
      <c r="A9" s="135"/>
      <c r="B9" s="130"/>
      <c r="C9" s="138"/>
      <c r="D9" s="139"/>
      <c r="E9" s="139"/>
      <c r="F9" s="139"/>
      <c r="G9" s="139"/>
      <c r="H9" s="139"/>
      <c r="I9" s="140"/>
      <c r="J9" s="140"/>
      <c r="K9" s="140"/>
      <c r="L9" s="140"/>
      <c r="M9" s="141"/>
      <c r="N9" s="142"/>
      <c r="O9" s="139"/>
      <c r="P9" s="139"/>
      <c r="Q9" s="139"/>
      <c r="R9" s="139"/>
      <c r="S9" s="140"/>
      <c r="T9" s="140"/>
      <c r="U9" s="140"/>
      <c r="V9" s="143"/>
      <c r="W9" s="143"/>
      <c r="X9" s="50"/>
      <c r="Y9" s="50"/>
      <c r="Z9" s="50"/>
      <c r="AA9" s="50"/>
      <c r="AB9" s="50"/>
      <c r="AC9" s="106"/>
      <c r="AD9" s="6"/>
    </row>
    <row r="10" spans="1:30" ht="15.75" customHeight="1">
      <c r="A10" s="137"/>
      <c r="B10" s="192"/>
      <c r="C10" s="131"/>
      <c r="D10" s="33"/>
      <c r="E10" s="33"/>
      <c r="F10" s="33"/>
      <c r="G10" s="33"/>
      <c r="H10" s="139"/>
      <c r="I10" s="140"/>
      <c r="J10" s="140"/>
      <c r="K10" s="140"/>
      <c r="L10" s="140"/>
      <c r="M10" s="141"/>
      <c r="N10" s="142"/>
      <c r="O10" s="139"/>
      <c r="P10" s="139"/>
      <c r="Q10" s="139"/>
      <c r="R10" s="139"/>
      <c r="S10" s="140"/>
      <c r="T10" s="140"/>
      <c r="U10" s="140"/>
      <c r="V10" s="143"/>
      <c r="W10" s="143"/>
      <c r="X10" s="143"/>
      <c r="Y10" s="143"/>
      <c r="Z10" s="143"/>
      <c r="AA10" s="143"/>
      <c r="AB10" s="143"/>
      <c r="AC10" s="111"/>
      <c r="AD10" s="6"/>
    </row>
    <row r="11" spans="1:30" ht="15.75" customHeight="1">
      <c r="A11" s="137"/>
      <c r="B11" s="130"/>
      <c r="C11" s="138"/>
      <c r="D11" s="139"/>
      <c r="E11" s="139"/>
      <c r="F11" s="139"/>
      <c r="G11" s="139"/>
      <c r="H11" s="139"/>
      <c r="I11" s="140"/>
      <c r="J11" s="140"/>
      <c r="K11" s="140"/>
      <c r="L11" s="140"/>
      <c r="M11" s="141"/>
      <c r="N11" s="142"/>
      <c r="O11" s="139"/>
      <c r="P11" s="139"/>
      <c r="Q11" s="139"/>
      <c r="R11" s="139"/>
      <c r="S11" s="140"/>
      <c r="T11" s="140"/>
      <c r="U11" s="140"/>
      <c r="V11" s="143"/>
      <c r="W11" s="143"/>
      <c r="X11" s="143"/>
      <c r="Y11" s="143"/>
      <c r="Z11" s="143"/>
      <c r="AA11" s="143"/>
      <c r="AB11" s="143"/>
      <c r="AC11" s="111"/>
      <c r="AD11" s="6"/>
    </row>
    <row r="12" spans="1:30" ht="15.75" customHeight="1">
      <c r="A12" s="144"/>
      <c r="B12" s="130"/>
      <c r="C12" s="131"/>
      <c r="D12" s="33"/>
      <c r="E12" s="33"/>
      <c r="F12" s="33"/>
      <c r="G12" s="33"/>
      <c r="H12" s="33"/>
      <c r="I12" s="132"/>
      <c r="J12" s="132"/>
      <c r="K12" s="132"/>
      <c r="L12" s="132"/>
      <c r="M12" s="133"/>
      <c r="N12" s="134"/>
      <c r="O12" s="33"/>
      <c r="P12" s="33"/>
      <c r="Q12" s="33"/>
      <c r="R12" s="33"/>
      <c r="S12" s="132"/>
      <c r="T12" s="132"/>
      <c r="U12" s="132"/>
      <c r="V12" s="50"/>
      <c r="W12" s="50"/>
      <c r="X12" s="50"/>
      <c r="Y12" s="50"/>
      <c r="Z12" s="50"/>
      <c r="AA12" s="50"/>
      <c r="AB12" s="50"/>
      <c r="AC12" s="106"/>
      <c r="AD12" s="6"/>
    </row>
    <row r="13" spans="1:30" ht="15.75" customHeight="1">
      <c r="A13" s="193"/>
      <c r="B13" s="130"/>
      <c r="C13" s="138"/>
      <c r="D13" s="139"/>
      <c r="E13" s="139"/>
      <c r="F13" s="139"/>
      <c r="G13" s="139"/>
      <c r="H13" s="139"/>
      <c r="I13" s="140"/>
      <c r="J13" s="140"/>
      <c r="K13" s="140"/>
      <c r="L13" s="140"/>
      <c r="M13" s="141"/>
      <c r="N13" s="142"/>
      <c r="O13" s="139"/>
      <c r="P13" s="139"/>
      <c r="Q13" s="139"/>
      <c r="R13" s="139"/>
      <c r="S13" s="140"/>
      <c r="T13" s="140"/>
      <c r="U13" s="140"/>
      <c r="V13" s="143"/>
      <c r="W13" s="143"/>
      <c r="X13" s="143"/>
      <c r="Y13" s="143"/>
      <c r="Z13" s="143"/>
      <c r="AA13" s="143"/>
      <c r="AB13" s="143"/>
      <c r="AC13" s="111"/>
      <c r="AD13" s="6"/>
    </row>
    <row r="14" spans="1:30" ht="15.75" customHeight="1">
      <c r="A14" s="193"/>
      <c r="B14" s="130"/>
      <c r="C14" s="138"/>
      <c r="D14" s="139"/>
      <c r="E14" s="139"/>
      <c r="F14" s="139"/>
      <c r="G14" s="139"/>
      <c r="H14" s="139"/>
      <c r="I14" s="140"/>
      <c r="J14" s="140"/>
      <c r="K14" s="140"/>
      <c r="L14" s="140"/>
      <c r="M14" s="141"/>
      <c r="N14" s="142"/>
      <c r="O14" s="139"/>
      <c r="P14" s="139"/>
      <c r="Q14" s="139"/>
      <c r="R14" s="139"/>
      <c r="S14" s="140"/>
      <c r="T14" s="140"/>
      <c r="U14" s="140"/>
      <c r="V14" s="143"/>
      <c r="W14" s="143"/>
      <c r="X14" s="143"/>
      <c r="Y14" s="143"/>
      <c r="Z14" s="143"/>
      <c r="AA14" s="143"/>
      <c r="AB14" s="143"/>
      <c r="AC14" s="111"/>
      <c r="AD14" s="6"/>
    </row>
    <row r="15" spans="1:30" ht="15.75" customHeight="1">
      <c r="A15" s="135"/>
      <c r="B15" s="192"/>
      <c r="C15" s="131"/>
      <c r="D15" s="33"/>
      <c r="E15" s="33"/>
      <c r="F15" s="33"/>
      <c r="G15" s="33"/>
      <c r="H15" s="33"/>
      <c r="I15" s="132"/>
      <c r="J15" s="132"/>
      <c r="K15" s="132"/>
      <c r="L15" s="132"/>
      <c r="M15" s="133"/>
      <c r="N15" s="134"/>
      <c r="O15" s="33"/>
      <c r="P15" s="33"/>
      <c r="Q15" s="33"/>
      <c r="R15" s="33"/>
      <c r="S15" s="132"/>
      <c r="T15" s="132"/>
      <c r="U15" s="132"/>
      <c r="V15" s="50"/>
      <c r="W15" s="50"/>
      <c r="X15" s="50"/>
      <c r="Y15" s="50"/>
      <c r="Z15" s="191"/>
      <c r="AA15" s="50"/>
      <c r="AB15" s="50"/>
      <c r="AC15" s="106"/>
      <c r="AD15" s="6"/>
    </row>
    <row r="16" spans="1:30" ht="15.75" customHeight="1">
      <c r="A16" s="193"/>
      <c r="B16" s="130"/>
      <c r="C16" s="138"/>
      <c r="D16" s="139"/>
      <c r="E16" s="139"/>
      <c r="F16" s="139"/>
      <c r="G16" s="139"/>
      <c r="H16" s="139"/>
      <c r="I16" s="140"/>
      <c r="J16" s="140"/>
      <c r="K16" s="140"/>
      <c r="L16" s="140"/>
      <c r="M16" s="141"/>
      <c r="N16" s="142"/>
      <c r="O16" s="139"/>
      <c r="P16" s="139"/>
      <c r="Q16" s="139"/>
      <c r="R16" s="139"/>
      <c r="S16" s="140"/>
      <c r="T16" s="140"/>
      <c r="U16" s="140"/>
      <c r="V16" s="143"/>
      <c r="W16" s="143"/>
      <c r="X16" s="143"/>
      <c r="Y16" s="143"/>
      <c r="Z16" s="143"/>
      <c r="AA16" s="143"/>
      <c r="AB16" s="143"/>
      <c r="AC16" s="111"/>
      <c r="AD16" s="6"/>
    </row>
    <row r="17" spans="1:30" ht="15.75" customHeight="1">
      <c r="A17" s="193"/>
      <c r="B17" s="130"/>
      <c r="C17" s="138"/>
      <c r="D17" s="139"/>
      <c r="E17" s="139"/>
      <c r="F17" s="139"/>
      <c r="G17" s="139"/>
      <c r="H17" s="139"/>
      <c r="I17" s="140"/>
      <c r="J17" s="140"/>
      <c r="K17" s="140"/>
      <c r="L17" s="140"/>
      <c r="M17" s="141"/>
      <c r="N17" s="142"/>
      <c r="O17" s="139"/>
      <c r="P17" s="139"/>
      <c r="Q17" s="139"/>
      <c r="R17" s="139"/>
      <c r="S17" s="140"/>
      <c r="T17" s="140"/>
      <c r="U17" s="140"/>
      <c r="V17" s="143"/>
      <c r="W17" s="143"/>
      <c r="X17" s="143"/>
      <c r="Y17" s="143"/>
      <c r="Z17" s="143"/>
      <c r="AA17" s="143"/>
      <c r="AB17" s="143"/>
      <c r="AC17" s="111"/>
      <c r="AD17" s="6"/>
    </row>
    <row r="18" spans="1:30" ht="15.75" customHeight="1">
      <c r="A18" s="193"/>
      <c r="B18" s="130"/>
      <c r="C18" s="138"/>
      <c r="D18" s="139"/>
      <c r="E18" s="139"/>
      <c r="F18" s="139"/>
      <c r="G18" s="139"/>
      <c r="H18" s="139"/>
      <c r="I18" s="140"/>
      <c r="J18" s="140"/>
      <c r="K18" s="140"/>
      <c r="L18" s="140"/>
      <c r="M18" s="141"/>
      <c r="N18" s="142"/>
      <c r="O18" s="139"/>
      <c r="P18" s="139"/>
      <c r="Q18" s="139"/>
      <c r="R18" s="139"/>
      <c r="S18" s="140"/>
      <c r="T18" s="140"/>
      <c r="U18" s="140"/>
      <c r="V18" s="143"/>
      <c r="W18" s="143"/>
      <c r="X18" s="143"/>
      <c r="Y18" s="143"/>
      <c r="Z18" s="143"/>
      <c r="AA18" s="143"/>
      <c r="AB18" s="143"/>
      <c r="AC18" s="111"/>
      <c r="AD18" s="6"/>
    </row>
    <row r="19" spans="1:30" ht="15.75" customHeight="1">
      <c r="A19" s="193"/>
      <c r="B19" s="130"/>
      <c r="C19" s="138"/>
      <c r="D19" s="139"/>
      <c r="E19" s="139"/>
      <c r="F19" s="139"/>
      <c r="G19" s="139"/>
      <c r="H19" s="139"/>
      <c r="I19" s="140"/>
      <c r="J19" s="140"/>
      <c r="K19" s="140"/>
      <c r="L19" s="140"/>
      <c r="M19" s="141"/>
      <c r="N19" s="142"/>
      <c r="O19" s="139"/>
      <c r="P19" s="139"/>
      <c r="Q19" s="139"/>
      <c r="R19" s="194"/>
      <c r="S19" s="140"/>
      <c r="T19" s="140"/>
      <c r="U19" s="195"/>
      <c r="V19" s="196"/>
      <c r="W19" s="143"/>
      <c r="X19" s="143"/>
      <c r="Y19" s="143"/>
      <c r="Z19" s="143"/>
      <c r="AA19" s="143"/>
      <c r="AB19" s="143"/>
      <c r="AC19" s="111"/>
      <c r="AD19" s="6"/>
    </row>
    <row r="20" spans="1:30" ht="15.75" customHeight="1">
      <c r="A20" s="193"/>
      <c r="B20" s="130"/>
      <c r="C20" s="138"/>
      <c r="D20" s="139"/>
      <c r="E20" s="139"/>
      <c r="F20" s="139"/>
      <c r="G20" s="139"/>
      <c r="H20" s="139"/>
      <c r="I20" s="140"/>
      <c r="J20" s="140"/>
      <c r="K20" s="140"/>
      <c r="L20" s="140"/>
      <c r="M20" s="141"/>
      <c r="N20" s="142"/>
      <c r="O20" s="139"/>
      <c r="P20" s="139"/>
      <c r="Q20" s="139"/>
      <c r="R20" s="139"/>
      <c r="S20" s="140"/>
      <c r="T20" s="140"/>
      <c r="U20" s="140"/>
      <c r="V20" s="143"/>
      <c r="W20" s="143"/>
      <c r="X20" s="143"/>
      <c r="Y20" s="143"/>
      <c r="Z20" s="143"/>
      <c r="AA20" s="143"/>
      <c r="AB20" s="143"/>
      <c r="AC20" s="111"/>
      <c r="AD20" s="6"/>
    </row>
    <row r="21" spans="1:30" ht="15.75" customHeight="1">
      <c r="A21" s="193"/>
      <c r="B21" s="130"/>
      <c r="C21" s="138"/>
      <c r="D21" s="139"/>
      <c r="E21" s="139"/>
      <c r="F21" s="139"/>
      <c r="G21" s="139"/>
      <c r="H21" s="139"/>
      <c r="I21" s="140"/>
      <c r="J21" s="140"/>
      <c r="K21" s="140"/>
      <c r="L21" s="140"/>
      <c r="M21" s="141"/>
      <c r="N21" s="142"/>
      <c r="O21" s="139"/>
      <c r="P21" s="139"/>
      <c r="Q21" s="139"/>
      <c r="R21" s="139"/>
      <c r="S21" s="140"/>
      <c r="T21" s="140"/>
      <c r="U21" s="140"/>
      <c r="V21" s="143"/>
      <c r="W21" s="143"/>
      <c r="X21" s="143"/>
      <c r="Y21" s="143"/>
      <c r="Z21" s="143"/>
      <c r="AA21" s="143"/>
      <c r="AB21" s="143"/>
      <c r="AC21" s="111"/>
      <c r="AD21" s="6"/>
    </row>
    <row r="22" spans="1:30" ht="15.75" customHeight="1">
      <c r="A22" s="193"/>
      <c r="B22" s="130"/>
      <c r="C22" s="138"/>
      <c r="D22" s="139"/>
      <c r="E22" s="139"/>
      <c r="F22" s="139"/>
      <c r="G22" s="139"/>
      <c r="H22" s="139"/>
      <c r="I22" s="140"/>
      <c r="J22" s="140"/>
      <c r="K22" s="140"/>
      <c r="L22" s="140"/>
      <c r="M22" s="141"/>
      <c r="N22" s="142"/>
      <c r="O22" s="139"/>
      <c r="P22" s="139"/>
      <c r="Q22" s="139"/>
      <c r="R22" s="139"/>
      <c r="S22" s="140"/>
      <c r="T22" s="140"/>
      <c r="U22" s="140"/>
      <c r="V22" s="143"/>
      <c r="W22" s="143"/>
      <c r="X22" s="143"/>
      <c r="Y22" s="143"/>
      <c r="Z22" s="143"/>
      <c r="AA22" s="143"/>
      <c r="AB22" s="143"/>
      <c r="AC22" s="111"/>
      <c r="AD22" s="6"/>
    </row>
    <row r="23" spans="1:30" ht="15.75" customHeight="1">
      <c r="A23" s="193"/>
      <c r="B23" s="130"/>
      <c r="C23" s="138"/>
      <c r="D23" s="139"/>
      <c r="E23" s="139"/>
      <c r="F23" s="139"/>
      <c r="G23" s="139"/>
      <c r="H23" s="139"/>
      <c r="I23" s="140"/>
      <c r="J23" s="140"/>
      <c r="K23" s="140"/>
      <c r="L23" s="140"/>
      <c r="M23" s="141"/>
      <c r="N23" s="142"/>
      <c r="O23" s="139"/>
      <c r="P23" s="139"/>
      <c r="Q23" s="139"/>
      <c r="R23" s="139"/>
      <c r="S23" s="140"/>
      <c r="T23" s="140"/>
      <c r="U23" s="140"/>
      <c r="V23" s="143"/>
      <c r="W23" s="143"/>
      <c r="X23" s="143"/>
      <c r="Y23" s="143"/>
      <c r="Z23" s="143"/>
      <c r="AA23" s="143"/>
      <c r="AB23" s="143"/>
      <c r="AC23" s="111"/>
      <c r="AD23" s="6"/>
    </row>
    <row r="24" spans="1:30" ht="15.75" customHeight="1">
      <c r="A24" s="193"/>
      <c r="B24" s="130"/>
      <c r="C24" s="138"/>
      <c r="D24" s="139"/>
      <c r="E24" s="139"/>
      <c r="F24" s="139"/>
      <c r="G24" s="139"/>
      <c r="H24" s="139"/>
      <c r="I24" s="140"/>
      <c r="J24" s="140"/>
      <c r="K24" s="140"/>
      <c r="L24" s="140"/>
      <c r="M24" s="141"/>
      <c r="N24" s="142"/>
      <c r="O24" s="139"/>
      <c r="P24" s="139"/>
      <c r="Q24" s="139"/>
      <c r="R24" s="139"/>
      <c r="S24" s="140"/>
      <c r="T24" s="140"/>
      <c r="U24" s="140"/>
      <c r="V24" s="143"/>
      <c r="W24" s="143"/>
      <c r="X24" s="143"/>
      <c r="Y24" s="143"/>
      <c r="Z24" s="143"/>
      <c r="AA24" s="143"/>
      <c r="AB24" s="143"/>
      <c r="AC24" s="111"/>
      <c r="AD24" s="6"/>
    </row>
    <row r="25" spans="1:30" ht="15.75" customHeight="1">
      <c r="A25" s="193"/>
      <c r="B25" s="130"/>
      <c r="C25" s="138"/>
      <c r="D25" s="139"/>
      <c r="E25" s="139"/>
      <c r="F25" s="139"/>
      <c r="G25" s="139"/>
      <c r="H25" s="139"/>
      <c r="I25" s="140"/>
      <c r="J25" s="140"/>
      <c r="K25" s="140"/>
      <c r="L25" s="140"/>
      <c r="M25" s="141"/>
      <c r="N25" s="142"/>
      <c r="O25" s="139"/>
      <c r="P25" s="139"/>
      <c r="Q25" s="139"/>
      <c r="R25" s="139"/>
      <c r="S25" s="140"/>
      <c r="T25" s="140"/>
      <c r="U25" s="140"/>
      <c r="V25" s="143"/>
      <c r="W25" s="143"/>
      <c r="X25" s="143"/>
      <c r="Y25" s="143"/>
      <c r="Z25" s="143"/>
      <c r="AA25" s="143"/>
      <c r="AB25" s="143"/>
      <c r="AC25" s="111"/>
      <c r="AD25" s="6"/>
    </row>
    <row r="26" spans="1:30" ht="16.5" customHeight="1">
      <c r="A26" s="145"/>
      <c r="B26" s="130"/>
      <c r="C26" s="138"/>
      <c r="D26" s="139"/>
      <c r="E26" s="139"/>
      <c r="F26" s="139"/>
      <c r="G26" s="139"/>
      <c r="H26" s="139"/>
      <c r="I26" s="140"/>
      <c r="J26" s="140"/>
      <c r="K26" s="140"/>
      <c r="L26" s="140"/>
      <c r="M26" s="141"/>
      <c r="N26" s="142"/>
      <c r="O26" s="139"/>
      <c r="P26" s="139"/>
      <c r="Q26" s="139"/>
      <c r="R26" s="139"/>
      <c r="S26" s="140"/>
      <c r="T26" s="140"/>
      <c r="U26" s="140"/>
      <c r="V26" s="143"/>
      <c r="W26" s="143"/>
      <c r="X26" s="143"/>
      <c r="Y26" s="143"/>
      <c r="Z26" s="143"/>
      <c r="AA26" s="143"/>
      <c r="AB26" s="143"/>
      <c r="AC26" s="111"/>
      <c r="AD26" s="6"/>
    </row>
    <row r="27" spans="1:30" ht="16.5" customHeight="1">
      <c r="A27" s="146"/>
      <c r="B27" s="147" t="s">
        <v>128</v>
      </c>
      <c r="C27" s="80">
        <f t="shared" ref="C27:AB27" si="0">SUM(C4:C26)</f>
        <v>0</v>
      </c>
      <c r="D27" s="148">
        <f t="shared" si="0"/>
        <v>0</v>
      </c>
      <c r="E27" s="148">
        <f t="shared" si="0"/>
        <v>0</v>
      </c>
      <c r="F27" s="148">
        <f t="shared" si="0"/>
        <v>0</v>
      </c>
      <c r="G27" s="148">
        <f t="shared" si="0"/>
        <v>0</v>
      </c>
      <c r="H27" s="148">
        <f t="shared" si="0"/>
        <v>0</v>
      </c>
      <c r="I27" s="148">
        <f t="shared" si="0"/>
        <v>0</v>
      </c>
      <c r="J27" s="148">
        <f t="shared" si="0"/>
        <v>62.5</v>
      </c>
      <c r="K27" s="148">
        <f t="shared" si="0"/>
        <v>0</v>
      </c>
      <c r="L27" s="148">
        <f t="shared" si="0"/>
        <v>0</v>
      </c>
      <c r="M27" s="149">
        <f t="shared" si="0"/>
        <v>0</v>
      </c>
      <c r="N27" s="80">
        <f t="shared" si="0"/>
        <v>0</v>
      </c>
      <c r="O27" s="148">
        <f t="shared" si="0"/>
        <v>0</v>
      </c>
      <c r="P27" s="148">
        <f t="shared" si="0"/>
        <v>0</v>
      </c>
      <c r="Q27" s="148">
        <f t="shared" si="0"/>
        <v>0</v>
      </c>
      <c r="R27" s="148">
        <f t="shared" si="0"/>
        <v>0</v>
      </c>
      <c r="S27" s="148">
        <f t="shared" si="0"/>
        <v>0</v>
      </c>
      <c r="T27" s="148">
        <f t="shared" si="0"/>
        <v>0</v>
      </c>
      <c r="U27" s="149">
        <f t="shared" si="0"/>
        <v>0</v>
      </c>
      <c r="V27" s="80">
        <f t="shared" si="0"/>
        <v>0</v>
      </c>
      <c r="W27" s="148">
        <f t="shared" si="0"/>
        <v>0</v>
      </c>
      <c r="X27" s="148">
        <f t="shared" si="0"/>
        <v>0</v>
      </c>
      <c r="Y27" s="148">
        <f t="shared" si="0"/>
        <v>0</v>
      </c>
      <c r="Z27" s="148">
        <f t="shared" si="0"/>
        <v>0</v>
      </c>
      <c r="AA27" s="148">
        <f t="shared" si="0"/>
        <v>0</v>
      </c>
      <c r="AB27" s="149">
        <f t="shared" si="0"/>
        <v>0</v>
      </c>
      <c r="AC27" s="150">
        <f>SUM(C27:AB27)</f>
        <v>62.5</v>
      </c>
      <c r="AD27" s="146"/>
    </row>
    <row r="28" spans="1:30" ht="13.5" customHeight="1">
      <c r="A28" s="6"/>
      <c r="B28" s="5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>
      <c r="A29" s="6"/>
      <c r="B29" s="5"/>
      <c r="C29" s="82"/>
      <c r="D29" s="82"/>
      <c r="E29" s="82"/>
      <c r="F29" s="229" t="s">
        <v>171</v>
      </c>
      <c r="G29" s="224"/>
      <c r="H29" s="224"/>
      <c r="I29" s="224"/>
      <c r="J29" s="224"/>
      <c r="K29" s="224"/>
      <c r="L29" s="224"/>
      <c r="M29" s="224"/>
      <c r="N29" s="224"/>
      <c r="O29" s="224"/>
      <c r="P29" s="225"/>
      <c r="Q29" s="82"/>
      <c r="R29" s="82"/>
      <c r="S29" s="82"/>
      <c r="T29" s="82"/>
      <c r="U29" s="82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>
      <c r="A30" s="6"/>
      <c r="B30" s="83"/>
      <c r="C30" s="229" t="s">
        <v>172</v>
      </c>
      <c r="D30" s="224"/>
      <c r="E30" s="225"/>
      <c r="F30" s="251" t="s">
        <v>131</v>
      </c>
      <c r="G30" s="224"/>
      <c r="H30" s="224"/>
      <c r="I30" s="225"/>
      <c r="J30" s="251" t="s">
        <v>173</v>
      </c>
      <c r="K30" s="224"/>
      <c r="L30" s="224"/>
      <c r="M30" s="225"/>
      <c r="N30" s="251" t="s">
        <v>133</v>
      </c>
      <c r="O30" s="224"/>
      <c r="P30" s="225"/>
      <c r="Q30" s="229" t="s">
        <v>175</v>
      </c>
      <c r="R30" s="224"/>
      <c r="S30" s="224"/>
      <c r="T30" s="224"/>
      <c r="U30" s="225"/>
      <c r="V30" s="251" t="s">
        <v>176</v>
      </c>
      <c r="W30" s="224"/>
      <c r="X30" s="224"/>
      <c r="Y30" s="224"/>
      <c r="Z30" s="225"/>
      <c r="AA30" s="86" t="s">
        <v>14</v>
      </c>
      <c r="AB30" s="6"/>
      <c r="AC30" s="6"/>
      <c r="AD30" s="6"/>
    </row>
    <row r="31" spans="1:30" ht="13.5" customHeight="1">
      <c r="A31" s="6"/>
      <c r="B31" s="151" t="s">
        <v>15</v>
      </c>
      <c r="C31" s="88" t="s">
        <v>16</v>
      </c>
      <c r="D31" s="89" t="s">
        <v>17</v>
      </c>
      <c r="E31" s="89" t="s">
        <v>18</v>
      </c>
      <c r="F31" s="90" t="s">
        <v>139</v>
      </c>
      <c r="G31" s="91" t="s">
        <v>140</v>
      </c>
      <c r="H31" s="91" t="s">
        <v>141</v>
      </c>
      <c r="I31" s="92" t="s">
        <v>143</v>
      </c>
      <c r="J31" s="90" t="s">
        <v>139</v>
      </c>
      <c r="K31" s="91" t="s">
        <v>140</v>
      </c>
      <c r="L31" s="91" t="s">
        <v>141</v>
      </c>
      <c r="M31" s="92" t="s">
        <v>143</v>
      </c>
      <c r="N31" s="93" t="s">
        <v>144</v>
      </c>
      <c r="O31" s="93" t="s">
        <v>145</v>
      </c>
      <c r="P31" s="93" t="s">
        <v>146</v>
      </c>
      <c r="Q31" s="88" t="s">
        <v>16</v>
      </c>
      <c r="R31" s="89" t="s">
        <v>17</v>
      </c>
      <c r="S31" s="89" t="s">
        <v>18</v>
      </c>
      <c r="T31" s="89" t="s">
        <v>19</v>
      </c>
      <c r="U31" s="94" t="s">
        <v>141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141</v>
      </c>
      <c r="AA31" s="96"/>
      <c r="AB31" s="6"/>
      <c r="AC31" s="6"/>
      <c r="AD31" s="6"/>
    </row>
    <row r="32" spans="1:30" ht="15.75" customHeight="1">
      <c r="A32" s="6"/>
      <c r="B32" s="130"/>
      <c r="C32" s="102"/>
      <c r="D32" s="103"/>
      <c r="E32" s="103"/>
      <c r="F32" s="102"/>
      <c r="G32" s="103"/>
      <c r="H32" s="103"/>
      <c r="I32" s="101"/>
      <c r="J32" s="102"/>
      <c r="K32" s="103"/>
      <c r="L32" s="153"/>
      <c r="M32" s="101"/>
      <c r="N32" s="102"/>
      <c r="O32" s="103"/>
      <c r="P32" s="104"/>
      <c r="Q32" s="102"/>
      <c r="R32" s="103"/>
      <c r="S32" s="103"/>
      <c r="T32" s="103"/>
      <c r="U32" s="104"/>
      <c r="V32" s="154"/>
      <c r="W32" s="154"/>
      <c r="X32" s="154"/>
      <c r="Y32" s="154"/>
      <c r="Z32" s="154"/>
      <c r="AA32" s="155"/>
      <c r="AB32" s="6"/>
      <c r="AC32" s="6"/>
      <c r="AD32" s="6"/>
    </row>
    <row r="33" spans="1:30" ht="15.75" customHeight="1">
      <c r="A33" s="6"/>
      <c r="B33" s="106"/>
      <c r="C33" s="99"/>
      <c r="D33" s="54"/>
      <c r="E33" s="54"/>
      <c r="F33" s="99"/>
      <c r="G33" s="54"/>
      <c r="H33" s="54"/>
      <c r="I33" s="105"/>
      <c r="J33" s="99"/>
      <c r="K33" s="54"/>
      <c r="L33" s="98"/>
      <c r="M33" s="101"/>
      <c r="N33" s="102"/>
      <c r="O33" s="103"/>
      <c r="P33" s="104"/>
      <c r="Q33" s="99"/>
      <c r="R33" s="54"/>
      <c r="S33" s="54"/>
      <c r="T33" s="54"/>
      <c r="U33" s="108"/>
      <c r="V33" s="54"/>
      <c r="W33" s="54"/>
      <c r="X33" s="54"/>
      <c r="Y33" s="54"/>
      <c r="Z33" s="54"/>
      <c r="AA33" s="106"/>
      <c r="AB33" s="6"/>
      <c r="AC33" s="6"/>
      <c r="AD33" s="6"/>
    </row>
    <row r="34" spans="1:30" ht="15.75" customHeight="1">
      <c r="A34" s="6"/>
      <c r="B34" s="106"/>
      <c r="C34" s="99"/>
      <c r="D34" s="54"/>
      <c r="E34" s="54"/>
      <c r="F34" s="99"/>
      <c r="G34" s="54"/>
      <c r="H34" s="54"/>
      <c r="I34" s="105"/>
      <c r="J34" s="99"/>
      <c r="K34" s="54"/>
      <c r="L34" s="107"/>
      <c r="M34" s="105"/>
      <c r="N34" s="99"/>
      <c r="O34" s="54"/>
      <c r="P34" s="108"/>
      <c r="Q34" s="99"/>
      <c r="R34" s="54"/>
      <c r="S34" s="54"/>
      <c r="T34" s="54"/>
      <c r="U34" s="108"/>
      <c r="V34" s="54"/>
      <c r="W34" s="54"/>
      <c r="X34" s="54"/>
      <c r="Y34" s="54"/>
      <c r="Z34" s="54"/>
      <c r="AA34" s="106"/>
      <c r="AB34" s="6"/>
      <c r="AC34" s="6"/>
      <c r="AD34" s="6"/>
    </row>
    <row r="35" spans="1:30" ht="15.75" customHeight="1">
      <c r="A35" s="6"/>
      <c r="B35" s="156"/>
      <c r="C35" s="99"/>
      <c r="D35" s="54"/>
      <c r="E35" s="54"/>
      <c r="F35" s="99"/>
      <c r="G35" s="54"/>
      <c r="H35" s="54"/>
      <c r="I35" s="105"/>
      <c r="J35" s="99"/>
      <c r="K35" s="54"/>
      <c r="L35" s="107"/>
      <c r="M35" s="105"/>
      <c r="N35" s="99"/>
      <c r="O35" s="54"/>
      <c r="P35" s="108"/>
      <c r="Q35" s="99"/>
      <c r="R35" s="54"/>
      <c r="S35" s="54"/>
      <c r="T35" s="54"/>
      <c r="U35" s="108"/>
      <c r="V35" s="54"/>
      <c r="W35" s="54"/>
      <c r="X35" s="54"/>
      <c r="Y35" s="54"/>
      <c r="Z35" s="54"/>
      <c r="AA35" s="106"/>
      <c r="AB35" s="6"/>
      <c r="AC35" s="6"/>
      <c r="AD35" s="6"/>
    </row>
    <row r="36" spans="1:30" ht="16.5" customHeight="1">
      <c r="A36" s="6"/>
      <c r="B36" s="157"/>
      <c r="C36" s="158"/>
      <c r="D36" s="159"/>
      <c r="E36" s="159"/>
      <c r="F36" s="158"/>
      <c r="G36" s="159"/>
      <c r="H36" s="159"/>
      <c r="I36" s="160"/>
      <c r="J36" s="158"/>
      <c r="K36" s="159"/>
      <c r="L36" s="161"/>
      <c r="M36" s="160"/>
      <c r="N36" s="158"/>
      <c r="O36" s="159"/>
      <c r="P36" s="162"/>
      <c r="Q36" s="158"/>
      <c r="R36" s="159"/>
      <c r="S36" s="159"/>
      <c r="T36" s="159"/>
      <c r="U36" s="162"/>
      <c r="V36" s="159"/>
      <c r="W36" s="159"/>
      <c r="X36" s="159"/>
      <c r="Y36" s="159"/>
      <c r="Z36" s="159"/>
      <c r="AA36" s="163"/>
      <c r="AB36" s="6"/>
      <c r="AC36" s="6"/>
      <c r="AD36" s="6"/>
    </row>
    <row r="37" spans="1:30" ht="13.5" customHeight="1">
      <c r="A37" s="6"/>
      <c r="B37" s="118" t="s">
        <v>128</v>
      </c>
      <c r="C37" s="119">
        <f t="shared" ref="C37:Z37" si="1">SUM(C32:C36)</f>
        <v>0</v>
      </c>
      <c r="D37" s="119">
        <f t="shared" si="1"/>
        <v>0</v>
      </c>
      <c r="E37" s="119">
        <f t="shared" si="1"/>
        <v>0</v>
      </c>
      <c r="F37" s="119">
        <f t="shared" si="1"/>
        <v>0</v>
      </c>
      <c r="G37" s="119">
        <f t="shared" si="1"/>
        <v>0</v>
      </c>
      <c r="H37" s="119">
        <f t="shared" si="1"/>
        <v>0</v>
      </c>
      <c r="I37" s="119">
        <f t="shared" si="1"/>
        <v>0</v>
      </c>
      <c r="J37" s="119">
        <f t="shared" si="1"/>
        <v>0</v>
      </c>
      <c r="K37" s="120">
        <f t="shared" si="1"/>
        <v>0</v>
      </c>
      <c r="L37" s="120">
        <f t="shared" si="1"/>
        <v>0</v>
      </c>
      <c r="M37" s="164">
        <f t="shared" si="1"/>
        <v>0</v>
      </c>
      <c r="N37" s="164">
        <f t="shared" si="1"/>
        <v>0</v>
      </c>
      <c r="O37" s="164">
        <f t="shared" si="1"/>
        <v>0</v>
      </c>
      <c r="P37" s="164">
        <f t="shared" si="1"/>
        <v>0</v>
      </c>
      <c r="Q37" s="119">
        <f t="shared" si="1"/>
        <v>0</v>
      </c>
      <c r="R37" s="119">
        <f t="shared" si="1"/>
        <v>0</v>
      </c>
      <c r="S37" s="119">
        <f t="shared" si="1"/>
        <v>0</v>
      </c>
      <c r="T37" s="119">
        <f t="shared" si="1"/>
        <v>0</v>
      </c>
      <c r="U37" s="164">
        <f t="shared" si="1"/>
        <v>0</v>
      </c>
      <c r="V37" s="164">
        <f t="shared" si="1"/>
        <v>0</v>
      </c>
      <c r="W37" s="164">
        <f t="shared" si="1"/>
        <v>0</v>
      </c>
      <c r="X37" s="164">
        <f t="shared" si="1"/>
        <v>0</v>
      </c>
      <c r="Y37" s="164">
        <f t="shared" si="1"/>
        <v>0</v>
      </c>
      <c r="Z37" s="164">
        <f t="shared" si="1"/>
        <v>0</v>
      </c>
      <c r="AA37" s="121"/>
      <c r="AB37" s="6"/>
      <c r="AC37" s="6"/>
      <c r="AD37" s="6"/>
    </row>
    <row r="38" spans="1:30" ht="12.75" customHeight="1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197"/>
      <c r="B1" s="257" t="s">
        <v>0</v>
      </c>
      <c r="C1" s="232"/>
      <c r="D1" s="232"/>
      <c r="E1" s="232"/>
      <c r="F1" s="232"/>
      <c r="G1" s="258"/>
      <c r="H1" s="198" t="s">
        <v>1</v>
      </c>
      <c r="I1" s="262" t="s">
        <v>194</v>
      </c>
      <c r="J1" s="263"/>
    </row>
    <row r="2" spans="1:10" ht="12.75" customHeight="1">
      <c r="B2" s="259"/>
      <c r="C2" s="260"/>
      <c r="D2" s="260"/>
      <c r="E2" s="260"/>
      <c r="F2" s="260"/>
      <c r="G2" s="261"/>
      <c r="H2" s="198" t="s">
        <v>195</v>
      </c>
      <c r="I2" s="264">
        <v>43742</v>
      </c>
      <c r="J2" s="263"/>
    </row>
    <row r="3" spans="1:10" ht="12.75" customHeight="1">
      <c r="A3" s="257" t="s">
        <v>196</v>
      </c>
      <c r="B3" s="232"/>
      <c r="C3" s="232"/>
      <c r="D3" s="232"/>
      <c r="E3" s="232"/>
      <c r="F3" s="232"/>
      <c r="G3" s="233"/>
      <c r="H3" s="198" t="s">
        <v>197</v>
      </c>
      <c r="I3" s="266" t="s">
        <v>198</v>
      </c>
      <c r="J3" s="263"/>
    </row>
    <row r="4" spans="1:10" ht="12.75" customHeight="1">
      <c r="A4" s="259"/>
      <c r="B4" s="260"/>
      <c r="C4" s="260"/>
      <c r="D4" s="260"/>
      <c r="E4" s="260"/>
      <c r="F4" s="260"/>
      <c r="G4" s="265"/>
      <c r="H4" s="198" t="s">
        <v>199</v>
      </c>
      <c r="I4" s="262" t="s">
        <v>8</v>
      </c>
      <c r="J4" s="263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199" t="s">
        <v>200</v>
      </c>
    </row>
    <row r="12" spans="1:10" ht="12.75" customHeight="1">
      <c r="A12" s="199" t="s">
        <v>201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00" t="s">
        <v>202</v>
      </c>
      <c r="B19" s="201" t="s">
        <v>203</v>
      </c>
      <c r="C19" s="202" t="s">
        <v>204</v>
      </c>
      <c r="D19" s="201" t="s">
        <v>205</v>
      </c>
      <c r="E19" s="201" t="s">
        <v>206</v>
      </c>
      <c r="F19" s="201" t="s">
        <v>207</v>
      </c>
      <c r="G19" s="203" t="s">
        <v>208</v>
      </c>
      <c r="H19" s="204" t="s">
        <v>209</v>
      </c>
      <c r="I19" s="205" t="s">
        <v>210</v>
      </c>
    </row>
    <row r="20" spans="1:9" ht="12.75" customHeight="1">
      <c r="A20" s="206"/>
      <c r="B20" s="206" t="s">
        <v>211</v>
      </c>
      <c r="C20" s="207">
        <f>IF(ISTEXT(Pedido!F64),0,Pedido!F64)</f>
        <v>0</v>
      </c>
      <c r="D20" s="207">
        <f t="shared" ref="D20:D30" si="0">IF(MOD(C20,12)=0,C20/12,"INCOMPLETO")</f>
        <v>0</v>
      </c>
      <c r="E20" s="206">
        <f>IF(ISTEXT(Pedido!F64),Pedido!F64,0)</f>
        <v>0</v>
      </c>
      <c r="F20" s="206" t="str">
        <f t="shared" ref="F20:F334" si="1">IF((IF(C20=0,0,1)+IF(E20=0,0,1))&gt;0,"SI","NO")</f>
        <v>NO</v>
      </c>
      <c r="G20" s="206"/>
      <c r="H20" s="206" t="str">
        <f>Pedido!$B$64</f>
        <v>Jacqueline Darling</v>
      </c>
      <c r="I20" s="206">
        <f>Pedido!$A$64</f>
        <v>8</v>
      </c>
    </row>
    <row r="21" spans="1:9" ht="12.75" customHeight="1">
      <c r="A21" s="75"/>
      <c r="B21" s="75" t="s">
        <v>212</v>
      </c>
      <c r="C21" s="208">
        <f>IF(ISTEXT(Pedido!H64),0,Pedido!H64)</f>
        <v>0</v>
      </c>
      <c r="D21" s="207">
        <f t="shared" si="0"/>
        <v>0</v>
      </c>
      <c r="E21" s="206">
        <f>IF(ISTEXT(Pedido!H64),Pedido!H64,0)</f>
        <v>0</v>
      </c>
      <c r="F21" s="206" t="str">
        <f t="shared" si="1"/>
        <v>NO</v>
      </c>
      <c r="G21" s="75"/>
      <c r="H21" s="206" t="str">
        <f>Pedido!$B$64</f>
        <v>Jacqueline Darling</v>
      </c>
      <c r="I21" s="206">
        <f>Pedido!$A$64</f>
        <v>8</v>
      </c>
    </row>
    <row r="22" spans="1:9" ht="12.75" customHeight="1">
      <c r="A22" s="75"/>
      <c r="B22" s="75" t="s">
        <v>213</v>
      </c>
      <c r="C22" s="208">
        <f>IF(ISTEXT(Pedido!I64),0,Pedido!I64)</f>
        <v>0</v>
      </c>
      <c r="D22" s="207">
        <f t="shared" si="0"/>
        <v>0</v>
      </c>
      <c r="E22" s="75">
        <f>IF(ISTEXT(Pedido!I64),Pedido!I64,0)</f>
        <v>0</v>
      </c>
      <c r="F22" s="206" t="str">
        <f t="shared" si="1"/>
        <v>NO</v>
      </c>
      <c r="G22" s="75"/>
      <c r="H22" s="206" t="str">
        <f>Pedido!$B$64</f>
        <v>Jacqueline Darling</v>
      </c>
      <c r="I22" s="206">
        <f>Pedido!$A$64</f>
        <v>8</v>
      </c>
    </row>
    <row r="23" spans="1:9" ht="12.75" customHeight="1">
      <c r="A23" s="75"/>
      <c r="B23" s="75" t="s">
        <v>214</v>
      </c>
      <c r="C23" s="208">
        <f>IF(ISTEXT(Pedido!G64),0,Pedido!G64)</f>
        <v>0</v>
      </c>
      <c r="D23" s="207">
        <f t="shared" si="0"/>
        <v>0</v>
      </c>
      <c r="E23" s="75">
        <f>IF(ISTEXT(Pedido!G64),Pedido!G64,0)</f>
        <v>0</v>
      </c>
      <c r="F23" s="206" t="str">
        <f t="shared" si="1"/>
        <v>NO</v>
      </c>
      <c r="G23" s="75"/>
      <c r="H23" s="206" t="str">
        <f>Pedido!$B$64</f>
        <v>Jacqueline Darling</v>
      </c>
      <c r="I23" s="206">
        <f>Pedido!$A$64</f>
        <v>8</v>
      </c>
    </row>
    <row r="24" spans="1:9" ht="12.75" customHeight="1">
      <c r="A24" s="75"/>
      <c r="B24" s="75" t="s">
        <v>215</v>
      </c>
      <c r="C24" s="208">
        <f>IF(ISTEXT(Pedido!P64),0,Pedido!P64)</f>
        <v>0</v>
      </c>
      <c r="D24" s="207">
        <f t="shared" si="0"/>
        <v>0</v>
      </c>
      <c r="E24" s="75">
        <f>IF(ISTEXT(Pedido!P64),Pedido!P64,0)</f>
        <v>0</v>
      </c>
      <c r="F24" s="206" t="str">
        <f t="shared" si="1"/>
        <v>NO</v>
      </c>
      <c r="G24" s="75"/>
      <c r="H24" s="206" t="str">
        <f>Pedido!$B$64</f>
        <v>Jacqueline Darling</v>
      </c>
      <c r="I24" s="206">
        <f>Pedido!$A$64</f>
        <v>8</v>
      </c>
    </row>
    <row r="25" spans="1:9" ht="12.75" customHeight="1">
      <c r="A25" s="75"/>
      <c r="B25" s="75" t="s">
        <v>216</v>
      </c>
      <c r="C25" s="208">
        <f>IF(ISTEXT(Pedido!O64),0,Pedido!O64)</f>
        <v>0</v>
      </c>
      <c r="D25" s="207">
        <f t="shared" si="0"/>
        <v>0</v>
      </c>
      <c r="E25" s="75">
        <f>IF(ISTEXT(Pedido!O64),Pedido!O64,0)</f>
        <v>0</v>
      </c>
      <c r="F25" s="206" t="str">
        <f t="shared" si="1"/>
        <v>NO</v>
      </c>
      <c r="G25" s="75"/>
      <c r="H25" s="206" t="str">
        <f>Pedido!$B$64</f>
        <v>Jacqueline Darling</v>
      </c>
      <c r="I25" s="206">
        <f>Pedido!$A$64</f>
        <v>8</v>
      </c>
    </row>
    <row r="26" spans="1:9" ht="12.75" customHeight="1">
      <c r="A26" s="75"/>
      <c r="B26" s="75" t="s">
        <v>217</v>
      </c>
      <c r="C26" s="208">
        <f>IF(ISTEXT(Pedido!N64),0,Pedido!N64)</f>
        <v>0</v>
      </c>
      <c r="D26" s="207">
        <f t="shared" si="0"/>
        <v>0</v>
      </c>
      <c r="E26" s="75">
        <f>IF(ISTEXT(Pedido!N64),Pedido!N64,0)</f>
        <v>0</v>
      </c>
      <c r="F26" s="206" t="str">
        <f t="shared" si="1"/>
        <v>NO</v>
      </c>
      <c r="G26" s="75"/>
      <c r="H26" s="206" t="str">
        <f>Pedido!$B$64</f>
        <v>Jacqueline Darling</v>
      </c>
      <c r="I26" s="206">
        <f>Pedido!$A$64</f>
        <v>8</v>
      </c>
    </row>
    <row r="27" spans="1:9" ht="12.75" customHeight="1">
      <c r="A27" s="75"/>
      <c r="B27" s="75" t="s">
        <v>218</v>
      </c>
      <c r="C27" s="208">
        <f>IF(ISTEXT(Pedido!J64),0,Pedido!J64)</f>
        <v>0</v>
      </c>
      <c r="D27" s="207">
        <f t="shared" si="0"/>
        <v>0</v>
      </c>
      <c r="E27" s="75">
        <f>IF(ISTEXT(Pedido!J64),Pedido!J64,0)</f>
        <v>0</v>
      </c>
      <c r="F27" s="206" t="str">
        <f t="shared" si="1"/>
        <v>NO</v>
      </c>
      <c r="G27" s="75"/>
      <c r="H27" s="206" t="str">
        <f>Pedido!$B$64</f>
        <v>Jacqueline Darling</v>
      </c>
      <c r="I27" s="206">
        <f>Pedido!$A$64</f>
        <v>8</v>
      </c>
    </row>
    <row r="28" spans="1:9" ht="12.75" customHeight="1">
      <c r="A28" s="75"/>
      <c r="B28" s="75" t="s">
        <v>219</v>
      </c>
      <c r="C28" s="208">
        <f>IF(ISTEXT(Pedido!L64),0,Pedido!L64)</f>
        <v>0</v>
      </c>
      <c r="D28" s="207">
        <f t="shared" si="0"/>
        <v>0</v>
      </c>
      <c r="E28" s="75">
        <f>IF(ISTEXT(Pedido!L64),Pedido!L64,0)</f>
        <v>0</v>
      </c>
      <c r="F28" s="206" t="str">
        <f t="shared" si="1"/>
        <v>NO</v>
      </c>
      <c r="G28" s="75"/>
      <c r="H28" s="206" t="str">
        <f>Pedido!$B$64</f>
        <v>Jacqueline Darling</v>
      </c>
      <c r="I28" s="206">
        <f>Pedido!$A$64</f>
        <v>8</v>
      </c>
    </row>
    <row r="29" spans="1:9" ht="12.75" customHeight="1">
      <c r="A29" s="75"/>
      <c r="B29" s="75" t="s">
        <v>220</v>
      </c>
      <c r="C29" s="208">
        <f>IF(ISTEXT(Pedido!M64),0,Pedido!M64)</f>
        <v>0</v>
      </c>
      <c r="D29" s="207">
        <f t="shared" si="0"/>
        <v>0</v>
      </c>
      <c r="E29" s="75">
        <f>IF(ISTEXT(Pedido!M64),Pedido!M64,0)</f>
        <v>0</v>
      </c>
      <c r="F29" s="206" t="str">
        <f t="shared" si="1"/>
        <v>NO</v>
      </c>
      <c r="G29" s="75"/>
      <c r="H29" s="206" t="str">
        <f>Pedido!$B$64</f>
        <v>Jacqueline Darling</v>
      </c>
      <c r="I29" s="206">
        <f>Pedido!$A$64</f>
        <v>8</v>
      </c>
    </row>
    <row r="30" spans="1:9" ht="12.75" customHeight="1">
      <c r="A30" s="75"/>
      <c r="B30" s="75" t="s">
        <v>221</v>
      </c>
      <c r="C30" s="208">
        <f>IF(ISTEXT(Pedido!K64),0,Pedido!K64)</f>
        <v>0</v>
      </c>
      <c r="D30" s="207">
        <f t="shared" si="0"/>
        <v>0</v>
      </c>
      <c r="E30" s="75">
        <f>IF(ISTEXT(Pedido!K64),Pedido!K64,0)</f>
        <v>0</v>
      </c>
      <c r="F30" s="206" t="str">
        <f t="shared" si="1"/>
        <v>NO</v>
      </c>
      <c r="G30" s="75"/>
      <c r="H30" s="206" t="str">
        <f>Pedido!$B$64</f>
        <v>Jacqueline Darling</v>
      </c>
      <c r="I30" s="206">
        <f>Pedido!$A$64</f>
        <v>8</v>
      </c>
    </row>
    <row r="31" spans="1:9" ht="12.75" customHeight="1">
      <c r="A31" s="75"/>
      <c r="B31" s="75" t="s">
        <v>222</v>
      </c>
      <c r="C31" s="208">
        <f>Pedido!Y64</f>
        <v>0</v>
      </c>
      <c r="D31" s="207"/>
      <c r="E31" s="75"/>
      <c r="F31" s="206" t="str">
        <f t="shared" si="1"/>
        <v>NO</v>
      </c>
      <c r="G31" s="75"/>
      <c r="H31" s="206" t="str">
        <f>Pedido!$B$64</f>
        <v>Jacqueline Darling</v>
      </c>
      <c r="I31" s="206">
        <f>Pedido!$A$64</f>
        <v>8</v>
      </c>
    </row>
    <row r="32" spans="1:9" ht="12.75" customHeight="1">
      <c r="A32" s="75"/>
      <c r="B32" s="75" t="s">
        <v>223</v>
      </c>
      <c r="C32" s="208">
        <f>Pedido!Z64</f>
        <v>0</v>
      </c>
      <c r="D32" s="207"/>
      <c r="E32" s="75"/>
      <c r="F32" s="206" t="str">
        <f t="shared" si="1"/>
        <v>NO</v>
      </c>
      <c r="G32" s="75"/>
      <c r="H32" s="206" t="str">
        <f>Pedido!$B$64</f>
        <v>Jacqueline Darling</v>
      </c>
      <c r="I32" s="206">
        <f>Pedido!$A$64</f>
        <v>8</v>
      </c>
    </row>
    <row r="33" spans="1:9" ht="12.75" customHeight="1">
      <c r="A33" s="75"/>
      <c r="B33" s="75" t="s">
        <v>224</v>
      </c>
      <c r="C33" s="208">
        <f>Pedido!AA64</f>
        <v>0</v>
      </c>
      <c r="D33" s="207"/>
      <c r="E33" s="75"/>
      <c r="F33" s="206" t="str">
        <f t="shared" si="1"/>
        <v>NO</v>
      </c>
      <c r="G33" s="75"/>
      <c r="H33" s="206" t="str">
        <f>Pedido!$B$64</f>
        <v>Jacqueline Darling</v>
      </c>
      <c r="I33" s="206">
        <f>Pedido!$A$64</f>
        <v>8</v>
      </c>
    </row>
    <row r="34" spans="1:9" ht="12.75" customHeight="1">
      <c r="A34" s="75"/>
      <c r="B34" s="75" t="s">
        <v>206</v>
      </c>
      <c r="C34" s="207"/>
      <c r="D34" s="207"/>
      <c r="E34" s="207">
        <f>+Pedido!Q64</f>
        <v>0</v>
      </c>
      <c r="F34" s="206" t="str">
        <f t="shared" si="1"/>
        <v>NO</v>
      </c>
      <c r="G34" s="75"/>
      <c r="H34" s="206" t="str">
        <f>+Pedido!B64</f>
        <v>Jacqueline Darling</v>
      </c>
      <c r="I34" s="206">
        <f>+Pedido!A64</f>
        <v>8</v>
      </c>
    </row>
    <row r="35" spans="1:9" ht="12.75" customHeight="1">
      <c r="A35" s="75"/>
      <c r="B35" s="75" t="s">
        <v>225</v>
      </c>
      <c r="C35" s="207">
        <f>IF(ISTEXT(Pedido!R64),0,Pedido!R64)</f>
        <v>0</v>
      </c>
      <c r="D35" s="207">
        <f t="shared" ref="D35:D36" si="2">IF(MOD(C35,12)=0,C35/12,"INCOMPLETO")</f>
        <v>0</v>
      </c>
      <c r="E35" s="207">
        <f>IF(ISTEXT(Pedido!R64),Pedido!R64,0)</f>
        <v>0</v>
      </c>
      <c r="F35" s="206" t="str">
        <f t="shared" si="1"/>
        <v>NO</v>
      </c>
      <c r="G35" s="75"/>
      <c r="H35" s="206" t="str">
        <f>Pedido!$B$64</f>
        <v>Jacqueline Darling</v>
      </c>
      <c r="I35" s="206">
        <f>Pedido!$A$64</f>
        <v>8</v>
      </c>
    </row>
    <row r="36" spans="1:9" ht="12.75" customHeight="1">
      <c r="A36" s="75"/>
      <c r="B36" s="75" t="s">
        <v>226</v>
      </c>
      <c r="C36" s="207">
        <f>IF(ISTEXT(Pedido!S64),0,Pedido!S64)</f>
        <v>0</v>
      </c>
      <c r="D36" s="207">
        <f t="shared" si="2"/>
        <v>0</v>
      </c>
      <c r="E36" s="207">
        <f>IF(ISTEXT(Pedido!S64),Pedido!S64,0)</f>
        <v>0</v>
      </c>
      <c r="F36" s="206" t="str">
        <f t="shared" si="1"/>
        <v>NO</v>
      </c>
      <c r="G36" s="75"/>
      <c r="H36" s="206" t="str">
        <f>Pedido!$B$64</f>
        <v>Jacqueline Darling</v>
      </c>
      <c r="I36" s="206">
        <f>Pedido!$A$64</f>
        <v>8</v>
      </c>
    </row>
    <row r="37" spans="1:9" ht="12.75" customHeight="1">
      <c r="A37" s="75"/>
      <c r="B37" s="75" t="s">
        <v>227</v>
      </c>
      <c r="C37" s="207">
        <f>IF(ISTEXT(Pedido!T64),0,Pedido!T64)</f>
        <v>0</v>
      </c>
      <c r="D37" s="207">
        <f>IF(MOD(C37,6)=0,C37/6,"INCOMPLETO")</f>
        <v>0</v>
      </c>
      <c r="E37" s="75">
        <f>IF(ISTEXT(Pedido!T64),Pedido!T64,0)</f>
        <v>0</v>
      </c>
      <c r="F37" s="206" t="str">
        <f t="shared" si="1"/>
        <v>NO</v>
      </c>
      <c r="G37" s="75"/>
      <c r="H37" s="206" t="str">
        <f>Pedido!$B$64</f>
        <v>Jacqueline Darling</v>
      </c>
      <c r="I37" s="206">
        <f>Pedido!$A$64</f>
        <v>8</v>
      </c>
    </row>
    <row r="38" spans="1:9" ht="12.75" customHeight="1">
      <c r="A38" s="75"/>
      <c r="B38" s="75" t="s">
        <v>228</v>
      </c>
      <c r="C38" s="207">
        <f>+Pedido!C64</f>
        <v>0</v>
      </c>
      <c r="D38" s="207">
        <f t="shared" ref="D38:D51" si="3">IF(MOD(C38,12)=0,C38/12,"INCOMPLETO")</f>
        <v>0</v>
      </c>
      <c r="E38" s="207"/>
      <c r="F38" s="206" t="str">
        <f t="shared" si="1"/>
        <v>NO</v>
      </c>
      <c r="G38" s="75"/>
      <c r="H38" s="206" t="str">
        <f>Pedido!$B$64</f>
        <v>Jacqueline Darling</v>
      </c>
      <c r="I38" s="206">
        <f>+I34</f>
        <v>8</v>
      </c>
    </row>
    <row r="39" spans="1:9" ht="12.75" customHeight="1">
      <c r="A39" s="75"/>
      <c r="B39" s="75" t="s">
        <v>229</v>
      </c>
      <c r="C39" s="207" t="str">
        <f>+Pedido!D64</f>
        <v>9 bot surtidas</v>
      </c>
      <c r="D39" s="207" t="e">
        <f t="shared" si="3"/>
        <v>#VALUE!</v>
      </c>
      <c r="E39" s="207"/>
      <c r="F39" s="206" t="str">
        <f t="shared" si="1"/>
        <v>SI</v>
      </c>
      <c r="G39" s="75"/>
      <c r="H39" s="206" t="str">
        <f>Pedido!$B$64</f>
        <v>Jacqueline Darling</v>
      </c>
      <c r="I39" s="206">
        <f>+I32</f>
        <v>8</v>
      </c>
    </row>
    <row r="40" spans="1:9" ht="12.75" customHeight="1">
      <c r="A40" s="75"/>
      <c r="B40" s="75" t="s">
        <v>230</v>
      </c>
      <c r="C40" s="207">
        <f>+Pedido!E64</f>
        <v>0</v>
      </c>
      <c r="D40" s="207">
        <f t="shared" si="3"/>
        <v>0</v>
      </c>
      <c r="E40" s="207"/>
      <c r="F40" s="206" t="str">
        <f t="shared" si="1"/>
        <v>NO</v>
      </c>
      <c r="G40" s="75"/>
      <c r="H40" s="206" t="str">
        <f>Pedido!$B$64</f>
        <v>Jacqueline Darling</v>
      </c>
      <c r="I40" s="206">
        <f>+I29</f>
        <v>8</v>
      </c>
    </row>
    <row r="41" spans="1:9" ht="12.75" customHeight="1">
      <c r="A41" s="75"/>
      <c r="B41" s="75" t="s">
        <v>211</v>
      </c>
      <c r="C41" s="207">
        <f>IF(ISTEXT(Pedido!F65),0,Pedido!F65)</f>
        <v>12</v>
      </c>
      <c r="D41" s="207">
        <f t="shared" si="3"/>
        <v>1</v>
      </c>
      <c r="E41" s="206">
        <f>IF(ISTEXT(Pedido!F65),Pedido!F65,0)</f>
        <v>0</v>
      </c>
      <c r="F41" s="206" t="str">
        <f t="shared" si="1"/>
        <v>SI</v>
      </c>
      <c r="G41" s="75"/>
      <c r="H41" s="75" t="str">
        <f>Pedido!B65</f>
        <v>Newen</v>
      </c>
      <c r="I41" s="75">
        <f>Pedido!$A$65</f>
        <v>5</v>
      </c>
    </row>
    <row r="42" spans="1:9" ht="12.75" customHeight="1">
      <c r="A42" s="75"/>
      <c r="B42" s="75" t="s">
        <v>212</v>
      </c>
      <c r="C42" s="208">
        <f>IF(ISTEXT(Pedido!H65),0,Pedido!H65)</f>
        <v>0</v>
      </c>
      <c r="D42" s="207">
        <f t="shared" si="3"/>
        <v>0</v>
      </c>
      <c r="E42" s="206">
        <f>IF(ISTEXT(Pedido!H65),Pedido!H65,0)</f>
        <v>0</v>
      </c>
      <c r="F42" s="206" t="str">
        <f t="shared" si="1"/>
        <v>NO</v>
      </c>
      <c r="G42" s="75"/>
      <c r="H42" s="75" t="str">
        <f t="shared" ref="H42:H54" si="4">$H$41</f>
        <v>Newen</v>
      </c>
      <c r="I42" s="75">
        <f>Pedido!$A$65</f>
        <v>5</v>
      </c>
    </row>
    <row r="43" spans="1:9" ht="12.75" customHeight="1">
      <c r="A43" s="75"/>
      <c r="B43" s="75" t="s">
        <v>213</v>
      </c>
      <c r="C43" s="208">
        <f>IF(ISTEXT(Pedido!I65),0,Pedido!I65)</f>
        <v>0</v>
      </c>
      <c r="D43" s="207">
        <f t="shared" si="3"/>
        <v>0</v>
      </c>
      <c r="E43" s="75">
        <f>IF(ISTEXT(Pedido!I65),Pedido!I65,0)</f>
        <v>0</v>
      </c>
      <c r="F43" s="206" t="str">
        <f t="shared" si="1"/>
        <v>NO</v>
      </c>
      <c r="G43" s="75"/>
      <c r="H43" s="75" t="str">
        <f t="shared" si="4"/>
        <v>Newen</v>
      </c>
      <c r="I43" s="75">
        <f>Pedido!$A$65</f>
        <v>5</v>
      </c>
    </row>
    <row r="44" spans="1:9" ht="12.75" customHeight="1">
      <c r="A44" s="75"/>
      <c r="B44" s="75" t="s">
        <v>214</v>
      </c>
      <c r="C44" s="208">
        <f>IF(ISTEXT(Pedido!G65),0,Pedido!G65)</f>
        <v>0</v>
      </c>
      <c r="D44" s="207">
        <f t="shared" si="3"/>
        <v>0</v>
      </c>
      <c r="E44" s="75">
        <f>IF(ISTEXT(Pedido!G65),Pedido!G65,0)</f>
        <v>0</v>
      </c>
      <c r="F44" s="206" t="str">
        <f t="shared" si="1"/>
        <v>NO</v>
      </c>
      <c r="G44" s="75"/>
      <c r="H44" s="75" t="str">
        <f t="shared" si="4"/>
        <v>Newen</v>
      </c>
      <c r="I44" s="75">
        <f>Pedido!$A$65</f>
        <v>5</v>
      </c>
    </row>
    <row r="45" spans="1:9" ht="12.75" customHeight="1">
      <c r="A45" s="75"/>
      <c r="B45" s="75" t="s">
        <v>215</v>
      </c>
      <c r="C45" s="208">
        <f>IF(ISTEXT(Pedido!P65),0,Pedido!P65)</f>
        <v>0</v>
      </c>
      <c r="D45" s="207">
        <f t="shared" si="3"/>
        <v>0</v>
      </c>
      <c r="E45" s="75">
        <f>IF(ISTEXT(Pedido!P65),Pedido!P65,0)</f>
        <v>0</v>
      </c>
      <c r="F45" s="206" t="str">
        <f t="shared" si="1"/>
        <v>NO</v>
      </c>
      <c r="G45" s="75"/>
      <c r="H45" s="75" t="str">
        <f t="shared" si="4"/>
        <v>Newen</v>
      </c>
      <c r="I45" s="75">
        <f>Pedido!$A$65</f>
        <v>5</v>
      </c>
    </row>
    <row r="46" spans="1:9" ht="12.75" customHeight="1">
      <c r="A46" s="75"/>
      <c r="B46" s="75" t="s">
        <v>216</v>
      </c>
      <c r="C46" s="208">
        <f>IF(ISTEXT(Pedido!O65),0,Pedido!O65)</f>
        <v>0</v>
      </c>
      <c r="D46" s="207">
        <f t="shared" si="3"/>
        <v>0</v>
      </c>
      <c r="E46" s="75">
        <f>IF(ISTEXT(Pedido!O65),Pedido!O65,0)</f>
        <v>0</v>
      </c>
      <c r="F46" s="206" t="str">
        <f t="shared" si="1"/>
        <v>NO</v>
      </c>
      <c r="G46" s="75"/>
      <c r="H46" s="75" t="str">
        <f t="shared" si="4"/>
        <v>Newen</v>
      </c>
      <c r="I46" s="75">
        <f>Pedido!$A$65</f>
        <v>5</v>
      </c>
    </row>
    <row r="47" spans="1:9" ht="12.75" customHeight="1">
      <c r="A47" s="75"/>
      <c r="B47" s="75" t="s">
        <v>217</v>
      </c>
      <c r="C47" s="208">
        <f>IF(ISTEXT(Pedido!N65),0,Pedido!N65)</f>
        <v>12</v>
      </c>
      <c r="D47" s="207">
        <f t="shared" si="3"/>
        <v>1</v>
      </c>
      <c r="E47" s="75">
        <f>IF(ISTEXT(Pedido!N65),Pedido!N65,0)</f>
        <v>0</v>
      </c>
      <c r="F47" s="206" t="str">
        <f t="shared" si="1"/>
        <v>SI</v>
      </c>
      <c r="G47" s="75"/>
      <c r="H47" s="75" t="str">
        <f t="shared" si="4"/>
        <v>Newen</v>
      </c>
      <c r="I47" s="75">
        <f>Pedido!$A$65</f>
        <v>5</v>
      </c>
    </row>
    <row r="48" spans="1:9" ht="12.75" customHeight="1">
      <c r="A48" s="75"/>
      <c r="B48" s="75" t="s">
        <v>218</v>
      </c>
      <c r="C48" s="208">
        <f>IF(ISTEXT(Pedido!J65),0,Pedido!J65)</f>
        <v>0</v>
      </c>
      <c r="D48" s="207">
        <f t="shared" si="3"/>
        <v>0</v>
      </c>
      <c r="E48" s="75">
        <f>IF(ISTEXT(Pedido!J65),Pedido!J65,0)</f>
        <v>0</v>
      </c>
      <c r="F48" s="206" t="str">
        <f t="shared" si="1"/>
        <v>NO</v>
      </c>
      <c r="G48" s="75"/>
      <c r="H48" s="75" t="str">
        <f t="shared" si="4"/>
        <v>Newen</v>
      </c>
      <c r="I48" s="75">
        <f>Pedido!$A$65</f>
        <v>5</v>
      </c>
    </row>
    <row r="49" spans="1:9" ht="12.75" customHeight="1">
      <c r="A49" s="75"/>
      <c r="B49" s="75" t="s">
        <v>219</v>
      </c>
      <c r="C49" s="208">
        <f>IF(ISTEXT(Pedido!L65),0,Pedido!L65)</f>
        <v>0</v>
      </c>
      <c r="D49" s="207">
        <f t="shared" si="3"/>
        <v>0</v>
      </c>
      <c r="E49" s="75">
        <f>IF(ISTEXT(Pedido!L65),Pedido!L65,0)</f>
        <v>0</v>
      </c>
      <c r="F49" s="206" t="str">
        <f t="shared" si="1"/>
        <v>NO</v>
      </c>
      <c r="G49" s="75"/>
      <c r="H49" s="75" t="str">
        <f t="shared" si="4"/>
        <v>Newen</v>
      </c>
      <c r="I49" s="75">
        <f>Pedido!$A$65</f>
        <v>5</v>
      </c>
    </row>
    <row r="50" spans="1:9" ht="12.75" customHeight="1">
      <c r="A50" s="75"/>
      <c r="B50" s="75" t="s">
        <v>220</v>
      </c>
      <c r="C50" s="208">
        <f>IF(ISTEXT(Pedido!M65),0,Pedido!M65)</f>
        <v>0</v>
      </c>
      <c r="D50" s="207">
        <f t="shared" si="3"/>
        <v>0</v>
      </c>
      <c r="E50" s="75">
        <f>IF(ISTEXT(Pedido!M65),Pedido!M65,0)</f>
        <v>0</v>
      </c>
      <c r="F50" s="206" t="str">
        <f t="shared" si="1"/>
        <v>NO</v>
      </c>
      <c r="G50" s="75"/>
      <c r="H50" s="75" t="str">
        <f t="shared" si="4"/>
        <v>Newen</v>
      </c>
      <c r="I50" s="75">
        <f>Pedido!$A$65</f>
        <v>5</v>
      </c>
    </row>
    <row r="51" spans="1:9" ht="12.75" customHeight="1">
      <c r="A51" s="75"/>
      <c r="B51" s="75" t="s">
        <v>221</v>
      </c>
      <c r="C51" s="208">
        <f>IF(ISTEXT(Pedido!K65),0,Pedido!K65)</f>
        <v>0</v>
      </c>
      <c r="D51" s="207">
        <f t="shared" si="3"/>
        <v>0</v>
      </c>
      <c r="E51" s="75">
        <f>IF(ISTEXT(Pedido!K65),Pedido!K65,0)</f>
        <v>0</v>
      </c>
      <c r="F51" s="206" t="str">
        <f t="shared" si="1"/>
        <v>NO</v>
      </c>
      <c r="G51" s="75"/>
      <c r="H51" s="75" t="str">
        <f t="shared" si="4"/>
        <v>Newen</v>
      </c>
      <c r="I51" s="75">
        <f>Pedido!$A$65</f>
        <v>5</v>
      </c>
    </row>
    <row r="52" spans="1:9" ht="12.75" customHeight="1">
      <c r="A52" s="75"/>
      <c r="B52" s="75" t="s">
        <v>222</v>
      </c>
      <c r="C52" s="208" t="str">
        <f>Pedido!Y65</f>
        <v>2x450</v>
      </c>
      <c r="D52" s="207"/>
      <c r="E52" s="75"/>
      <c r="F52" s="206" t="str">
        <f t="shared" si="1"/>
        <v>SI</v>
      </c>
      <c r="G52" s="75"/>
      <c r="H52" s="75" t="str">
        <f t="shared" si="4"/>
        <v>Newen</v>
      </c>
      <c r="I52" s="75">
        <f>Pedido!$A$65</f>
        <v>5</v>
      </c>
    </row>
    <row r="53" spans="1:9" ht="12.75" customHeight="1">
      <c r="A53" s="75"/>
      <c r="B53" s="75" t="s">
        <v>223</v>
      </c>
      <c r="C53" s="208">
        <f>Pedido!Z65</f>
        <v>0</v>
      </c>
      <c r="D53" s="207"/>
      <c r="E53" s="75"/>
      <c r="F53" s="206" t="str">
        <f t="shared" si="1"/>
        <v>NO</v>
      </c>
      <c r="G53" s="75"/>
      <c r="H53" s="75" t="str">
        <f t="shared" si="4"/>
        <v>Newen</v>
      </c>
      <c r="I53" s="75">
        <f>Pedido!$A$65</f>
        <v>5</v>
      </c>
    </row>
    <row r="54" spans="1:9" ht="12.75" customHeight="1">
      <c r="A54" s="75"/>
      <c r="B54" s="75" t="s">
        <v>206</v>
      </c>
      <c r="C54" s="208">
        <v>0</v>
      </c>
      <c r="D54" s="207"/>
      <c r="E54" s="208">
        <f>+Pedido!Q65</f>
        <v>0</v>
      </c>
      <c r="F54" s="206" t="str">
        <f t="shared" si="1"/>
        <v>NO</v>
      </c>
      <c r="G54" s="75"/>
      <c r="H54" s="75" t="str">
        <f t="shared" si="4"/>
        <v>Newen</v>
      </c>
      <c r="I54" s="75">
        <f>Pedido!$A$65</f>
        <v>5</v>
      </c>
    </row>
    <row r="55" spans="1:9" ht="12.75" customHeight="1">
      <c r="A55" s="75"/>
      <c r="B55" s="75" t="s">
        <v>225</v>
      </c>
      <c r="C55" s="207">
        <f>IF(ISTEXT(Pedido!R65),0,Pedido!R65)</f>
        <v>0</v>
      </c>
      <c r="D55" s="207">
        <f t="shared" ref="D55:D56" si="5">IF(MOD(C55,12)=0,C55/12,"INCOMPLETO")</f>
        <v>0</v>
      </c>
      <c r="E55" s="207">
        <f>IF(ISTEXT(Pedido!R65),Pedido!R65,0)</f>
        <v>0</v>
      </c>
      <c r="F55" s="206" t="str">
        <f t="shared" si="1"/>
        <v>NO</v>
      </c>
      <c r="G55" s="75"/>
      <c r="H55" s="206" t="str">
        <f>Pedido!$B$65</f>
        <v>Newen</v>
      </c>
      <c r="I55" s="206">
        <f>Pedido!$A$65</f>
        <v>5</v>
      </c>
    </row>
    <row r="56" spans="1:9" ht="12.75" customHeight="1">
      <c r="A56" s="75"/>
      <c r="B56" s="75" t="s">
        <v>226</v>
      </c>
      <c r="C56" s="207">
        <f>IF(ISTEXT(Pedido!S65),0,Pedido!S65)</f>
        <v>0</v>
      </c>
      <c r="D56" s="207">
        <f t="shared" si="5"/>
        <v>0</v>
      </c>
      <c r="E56" s="207">
        <f>IF(ISTEXT(Pedido!S65),Pedido!S65,0)</f>
        <v>0</v>
      </c>
      <c r="F56" s="206" t="str">
        <f t="shared" si="1"/>
        <v>NO</v>
      </c>
      <c r="G56" s="75"/>
      <c r="H56" s="206" t="str">
        <f>Pedido!$B$65</f>
        <v>Newen</v>
      </c>
      <c r="I56" s="206">
        <f>Pedido!$A$65</f>
        <v>5</v>
      </c>
    </row>
    <row r="57" spans="1:9" ht="12.75" customHeight="1">
      <c r="A57" s="75"/>
      <c r="B57" s="75" t="s">
        <v>227</v>
      </c>
      <c r="C57" s="207">
        <f>IF(ISTEXT(Pedido!T65),0,Pedido!T65)</f>
        <v>0</v>
      </c>
      <c r="D57" s="207">
        <f>IF(MOD(C57,6)=0,C57/6,"INCOMPLETO")</f>
        <v>0</v>
      </c>
      <c r="E57" s="75">
        <f>IF(ISTEXT(Pedido!T65),Pedido!T65,0)</f>
        <v>0</v>
      </c>
      <c r="F57" s="206" t="str">
        <f t="shared" si="1"/>
        <v>NO</v>
      </c>
      <c r="G57" s="75"/>
      <c r="H57" s="206" t="str">
        <f>Pedido!$B$65</f>
        <v>Newen</v>
      </c>
      <c r="I57" s="206">
        <f>Pedido!$A$65</f>
        <v>5</v>
      </c>
    </row>
    <row r="58" spans="1:9" ht="12.75" customHeight="1">
      <c r="A58" s="75"/>
      <c r="B58" s="75" t="s">
        <v>228</v>
      </c>
      <c r="C58" s="207">
        <f>+Pedido!C65</f>
        <v>0</v>
      </c>
      <c r="D58" s="207">
        <f t="shared" ref="D58:D60" si="6">IF(MOD(C58,12)=0,C58/12,"INCOMPLETO")</f>
        <v>0</v>
      </c>
      <c r="E58" s="207"/>
      <c r="F58" s="206" t="str">
        <f t="shared" si="1"/>
        <v>NO</v>
      </c>
      <c r="G58" s="75"/>
      <c r="H58" s="206" t="str">
        <f t="shared" ref="H58:I58" si="7">+H54</f>
        <v>Newen</v>
      </c>
      <c r="I58" s="206">
        <f t="shared" si="7"/>
        <v>5</v>
      </c>
    </row>
    <row r="59" spans="1:9" ht="12.75" customHeight="1">
      <c r="A59" s="75"/>
      <c r="B59" s="75" t="s">
        <v>229</v>
      </c>
      <c r="C59" s="207">
        <f>+Pedido!D65</f>
        <v>0</v>
      </c>
      <c r="D59" s="207">
        <f t="shared" si="6"/>
        <v>0</v>
      </c>
      <c r="E59" s="207"/>
      <c r="F59" s="206" t="str">
        <f t="shared" si="1"/>
        <v>NO</v>
      </c>
      <c r="G59" s="75"/>
      <c r="H59" s="206" t="str">
        <f t="shared" ref="H59:H60" si="8">+H58</f>
        <v>Newen</v>
      </c>
      <c r="I59" s="206">
        <f>+I52</f>
        <v>5</v>
      </c>
    </row>
    <row r="60" spans="1:9" ht="12.75" customHeight="1">
      <c r="A60" s="75"/>
      <c r="B60" s="75" t="s">
        <v>230</v>
      </c>
      <c r="C60" s="207">
        <f>+Pedido!E65</f>
        <v>0</v>
      </c>
      <c r="D60" s="207">
        <f t="shared" si="6"/>
        <v>0</v>
      </c>
      <c r="E60" s="207"/>
      <c r="F60" s="206" t="str">
        <f t="shared" si="1"/>
        <v>NO</v>
      </c>
      <c r="G60" s="75"/>
      <c r="H60" s="206" t="str">
        <f t="shared" si="8"/>
        <v>Newen</v>
      </c>
      <c r="I60" s="206">
        <f>+I49</f>
        <v>5</v>
      </c>
    </row>
    <row r="61" spans="1:9" ht="12.75" customHeight="1">
      <c r="A61" s="75"/>
      <c r="B61" s="75" t="s">
        <v>224</v>
      </c>
      <c r="C61" s="208">
        <f>Pedido!AA65</f>
        <v>0</v>
      </c>
      <c r="D61" s="207"/>
      <c r="E61" s="75"/>
      <c r="F61" s="206" t="str">
        <f t="shared" si="1"/>
        <v>NO</v>
      </c>
      <c r="G61" s="75"/>
      <c r="H61" s="75" t="str">
        <f>$H$41</f>
        <v>Newen</v>
      </c>
      <c r="I61" s="75">
        <f>Pedido!$A$65</f>
        <v>5</v>
      </c>
    </row>
    <row r="62" spans="1:9" ht="12.75" customHeight="1">
      <c r="A62" s="75"/>
      <c r="B62" s="75" t="s">
        <v>211</v>
      </c>
      <c r="C62" s="207">
        <f>IF(ISTEXT(Pedido!F66),0,Pedido!F66)</f>
        <v>0</v>
      </c>
      <c r="D62" s="207">
        <f t="shared" ref="D62:D72" si="9">IF(MOD(C62,12)=0,C62/12,"INCOMPLETO")</f>
        <v>0</v>
      </c>
      <c r="E62" s="206">
        <f>IF(ISTEXT(Pedido!F66),Pedido!F66,0)</f>
        <v>0</v>
      </c>
      <c r="F62" s="206" t="str">
        <f t="shared" si="1"/>
        <v>NO</v>
      </c>
      <c r="G62" s="75"/>
      <c r="H62" s="75" t="str">
        <f>Pedido!B66</f>
        <v>Janelac</v>
      </c>
      <c r="I62" s="75">
        <f>Pedido!A66</f>
        <v>5</v>
      </c>
    </row>
    <row r="63" spans="1:9" ht="12.75" customHeight="1">
      <c r="A63" s="75"/>
      <c r="B63" s="75" t="s">
        <v>212</v>
      </c>
      <c r="C63" s="208">
        <f>IF(ISTEXT(Pedido!H66),0,Pedido!H66)</f>
        <v>0</v>
      </c>
      <c r="D63" s="207">
        <f t="shared" si="9"/>
        <v>0</v>
      </c>
      <c r="E63" s="206">
        <f>IF(ISTEXT(Pedido!H66),Pedido!H66,0)</f>
        <v>0</v>
      </c>
      <c r="F63" s="206" t="str">
        <f t="shared" si="1"/>
        <v>NO</v>
      </c>
      <c r="G63" s="75"/>
      <c r="H63" s="75" t="str">
        <f t="shared" ref="H63:H75" si="10">$H$62</f>
        <v>Janelac</v>
      </c>
      <c r="I63" s="75">
        <f t="shared" ref="I63:I75" si="11">$I$62</f>
        <v>5</v>
      </c>
    </row>
    <row r="64" spans="1:9" ht="12.75" customHeight="1">
      <c r="A64" s="75"/>
      <c r="B64" s="75" t="s">
        <v>213</v>
      </c>
      <c r="C64" s="208">
        <f>IF(ISTEXT(Pedido!I66),0,Pedido!I66)</f>
        <v>0</v>
      </c>
      <c r="D64" s="207">
        <f t="shared" si="9"/>
        <v>0</v>
      </c>
      <c r="E64" s="75">
        <f>IF(ISTEXT(Pedido!I66),Pedido!I66,0)</f>
        <v>0</v>
      </c>
      <c r="F64" s="206" t="str">
        <f t="shared" si="1"/>
        <v>NO</v>
      </c>
      <c r="G64" s="75"/>
      <c r="H64" s="75" t="str">
        <f t="shared" si="10"/>
        <v>Janelac</v>
      </c>
      <c r="I64" s="75">
        <f t="shared" si="11"/>
        <v>5</v>
      </c>
    </row>
    <row r="65" spans="1:9" ht="12.75" customHeight="1">
      <c r="A65" s="75"/>
      <c r="B65" s="75" t="s">
        <v>214</v>
      </c>
      <c r="C65" s="208">
        <f>IF(ISTEXT(Pedido!G66),0,Pedido!G66)</f>
        <v>0</v>
      </c>
      <c r="D65" s="207">
        <f t="shared" si="9"/>
        <v>0</v>
      </c>
      <c r="E65" s="75">
        <f>IF(ISTEXT(Pedido!G66),Pedido!G66,0)</f>
        <v>0</v>
      </c>
      <c r="F65" s="206" t="str">
        <f t="shared" si="1"/>
        <v>NO</v>
      </c>
      <c r="G65" s="75"/>
      <c r="H65" s="75" t="str">
        <f t="shared" si="10"/>
        <v>Janelac</v>
      </c>
      <c r="I65" s="75">
        <f t="shared" si="11"/>
        <v>5</v>
      </c>
    </row>
    <row r="66" spans="1:9" ht="12.75" customHeight="1">
      <c r="A66" s="75"/>
      <c r="B66" s="75" t="s">
        <v>215</v>
      </c>
      <c r="C66" s="208">
        <f>IF(ISTEXT(Pedido!P66),0,Pedido!P66)</f>
        <v>0</v>
      </c>
      <c r="D66" s="207">
        <f t="shared" si="9"/>
        <v>0</v>
      </c>
      <c r="E66" s="75">
        <f>IF(ISTEXT(Pedido!P66),Pedido!P66,0)</f>
        <v>0</v>
      </c>
      <c r="F66" s="206" t="str">
        <f t="shared" si="1"/>
        <v>NO</v>
      </c>
      <c r="G66" s="75"/>
      <c r="H66" s="75" t="str">
        <f t="shared" si="10"/>
        <v>Janelac</v>
      </c>
      <c r="I66" s="75">
        <f t="shared" si="11"/>
        <v>5</v>
      </c>
    </row>
    <row r="67" spans="1:9" ht="12.75" customHeight="1">
      <c r="A67" s="75"/>
      <c r="B67" s="75" t="s">
        <v>216</v>
      </c>
      <c r="C67" s="208">
        <f>IF(ISTEXT(Pedido!O66),0,Pedido!O66)</f>
        <v>0</v>
      </c>
      <c r="D67" s="207">
        <f t="shared" si="9"/>
        <v>0</v>
      </c>
      <c r="E67" s="75">
        <f>IF(ISTEXT(Pedido!O66),Pedido!O66,0)</f>
        <v>0</v>
      </c>
      <c r="F67" s="206" t="str">
        <f t="shared" si="1"/>
        <v>NO</v>
      </c>
      <c r="G67" s="75"/>
      <c r="H67" s="75" t="str">
        <f t="shared" si="10"/>
        <v>Janelac</v>
      </c>
      <c r="I67" s="75">
        <f t="shared" si="11"/>
        <v>5</v>
      </c>
    </row>
    <row r="68" spans="1:9" ht="12.75" customHeight="1">
      <c r="A68" s="75"/>
      <c r="B68" s="75" t="s">
        <v>217</v>
      </c>
      <c r="C68" s="208">
        <f>IF(ISTEXT(Pedido!N66),0,Pedido!N66)</f>
        <v>0</v>
      </c>
      <c r="D68" s="207">
        <f t="shared" si="9"/>
        <v>0</v>
      </c>
      <c r="E68" s="75">
        <f>IF(ISTEXT(Pedido!N66),Pedido!N66,0)</f>
        <v>0</v>
      </c>
      <c r="F68" s="206" t="str">
        <f t="shared" si="1"/>
        <v>NO</v>
      </c>
      <c r="G68" s="75"/>
      <c r="H68" s="75" t="str">
        <f t="shared" si="10"/>
        <v>Janelac</v>
      </c>
      <c r="I68" s="75">
        <f t="shared" si="11"/>
        <v>5</v>
      </c>
    </row>
    <row r="69" spans="1:9" ht="12.75" customHeight="1">
      <c r="A69" s="75"/>
      <c r="B69" s="75" t="s">
        <v>218</v>
      </c>
      <c r="C69" s="208">
        <f>IF(ISTEXT(Pedido!J66),0,Pedido!J66)</f>
        <v>0</v>
      </c>
      <c r="D69" s="207">
        <f t="shared" si="9"/>
        <v>0</v>
      </c>
      <c r="E69" s="75">
        <f>IF(ISTEXT(Pedido!J66),Pedido!J66,0)</f>
        <v>0</v>
      </c>
      <c r="F69" s="206" t="str">
        <f t="shared" si="1"/>
        <v>NO</v>
      </c>
      <c r="G69" s="75"/>
      <c r="H69" s="75" t="str">
        <f t="shared" si="10"/>
        <v>Janelac</v>
      </c>
      <c r="I69" s="75">
        <f t="shared" si="11"/>
        <v>5</v>
      </c>
    </row>
    <row r="70" spans="1:9" ht="12.75" customHeight="1">
      <c r="A70" s="75"/>
      <c r="B70" s="75" t="s">
        <v>219</v>
      </c>
      <c r="C70" s="208">
        <f>IF(ISTEXT(Pedido!L66),0,Pedido!L66)</f>
        <v>0</v>
      </c>
      <c r="D70" s="207">
        <f t="shared" si="9"/>
        <v>0</v>
      </c>
      <c r="E70" s="75">
        <f>IF(ISTEXT(Pedido!L66),Pedido!L66,0)</f>
        <v>0</v>
      </c>
      <c r="F70" s="206" t="str">
        <f t="shared" si="1"/>
        <v>NO</v>
      </c>
      <c r="G70" s="75"/>
      <c r="H70" s="75" t="str">
        <f t="shared" si="10"/>
        <v>Janelac</v>
      </c>
      <c r="I70" s="75">
        <f t="shared" si="11"/>
        <v>5</v>
      </c>
    </row>
    <row r="71" spans="1:9" ht="12.75" customHeight="1">
      <c r="A71" s="75"/>
      <c r="B71" s="75" t="s">
        <v>220</v>
      </c>
      <c r="C71" s="208">
        <f>IF(ISTEXT(Pedido!M66),0,Pedido!M66)</f>
        <v>0</v>
      </c>
      <c r="D71" s="207">
        <f t="shared" si="9"/>
        <v>0</v>
      </c>
      <c r="E71" s="75">
        <f>IF(ISTEXT(Pedido!M66),Pedido!M66,0)</f>
        <v>0</v>
      </c>
      <c r="F71" s="206" t="str">
        <f t="shared" si="1"/>
        <v>NO</v>
      </c>
      <c r="G71" s="75"/>
      <c r="H71" s="75" t="str">
        <f t="shared" si="10"/>
        <v>Janelac</v>
      </c>
      <c r="I71" s="75">
        <f t="shared" si="11"/>
        <v>5</v>
      </c>
    </row>
    <row r="72" spans="1:9" ht="12.75" customHeight="1">
      <c r="A72" s="75"/>
      <c r="B72" s="75" t="s">
        <v>221</v>
      </c>
      <c r="C72" s="208">
        <f>IF(ISTEXT(Pedido!K66),0,Pedido!K66)</f>
        <v>0</v>
      </c>
      <c r="D72" s="207">
        <f t="shared" si="9"/>
        <v>0</v>
      </c>
      <c r="E72" s="75">
        <f>IF(ISTEXT(Pedido!K66),Pedido!K66,0)</f>
        <v>0</v>
      </c>
      <c r="F72" s="206" t="str">
        <f t="shared" si="1"/>
        <v>NO</v>
      </c>
      <c r="G72" s="75"/>
      <c r="H72" s="75" t="str">
        <f t="shared" si="10"/>
        <v>Janelac</v>
      </c>
      <c r="I72" s="75">
        <f t="shared" si="11"/>
        <v>5</v>
      </c>
    </row>
    <row r="73" spans="1:9" ht="12.75" customHeight="1">
      <c r="A73" s="75"/>
      <c r="B73" s="75" t="s">
        <v>222</v>
      </c>
      <c r="C73" s="208">
        <f>Pedido!Y66</f>
        <v>0</v>
      </c>
      <c r="D73" s="207"/>
      <c r="E73" s="75"/>
      <c r="F73" s="206" t="str">
        <f t="shared" si="1"/>
        <v>NO</v>
      </c>
      <c r="G73" s="75"/>
      <c r="H73" s="75" t="str">
        <f t="shared" si="10"/>
        <v>Janelac</v>
      </c>
      <c r="I73" s="75">
        <f t="shared" si="11"/>
        <v>5</v>
      </c>
    </row>
    <row r="74" spans="1:9" ht="12.75" customHeight="1">
      <c r="A74" s="75"/>
      <c r="B74" s="75" t="s">
        <v>223</v>
      </c>
      <c r="C74" s="208">
        <f>Pedido!Z66</f>
        <v>0</v>
      </c>
      <c r="D74" s="207"/>
      <c r="E74" s="75"/>
      <c r="F74" s="206" t="str">
        <f t="shared" si="1"/>
        <v>NO</v>
      </c>
      <c r="G74" s="75"/>
      <c r="H74" s="75" t="str">
        <f t="shared" si="10"/>
        <v>Janelac</v>
      </c>
      <c r="I74" s="75">
        <f t="shared" si="11"/>
        <v>5</v>
      </c>
    </row>
    <row r="75" spans="1:9" ht="12.75" customHeight="1">
      <c r="A75" s="75"/>
      <c r="B75" s="75" t="s">
        <v>224</v>
      </c>
      <c r="C75" s="208">
        <f>Pedido!AA66</f>
        <v>0</v>
      </c>
      <c r="D75" s="207"/>
      <c r="E75" s="75"/>
      <c r="F75" s="206" t="str">
        <f t="shared" si="1"/>
        <v>NO</v>
      </c>
      <c r="G75" s="75"/>
      <c r="H75" s="75" t="str">
        <f t="shared" si="10"/>
        <v>Janelac</v>
      </c>
      <c r="I75" s="75">
        <f t="shared" si="11"/>
        <v>5</v>
      </c>
    </row>
    <row r="76" spans="1:9" ht="12.75" customHeight="1">
      <c r="A76" s="75"/>
      <c r="B76" s="75" t="s">
        <v>228</v>
      </c>
      <c r="C76" s="207">
        <f>+Pedido!C66</f>
        <v>0</v>
      </c>
      <c r="D76" s="207">
        <f t="shared" ref="D76:D78" si="12">IF(MOD(C76,12)=0,C76/12,"INCOMPLETO")</f>
        <v>0</v>
      </c>
      <c r="E76" s="207"/>
      <c r="F76" s="206" t="str">
        <f t="shared" si="1"/>
        <v>NO</v>
      </c>
      <c r="G76" s="75"/>
      <c r="H76" s="206" t="str">
        <f t="shared" ref="H76:I76" si="13">+H75</f>
        <v>Janelac</v>
      </c>
      <c r="I76" s="206">
        <f t="shared" si="13"/>
        <v>5</v>
      </c>
    </row>
    <row r="77" spans="1:9" ht="12.75" customHeight="1">
      <c r="A77" s="75"/>
      <c r="B77" s="75" t="s">
        <v>229</v>
      </c>
      <c r="C77" s="207">
        <f>+Pedido!D66</f>
        <v>0</v>
      </c>
      <c r="D77" s="207">
        <f t="shared" si="12"/>
        <v>0</v>
      </c>
      <c r="E77" s="207"/>
      <c r="F77" s="206" t="str">
        <f t="shared" si="1"/>
        <v>NO</v>
      </c>
      <c r="G77" s="75"/>
      <c r="H77" s="206" t="str">
        <f t="shared" ref="H77:H78" si="14">+H76</f>
        <v>Janelac</v>
      </c>
      <c r="I77" s="206">
        <f>+I73</f>
        <v>5</v>
      </c>
    </row>
    <row r="78" spans="1:9" ht="12.75" customHeight="1">
      <c r="A78" s="75"/>
      <c r="B78" s="75" t="s">
        <v>230</v>
      </c>
      <c r="C78" s="207" t="str">
        <f>+Pedido!E66</f>
        <v>VER MAIL SON 11 PACKS DE JUGOS NMQ</v>
      </c>
      <c r="D78" s="207" t="e">
        <f t="shared" si="12"/>
        <v>#VALUE!</v>
      </c>
      <c r="E78" s="207"/>
      <c r="F78" s="206" t="str">
        <f t="shared" si="1"/>
        <v>SI</v>
      </c>
      <c r="G78" s="75"/>
      <c r="H78" s="206" t="str">
        <f t="shared" si="14"/>
        <v>Janelac</v>
      </c>
      <c r="I78" s="206">
        <f>+I70</f>
        <v>5</v>
      </c>
    </row>
    <row r="79" spans="1:9" ht="12.75" customHeight="1">
      <c r="A79" s="75"/>
      <c r="B79" s="75" t="s">
        <v>206</v>
      </c>
      <c r="C79" s="208">
        <v>0</v>
      </c>
      <c r="D79" s="207"/>
      <c r="E79" s="208">
        <f>+Pedido!Q66</f>
        <v>0</v>
      </c>
      <c r="F79" s="206" t="str">
        <f t="shared" si="1"/>
        <v>NO</v>
      </c>
      <c r="G79" s="75"/>
      <c r="H79" s="75" t="str">
        <f>$H$62</f>
        <v>Janelac</v>
      </c>
      <c r="I79" s="75">
        <f>+I78</f>
        <v>5</v>
      </c>
    </row>
    <row r="80" spans="1:9" ht="12.75" customHeight="1">
      <c r="A80" s="75"/>
      <c r="B80" s="75" t="s">
        <v>225</v>
      </c>
      <c r="C80" s="207">
        <f>IF(ISTEXT(Pedido!R66),0,Pedido!R66)</f>
        <v>0</v>
      </c>
      <c r="D80" s="207">
        <f t="shared" ref="D80:D81" si="15">IF(MOD(C80,12)=0,C80/12,"INCOMPLETO")</f>
        <v>0</v>
      </c>
      <c r="E80" s="207">
        <f>IF(ISTEXT(Pedido!R66),Pedido!R66,0)</f>
        <v>0</v>
      </c>
      <c r="F80" s="206" t="str">
        <f t="shared" si="1"/>
        <v>NO</v>
      </c>
      <c r="G80" s="75"/>
      <c r="H80" s="206" t="str">
        <f>Pedido!$B$66</f>
        <v>Janelac</v>
      </c>
      <c r="I80" s="206">
        <f>Pedido!$A$66</f>
        <v>5</v>
      </c>
    </row>
    <row r="81" spans="1:9" ht="12.75" customHeight="1">
      <c r="A81" s="75"/>
      <c r="B81" s="75" t="s">
        <v>226</v>
      </c>
      <c r="C81" s="207">
        <f>IF(ISTEXT(Pedido!S66),0,Pedido!S66)</f>
        <v>0</v>
      </c>
      <c r="D81" s="207">
        <f t="shared" si="15"/>
        <v>0</v>
      </c>
      <c r="E81" s="207">
        <f>IF(ISTEXT(Pedido!S66),Pedido!S66,0)</f>
        <v>0</v>
      </c>
      <c r="F81" s="206" t="str">
        <f t="shared" si="1"/>
        <v>NO</v>
      </c>
      <c r="G81" s="75"/>
      <c r="H81" s="206" t="str">
        <f>Pedido!$B$66</f>
        <v>Janelac</v>
      </c>
      <c r="I81" s="206">
        <f>Pedido!$A$66</f>
        <v>5</v>
      </c>
    </row>
    <row r="82" spans="1:9" ht="12.75" customHeight="1">
      <c r="A82" s="75"/>
      <c r="B82" s="75" t="s">
        <v>227</v>
      </c>
      <c r="C82" s="207">
        <f>IF(ISTEXT(Pedido!T66),0,Pedido!T66)</f>
        <v>0</v>
      </c>
      <c r="D82" s="207">
        <f>IF(MOD(C82,6)=0,C82/6,"INCOMPLETO")</f>
        <v>0</v>
      </c>
      <c r="E82" s="75">
        <f>IF(ISTEXT(Pedido!T66),Pedido!T66,0)</f>
        <v>0</v>
      </c>
      <c r="F82" s="206" t="str">
        <f t="shared" si="1"/>
        <v>NO</v>
      </c>
      <c r="G82" s="75"/>
      <c r="H82" s="206" t="str">
        <f>Pedido!$B$66</f>
        <v>Janelac</v>
      </c>
      <c r="I82" s="206">
        <f>Pedido!$A$66</f>
        <v>5</v>
      </c>
    </row>
    <row r="83" spans="1:9" ht="12.75" customHeight="1">
      <c r="A83" s="75"/>
      <c r="B83" s="75" t="s">
        <v>211</v>
      </c>
      <c r="C83" s="207">
        <f>IF(ISTEXT(Pedido!F67),0,Pedido!F67)</f>
        <v>0</v>
      </c>
      <c r="D83" s="207">
        <f t="shared" ref="D83:D93" si="16">IF(MOD(C83,12)=0,C83/12,"INCOMPLETO")</f>
        <v>0</v>
      </c>
      <c r="E83" s="206">
        <f>IF(ISTEXT(Pedido!F67),Pedido!F67,0)</f>
        <v>0</v>
      </c>
      <c r="F83" s="206" t="str">
        <f t="shared" si="1"/>
        <v>NO</v>
      </c>
      <c r="G83" s="75"/>
      <c r="H83" s="75" t="str">
        <f>Pedido!$B$67</f>
        <v>Maria Jose Tapia</v>
      </c>
      <c r="I83" s="75">
        <f>Pedido!A67</f>
        <v>5</v>
      </c>
    </row>
    <row r="84" spans="1:9" ht="12.75" customHeight="1">
      <c r="A84" s="75"/>
      <c r="B84" s="75" t="s">
        <v>212</v>
      </c>
      <c r="C84" s="208">
        <f>IF(ISTEXT(Pedido!H67),0,Pedido!H67)</f>
        <v>0</v>
      </c>
      <c r="D84" s="207">
        <f t="shared" si="16"/>
        <v>0</v>
      </c>
      <c r="E84" s="206">
        <f>IF(ISTEXT(Pedido!H67),Pedido!H67,0)</f>
        <v>0</v>
      </c>
      <c r="F84" s="206" t="str">
        <f t="shared" si="1"/>
        <v>NO</v>
      </c>
      <c r="G84" s="75"/>
      <c r="H84" s="75" t="str">
        <f t="shared" ref="H84:H97" si="17">$H$83</f>
        <v>Maria Jose Tapia</v>
      </c>
      <c r="I84" s="75">
        <f t="shared" ref="I84:I97" si="18">$I$83</f>
        <v>5</v>
      </c>
    </row>
    <row r="85" spans="1:9" ht="12.75" customHeight="1">
      <c r="A85" s="75"/>
      <c r="B85" s="75" t="s">
        <v>213</v>
      </c>
      <c r="C85" s="208">
        <f>IF(ISTEXT(Pedido!I67),0,Pedido!I67)</f>
        <v>0</v>
      </c>
      <c r="D85" s="207">
        <f t="shared" si="16"/>
        <v>0</v>
      </c>
      <c r="E85" s="75">
        <f>IF(ISTEXT(Pedido!I67),Pedido!I67,0)</f>
        <v>0</v>
      </c>
      <c r="F85" s="206" t="str">
        <f t="shared" si="1"/>
        <v>NO</v>
      </c>
      <c r="G85" s="75"/>
      <c r="H85" s="75" t="str">
        <f t="shared" si="17"/>
        <v>Maria Jose Tapia</v>
      </c>
      <c r="I85" s="75">
        <f t="shared" si="18"/>
        <v>5</v>
      </c>
    </row>
    <row r="86" spans="1:9" ht="12.75" customHeight="1">
      <c r="A86" s="75"/>
      <c r="B86" s="75" t="s">
        <v>214</v>
      </c>
      <c r="C86" s="208">
        <f>IF(ISTEXT(Pedido!G67),0,Pedido!G67)</f>
        <v>0</v>
      </c>
      <c r="D86" s="207">
        <f t="shared" si="16"/>
        <v>0</v>
      </c>
      <c r="E86" s="75">
        <f>IF(ISTEXT(Pedido!G67),Pedido!G67,0)</f>
        <v>0</v>
      </c>
      <c r="F86" s="206" t="str">
        <f t="shared" si="1"/>
        <v>NO</v>
      </c>
      <c r="G86" s="75"/>
      <c r="H86" s="75" t="str">
        <f t="shared" si="17"/>
        <v>Maria Jose Tapia</v>
      </c>
      <c r="I86" s="75">
        <f t="shared" si="18"/>
        <v>5</v>
      </c>
    </row>
    <row r="87" spans="1:9" ht="12.75" customHeight="1">
      <c r="A87" s="75"/>
      <c r="B87" s="75" t="s">
        <v>215</v>
      </c>
      <c r="C87" s="208">
        <f>IF(ISTEXT(Pedido!P67),0,Pedido!P67)</f>
        <v>0</v>
      </c>
      <c r="D87" s="207">
        <f t="shared" si="16"/>
        <v>0</v>
      </c>
      <c r="E87" s="75">
        <f>IF(ISTEXT(Pedido!P67),Pedido!P67,0)</f>
        <v>0</v>
      </c>
      <c r="F87" s="206" t="str">
        <f t="shared" si="1"/>
        <v>NO</v>
      </c>
      <c r="G87" s="75"/>
      <c r="H87" s="75" t="str">
        <f t="shared" si="17"/>
        <v>Maria Jose Tapia</v>
      </c>
      <c r="I87" s="75">
        <f t="shared" si="18"/>
        <v>5</v>
      </c>
    </row>
    <row r="88" spans="1:9" ht="12.75" customHeight="1">
      <c r="A88" s="75"/>
      <c r="B88" s="75" t="s">
        <v>216</v>
      </c>
      <c r="C88" s="208">
        <f>IF(ISTEXT(Pedido!O67),0,Pedido!O67)</f>
        <v>0</v>
      </c>
      <c r="D88" s="207">
        <f t="shared" si="16"/>
        <v>0</v>
      </c>
      <c r="E88" s="75">
        <f>IF(ISTEXT(Pedido!O67),Pedido!O67,0)</f>
        <v>0</v>
      </c>
      <c r="F88" s="206" t="str">
        <f t="shared" si="1"/>
        <v>NO</v>
      </c>
      <c r="G88" s="75"/>
      <c r="H88" s="75" t="str">
        <f t="shared" si="17"/>
        <v>Maria Jose Tapia</v>
      </c>
      <c r="I88" s="75">
        <f t="shared" si="18"/>
        <v>5</v>
      </c>
    </row>
    <row r="89" spans="1:9" ht="12.75" customHeight="1">
      <c r="A89" s="75"/>
      <c r="B89" s="75" t="s">
        <v>217</v>
      </c>
      <c r="C89" s="208">
        <f>IF(ISTEXT(Pedido!N67),0,Pedido!N67)</f>
        <v>0</v>
      </c>
      <c r="D89" s="207">
        <f t="shared" si="16"/>
        <v>0</v>
      </c>
      <c r="E89" s="75">
        <f>IF(ISTEXT(Pedido!N67),Pedido!N67,0)</f>
        <v>0</v>
      </c>
      <c r="F89" s="206" t="str">
        <f t="shared" si="1"/>
        <v>NO</v>
      </c>
      <c r="G89" s="75"/>
      <c r="H89" s="75" t="str">
        <f t="shared" si="17"/>
        <v>Maria Jose Tapia</v>
      </c>
      <c r="I89" s="75">
        <f t="shared" si="18"/>
        <v>5</v>
      </c>
    </row>
    <row r="90" spans="1:9" ht="12.75" customHeight="1">
      <c r="A90" s="75"/>
      <c r="B90" s="75" t="s">
        <v>218</v>
      </c>
      <c r="C90" s="208">
        <f>IF(ISTEXT(Pedido!J67),0,Pedido!J67)</f>
        <v>24</v>
      </c>
      <c r="D90" s="207">
        <f t="shared" si="16"/>
        <v>2</v>
      </c>
      <c r="E90" s="75">
        <f>IF(ISTEXT(Pedido!J67),Pedido!J67,0)</f>
        <v>0</v>
      </c>
      <c r="F90" s="206" t="str">
        <f t="shared" si="1"/>
        <v>SI</v>
      </c>
      <c r="G90" s="75"/>
      <c r="H90" s="75" t="str">
        <f t="shared" si="17"/>
        <v>Maria Jose Tapia</v>
      </c>
      <c r="I90" s="75">
        <f t="shared" si="18"/>
        <v>5</v>
      </c>
    </row>
    <row r="91" spans="1:9" ht="12.75" customHeight="1">
      <c r="A91" s="75"/>
      <c r="B91" s="75" t="s">
        <v>219</v>
      </c>
      <c r="C91" s="208">
        <f>IF(ISTEXT(Pedido!L67),0,Pedido!L67)</f>
        <v>0</v>
      </c>
      <c r="D91" s="207">
        <f t="shared" si="16"/>
        <v>0</v>
      </c>
      <c r="E91" s="75">
        <f>IF(ISTEXT(Pedido!L67),Pedido!L67,0)</f>
        <v>0</v>
      </c>
      <c r="F91" s="206" t="str">
        <f t="shared" si="1"/>
        <v>NO</v>
      </c>
      <c r="G91" s="75"/>
      <c r="H91" s="75" t="str">
        <f t="shared" si="17"/>
        <v>Maria Jose Tapia</v>
      </c>
      <c r="I91" s="75">
        <f t="shared" si="18"/>
        <v>5</v>
      </c>
    </row>
    <row r="92" spans="1:9" ht="12.75" customHeight="1">
      <c r="A92" s="75"/>
      <c r="B92" s="75" t="s">
        <v>220</v>
      </c>
      <c r="C92" s="208">
        <f>IF(ISTEXT(Pedido!M67),0,Pedido!M67)</f>
        <v>0</v>
      </c>
      <c r="D92" s="207">
        <f t="shared" si="16"/>
        <v>0</v>
      </c>
      <c r="E92" s="75">
        <f>IF(ISTEXT(Pedido!M67),Pedido!M67,0)</f>
        <v>0</v>
      </c>
      <c r="F92" s="206" t="str">
        <f t="shared" si="1"/>
        <v>NO</v>
      </c>
      <c r="G92" s="75"/>
      <c r="H92" s="75" t="str">
        <f t="shared" si="17"/>
        <v>Maria Jose Tapia</v>
      </c>
      <c r="I92" s="75">
        <f t="shared" si="18"/>
        <v>5</v>
      </c>
    </row>
    <row r="93" spans="1:9" ht="12.75" customHeight="1">
      <c r="A93" s="75"/>
      <c r="B93" s="75" t="s">
        <v>221</v>
      </c>
      <c r="C93" s="208">
        <f>IF(ISTEXT(Pedido!K67),0,Pedido!K67)</f>
        <v>0</v>
      </c>
      <c r="D93" s="207">
        <f t="shared" si="16"/>
        <v>0</v>
      </c>
      <c r="E93" s="75">
        <f>IF(ISTEXT(Pedido!K67),Pedido!K67,0)</f>
        <v>0</v>
      </c>
      <c r="F93" s="206" t="str">
        <f t="shared" si="1"/>
        <v>NO</v>
      </c>
      <c r="G93" s="75"/>
      <c r="H93" s="75" t="str">
        <f t="shared" si="17"/>
        <v>Maria Jose Tapia</v>
      </c>
      <c r="I93" s="75">
        <f t="shared" si="18"/>
        <v>5</v>
      </c>
    </row>
    <row r="94" spans="1:9" ht="12.75" customHeight="1">
      <c r="A94" s="75"/>
      <c r="B94" s="75" t="s">
        <v>222</v>
      </c>
      <c r="C94" s="208">
        <f>Pedido!Y67</f>
        <v>0</v>
      </c>
      <c r="D94" s="207"/>
      <c r="E94" s="75"/>
      <c r="F94" s="206" t="str">
        <f t="shared" si="1"/>
        <v>NO</v>
      </c>
      <c r="G94" s="75"/>
      <c r="H94" s="75" t="str">
        <f t="shared" si="17"/>
        <v>Maria Jose Tapia</v>
      </c>
      <c r="I94" s="75">
        <f t="shared" si="18"/>
        <v>5</v>
      </c>
    </row>
    <row r="95" spans="1:9" ht="12.75" customHeight="1">
      <c r="A95" s="75"/>
      <c r="B95" s="75" t="s">
        <v>223</v>
      </c>
      <c r="C95" s="208">
        <f>Pedido!Z67</f>
        <v>0</v>
      </c>
      <c r="D95" s="207"/>
      <c r="E95" s="75"/>
      <c r="F95" s="206" t="str">
        <f t="shared" si="1"/>
        <v>NO</v>
      </c>
      <c r="G95" s="75"/>
      <c r="H95" s="75" t="str">
        <f t="shared" si="17"/>
        <v>Maria Jose Tapia</v>
      </c>
      <c r="I95" s="75">
        <f t="shared" si="18"/>
        <v>5</v>
      </c>
    </row>
    <row r="96" spans="1:9" ht="12.75" customHeight="1">
      <c r="A96" s="75"/>
      <c r="B96" s="75" t="s">
        <v>224</v>
      </c>
      <c r="C96" s="208">
        <f>Pedido!AA67</f>
        <v>0</v>
      </c>
      <c r="D96" s="207"/>
      <c r="E96" s="75"/>
      <c r="F96" s="206" t="str">
        <f t="shared" si="1"/>
        <v>NO</v>
      </c>
      <c r="G96" s="75"/>
      <c r="H96" s="75" t="str">
        <f t="shared" si="17"/>
        <v>Maria Jose Tapia</v>
      </c>
      <c r="I96" s="75">
        <f t="shared" si="18"/>
        <v>5</v>
      </c>
    </row>
    <row r="97" spans="1:9" ht="12.75" customHeight="1">
      <c r="A97" s="75"/>
      <c r="B97" s="75" t="s">
        <v>206</v>
      </c>
      <c r="C97" s="208">
        <v>0</v>
      </c>
      <c r="D97" s="207"/>
      <c r="E97" s="208">
        <f>+Pedido!Q67</f>
        <v>0</v>
      </c>
      <c r="F97" s="206" t="str">
        <f t="shared" si="1"/>
        <v>NO</v>
      </c>
      <c r="G97" s="75"/>
      <c r="H97" s="75" t="str">
        <f t="shared" si="17"/>
        <v>Maria Jose Tapia</v>
      </c>
      <c r="I97" s="75">
        <f t="shared" si="18"/>
        <v>5</v>
      </c>
    </row>
    <row r="98" spans="1:9" ht="12.75" customHeight="1">
      <c r="A98" s="75"/>
      <c r="B98" s="75" t="s">
        <v>225</v>
      </c>
      <c r="C98" s="207">
        <f>IF(ISTEXT(Pedido!R67),0,Pedido!R67)</f>
        <v>0</v>
      </c>
      <c r="D98" s="207">
        <f t="shared" ref="D98:D99" si="19">IF(MOD(C98,12)=0,C98/12,"INCOMPLETO")</f>
        <v>0</v>
      </c>
      <c r="E98" s="207">
        <f>IF(ISTEXT(Pedido!R67),Pedido!R67,0)</f>
        <v>0</v>
      </c>
      <c r="F98" s="206" t="str">
        <f t="shared" si="1"/>
        <v>NO</v>
      </c>
      <c r="G98" s="75"/>
      <c r="H98" s="206" t="str">
        <f>Pedido!$B$67</f>
        <v>Maria Jose Tapia</v>
      </c>
      <c r="I98" s="206">
        <f>Pedido!$A$67</f>
        <v>5</v>
      </c>
    </row>
    <row r="99" spans="1:9" ht="12.75" customHeight="1">
      <c r="A99" s="75"/>
      <c r="B99" s="75" t="s">
        <v>226</v>
      </c>
      <c r="C99" s="207">
        <f>IF(ISTEXT(Pedido!S67),0,Pedido!S67)</f>
        <v>0</v>
      </c>
      <c r="D99" s="207">
        <f t="shared" si="19"/>
        <v>0</v>
      </c>
      <c r="E99" s="207">
        <f>IF(ISTEXT(Pedido!S67),Pedido!S67,0)</f>
        <v>0</v>
      </c>
      <c r="F99" s="206" t="str">
        <f t="shared" si="1"/>
        <v>NO</v>
      </c>
      <c r="G99" s="75"/>
      <c r="H99" s="206" t="str">
        <f>Pedido!$B$67</f>
        <v>Maria Jose Tapia</v>
      </c>
      <c r="I99" s="206">
        <f>Pedido!$A$67</f>
        <v>5</v>
      </c>
    </row>
    <row r="100" spans="1:9" ht="12.75" customHeight="1">
      <c r="A100" s="75"/>
      <c r="B100" s="75" t="s">
        <v>227</v>
      </c>
      <c r="C100" s="207">
        <f>IF(ISTEXT(Pedido!T67),0,Pedido!T67)</f>
        <v>0</v>
      </c>
      <c r="D100" s="207">
        <f>IF(MOD(C100,6)=0,C100/6,"INCOMPLETO")</f>
        <v>0</v>
      </c>
      <c r="E100" s="75">
        <f>IF(ISTEXT(Pedido!T67),Pedido!T67,0)</f>
        <v>0</v>
      </c>
      <c r="F100" s="206" t="str">
        <f t="shared" si="1"/>
        <v>NO</v>
      </c>
      <c r="G100" s="75"/>
      <c r="H100" s="206" t="str">
        <f>Pedido!$B$67</f>
        <v>Maria Jose Tapia</v>
      </c>
      <c r="I100" s="206">
        <f>Pedido!$A$67</f>
        <v>5</v>
      </c>
    </row>
    <row r="101" spans="1:9" ht="12.75" customHeight="1">
      <c r="A101" s="75"/>
      <c r="B101" s="75" t="s">
        <v>228</v>
      </c>
      <c r="C101" s="207">
        <f>+Pedido!C67</f>
        <v>0</v>
      </c>
      <c r="D101" s="207">
        <f t="shared" ref="D101:D114" si="20">IF(MOD(C101,12)=0,C101/12,"INCOMPLETO")</f>
        <v>0</v>
      </c>
      <c r="E101" s="207"/>
      <c r="F101" s="206" t="str">
        <f t="shared" si="1"/>
        <v>NO</v>
      </c>
      <c r="G101" s="75"/>
      <c r="H101" s="206" t="str">
        <f t="shared" ref="H101:I101" si="21">+H97</f>
        <v>Maria Jose Tapia</v>
      </c>
      <c r="I101" s="206">
        <f t="shared" si="21"/>
        <v>5</v>
      </c>
    </row>
    <row r="102" spans="1:9" ht="12.75" customHeight="1">
      <c r="A102" s="75"/>
      <c r="B102" s="75" t="s">
        <v>229</v>
      </c>
      <c r="C102" s="207">
        <f>+Pedido!D67</f>
        <v>0</v>
      </c>
      <c r="D102" s="207">
        <f t="shared" si="20"/>
        <v>0</v>
      </c>
      <c r="E102" s="207"/>
      <c r="F102" s="206" t="str">
        <f t="shared" si="1"/>
        <v>NO</v>
      </c>
      <c r="G102" s="75"/>
      <c r="H102" s="206" t="str">
        <f t="shared" ref="H102:I102" si="22">+H101</f>
        <v>Maria Jose Tapia</v>
      </c>
      <c r="I102" s="206">
        <f t="shared" si="22"/>
        <v>5</v>
      </c>
    </row>
    <row r="103" spans="1:9" ht="12.75" customHeight="1">
      <c r="A103" s="75"/>
      <c r="B103" s="75" t="s">
        <v>230</v>
      </c>
      <c r="C103" s="207">
        <f>+Pedido!E67</f>
        <v>0</v>
      </c>
      <c r="D103" s="207">
        <f t="shared" si="20"/>
        <v>0</v>
      </c>
      <c r="E103" s="207"/>
      <c r="F103" s="206" t="str">
        <f t="shared" si="1"/>
        <v>NO</v>
      </c>
      <c r="G103" s="75"/>
      <c r="H103" s="206" t="str">
        <f>+H102</f>
        <v>Maria Jose Tapia</v>
      </c>
      <c r="I103" s="206">
        <f>+I92</f>
        <v>5</v>
      </c>
    </row>
    <row r="104" spans="1:9" ht="12.75" customHeight="1">
      <c r="A104" s="75"/>
      <c r="B104" s="75" t="s">
        <v>211</v>
      </c>
      <c r="C104" s="207">
        <f>IF(ISTEXT(Pedido!F68),0,Pedido!F68)</f>
        <v>0</v>
      </c>
      <c r="D104" s="207">
        <f t="shared" si="20"/>
        <v>0</v>
      </c>
      <c r="E104" s="206">
        <f>IF(ISTEXT(Pedido!F68),Pedido!F68,0)</f>
        <v>0</v>
      </c>
      <c r="F104" s="206" t="str">
        <f t="shared" si="1"/>
        <v>NO</v>
      </c>
      <c r="G104" s="75"/>
      <c r="H104" s="75">
        <f>Pedido!B68</f>
        <v>0</v>
      </c>
      <c r="I104" s="75">
        <f>Pedido!A68</f>
        <v>0</v>
      </c>
    </row>
    <row r="105" spans="1:9" ht="12.75" customHeight="1">
      <c r="A105" s="75"/>
      <c r="B105" s="75" t="s">
        <v>212</v>
      </c>
      <c r="C105" s="208">
        <f>IF(ISTEXT(Pedido!H68),0,Pedido!H68)</f>
        <v>0</v>
      </c>
      <c r="D105" s="207">
        <f t="shared" si="20"/>
        <v>0</v>
      </c>
      <c r="E105" s="206">
        <f>IF(ISTEXT(Pedido!H68),Pedido!H68,0)</f>
        <v>0</v>
      </c>
      <c r="F105" s="206" t="str">
        <f t="shared" si="1"/>
        <v>NO</v>
      </c>
      <c r="G105" s="75"/>
      <c r="H105" s="75">
        <f t="shared" ref="H105:H118" si="23">$H$104</f>
        <v>0</v>
      </c>
      <c r="I105" s="75">
        <f t="shared" ref="I105:I118" si="24">+$I$104</f>
        <v>0</v>
      </c>
    </row>
    <row r="106" spans="1:9" ht="12.75" customHeight="1">
      <c r="A106" s="75"/>
      <c r="B106" s="75" t="s">
        <v>213</v>
      </c>
      <c r="C106" s="208">
        <f>IF(ISTEXT(Pedido!I68),0,Pedido!I68)</f>
        <v>0</v>
      </c>
      <c r="D106" s="207">
        <f t="shared" si="20"/>
        <v>0</v>
      </c>
      <c r="E106" s="75">
        <f>IF(ISTEXT(Pedido!I68),Pedido!I68,0)</f>
        <v>0</v>
      </c>
      <c r="F106" s="206" t="str">
        <f t="shared" si="1"/>
        <v>NO</v>
      </c>
      <c r="G106" s="75"/>
      <c r="H106" s="75">
        <f t="shared" si="23"/>
        <v>0</v>
      </c>
      <c r="I106" s="75">
        <f t="shared" si="24"/>
        <v>0</v>
      </c>
    </row>
    <row r="107" spans="1:9" ht="12.75" customHeight="1">
      <c r="A107" s="75"/>
      <c r="B107" s="75" t="s">
        <v>214</v>
      </c>
      <c r="C107" s="208">
        <f>IF(ISTEXT(Pedido!G68),0,Pedido!G68)</f>
        <v>0</v>
      </c>
      <c r="D107" s="207">
        <f t="shared" si="20"/>
        <v>0</v>
      </c>
      <c r="E107" s="75">
        <f>IF(ISTEXT(Pedido!G68),Pedido!G68,0)</f>
        <v>0</v>
      </c>
      <c r="F107" s="206" t="str">
        <f t="shared" si="1"/>
        <v>NO</v>
      </c>
      <c r="G107" s="75"/>
      <c r="H107" s="75">
        <f t="shared" si="23"/>
        <v>0</v>
      </c>
      <c r="I107" s="75">
        <f t="shared" si="24"/>
        <v>0</v>
      </c>
    </row>
    <row r="108" spans="1:9" ht="12.75" customHeight="1">
      <c r="A108" s="75"/>
      <c r="B108" s="75" t="s">
        <v>215</v>
      </c>
      <c r="C108" s="208">
        <f>IF(ISTEXT(Pedido!P68),0,Pedido!P68)</f>
        <v>0</v>
      </c>
      <c r="D108" s="207">
        <f t="shared" si="20"/>
        <v>0</v>
      </c>
      <c r="E108" s="75">
        <f>IF(ISTEXT(Pedido!P68),Pedido!P68,0)</f>
        <v>0</v>
      </c>
      <c r="F108" s="206" t="str">
        <f t="shared" si="1"/>
        <v>NO</v>
      </c>
      <c r="G108" s="75"/>
      <c r="H108" s="75">
        <f t="shared" si="23"/>
        <v>0</v>
      </c>
      <c r="I108" s="75">
        <f t="shared" si="24"/>
        <v>0</v>
      </c>
    </row>
    <row r="109" spans="1:9" ht="12.75" customHeight="1">
      <c r="A109" s="75"/>
      <c r="B109" s="75" t="s">
        <v>216</v>
      </c>
      <c r="C109" s="208">
        <f>IF(ISTEXT(Pedido!O68),0,Pedido!O68)</f>
        <v>0</v>
      </c>
      <c r="D109" s="207">
        <f t="shared" si="20"/>
        <v>0</v>
      </c>
      <c r="E109" s="75">
        <f>IF(ISTEXT(Pedido!O68),Pedido!O68,0)</f>
        <v>0</v>
      </c>
      <c r="F109" s="206" t="str">
        <f t="shared" si="1"/>
        <v>NO</v>
      </c>
      <c r="G109" s="75"/>
      <c r="H109" s="75">
        <f t="shared" si="23"/>
        <v>0</v>
      </c>
      <c r="I109" s="75">
        <f t="shared" si="24"/>
        <v>0</v>
      </c>
    </row>
    <row r="110" spans="1:9" ht="12.75" customHeight="1">
      <c r="A110" s="75"/>
      <c r="B110" s="75" t="s">
        <v>217</v>
      </c>
      <c r="C110" s="208">
        <f>IF(ISTEXT(Pedido!N68),0,Pedido!N68)</f>
        <v>0</v>
      </c>
      <c r="D110" s="207">
        <f t="shared" si="20"/>
        <v>0</v>
      </c>
      <c r="E110" s="75">
        <f>IF(ISTEXT(Pedido!N68),Pedido!N68,0)</f>
        <v>0</v>
      </c>
      <c r="F110" s="206" t="str">
        <f t="shared" si="1"/>
        <v>NO</v>
      </c>
      <c r="G110" s="75"/>
      <c r="H110" s="75">
        <f t="shared" si="23"/>
        <v>0</v>
      </c>
      <c r="I110" s="75">
        <f t="shared" si="24"/>
        <v>0</v>
      </c>
    </row>
    <row r="111" spans="1:9" ht="12.75" customHeight="1">
      <c r="A111" s="75"/>
      <c r="B111" s="75" t="s">
        <v>218</v>
      </c>
      <c r="C111" s="208">
        <f>IF(ISTEXT(Pedido!J68),0,Pedido!J68)</f>
        <v>0</v>
      </c>
      <c r="D111" s="207">
        <f t="shared" si="20"/>
        <v>0</v>
      </c>
      <c r="E111" s="75">
        <f>IF(ISTEXT(Pedido!J68),Pedido!J68,0)</f>
        <v>0</v>
      </c>
      <c r="F111" s="206" t="str">
        <f t="shared" si="1"/>
        <v>NO</v>
      </c>
      <c r="G111" s="75"/>
      <c r="H111" s="75">
        <f t="shared" si="23"/>
        <v>0</v>
      </c>
      <c r="I111" s="75">
        <f t="shared" si="24"/>
        <v>0</v>
      </c>
    </row>
    <row r="112" spans="1:9" ht="12.75" customHeight="1">
      <c r="A112" s="75"/>
      <c r="B112" s="75" t="s">
        <v>219</v>
      </c>
      <c r="C112" s="208">
        <f>IF(ISTEXT(Pedido!L68),0,Pedido!L68)</f>
        <v>0</v>
      </c>
      <c r="D112" s="207">
        <f t="shared" si="20"/>
        <v>0</v>
      </c>
      <c r="E112" s="75">
        <f>IF(ISTEXT(Pedido!L68),Pedido!L68,0)</f>
        <v>0</v>
      </c>
      <c r="F112" s="206" t="str">
        <f t="shared" si="1"/>
        <v>NO</v>
      </c>
      <c r="G112" s="75"/>
      <c r="H112" s="75">
        <f t="shared" si="23"/>
        <v>0</v>
      </c>
      <c r="I112" s="75">
        <f t="shared" si="24"/>
        <v>0</v>
      </c>
    </row>
    <row r="113" spans="1:9" ht="12.75" customHeight="1">
      <c r="A113" s="75"/>
      <c r="B113" s="75" t="s">
        <v>220</v>
      </c>
      <c r="C113" s="208">
        <f>IF(ISTEXT(Pedido!M68),0,Pedido!M68)</f>
        <v>0</v>
      </c>
      <c r="D113" s="207">
        <f t="shared" si="20"/>
        <v>0</v>
      </c>
      <c r="E113" s="75">
        <f>IF(ISTEXT(Pedido!M68),Pedido!M68,0)</f>
        <v>0</v>
      </c>
      <c r="F113" s="206" t="str">
        <f t="shared" si="1"/>
        <v>NO</v>
      </c>
      <c r="G113" s="75"/>
      <c r="H113" s="75">
        <f t="shared" si="23"/>
        <v>0</v>
      </c>
      <c r="I113" s="75">
        <f t="shared" si="24"/>
        <v>0</v>
      </c>
    </row>
    <row r="114" spans="1:9" ht="12.75" customHeight="1">
      <c r="A114" s="75"/>
      <c r="B114" s="75" t="s">
        <v>221</v>
      </c>
      <c r="C114" s="208">
        <f>IF(ISTEXT(Pedido!K68),0,Pedido!K68)</f>
        <v>0</v>
      </c>
      <c r="D114" s="207">
        <f t="shared" si="20"/>
        <v>0</v>
      </c>
      <c r="E114" s="75">
        <f>IF(ISTEXT(Pedido!K68),Pedido!K68,0)</f>
        <v>0</v>
      </c>
      <c r="F114" s="206" t="str">
        <f t="shared" si="1"/>
        <v>NO</v>
      </c>
      <c r="G114" s="75"/>
      <c r="H114" s="75">
        <f t="shared" si="23"/>
        <v>0</v>
      </c>
      <c r="I114" s="75">
        <f t="shared" si="24"/>
        <v>0</v>
      </c>
    </row>
    <row r="115" spans="1:9" ht="12.75" customHeight="1">
      <c r="A115" s="75"/>
      <c r="B115" s="75" t="s">
        <v>222</v>
      </c>
      <c r="C115" s="208">
        <f>Pedido!Y68</f>
        <v>0</v>
      </c>
      <c r="D115" s="207"/>
      <c r="E115" s="75"/>
      <c r="F115" s="206" t="str">
        <f t="shared" si="1"/>
        <v>NO</v>
      </c>
      <c r="G115" s="75"/>
      <c r="H115" s="75">
        <f t="shared" si="23"/>
        <v>0</v>
      </c>
      <c r="I115" s="75">
        <f t="shared" si="24"/>
        <v>0</v>
      </c>
    </row>
    <row r="116" spans="1:9" ht="12.75" customHeight="1">
      <c r="A116" s="75"/>
      <c r="B116" s="75" t="s">
        <v>223</v>
      </c>
      <c r="C116" s="208">
        <f>Pedido!Z68</f>
        <v>0</v>
      </c>
      <c r="D116" s="207"/>
      <c r="E116" s="75"/>
      <c r="F116" s="206" t="str">
        <f t="shared" si="1"/>
        <v>NO</v>
      </c>
      <c r="G116" s="75"/>
      <c r="H116" s="75">
        <f t="shared" si="23"/>
        <v>0</v>
      </c>
      <c r="I116" s="75">
        <f t="shared" si="24"/>
        <v>0</v>
      </c>
    </row>
    <row r="117" spans="1:9" ht="12.75" customHeight="1">
      <c r="A117" s="75"/>
      <c r="B117" s="75" t="s">
        <v>224</v>
      </c>
      <c r="C117" s="208">
        <f>Pedido!AA68</f>
        <v>0</v>
      </c>
      <c r="D117" s="207"/>
      <c r="E117" s="75"/>
      <c r="F117" s="206" t="str">
        <f t="shared" si="1"/>
        <v>NO</v>
      </c>
      <c r="G117" s="75"/>
      <c r="H117" s="75">
        <f t="shared" si="23"/>
        <v>0</v>
      </c>
      <c r="I117" s="75">
        <f t="shared" si="24"/>
        <v>0</v>
      </c>
    </row>
    <row r="118" spans="1:9" ht="12.75" customHeight="1">
      <c r="A118" s="75"/>
      <c r="B118" s="75" t="s">
        <v>206</v>
      </c>
      <c r="C118" s="208">
        <v>0</v>
      </c>
      <c r="D118" s="207"/>
      <c r="E118" s="208">
        <f>+Pedido!Q68</f>
        <v>0</v>
      </c>
      <c r="F118" s="206" t="str">
        <f t="shared" si="1"/>
        <v>NO</v>
      </c>
      <c r="G118" s="75"/>
      <c r="H118" s="75">
        <f t="shared" si="23"/>
        <v>0</v>
      </c>
      <c r="I118" s="75">
        <f t="shared" si="24"/>
        <v>0</v>
      </c>
    </row>
    <row r="119" spans="1:9" ht="12.75" customHeight="1">
      <c r="A119" s="75"/>
      <c r="B119" s="75" t="s">
        <v>225</v>
      </c>
      <c r="C119" s="207">
        <f>IF(ISTEXT(Pedido!R68),0,Pedido!R68)</f>
        <v>0</v>
      </c>
      <c r="D119" s="207">
        <f t="shared" ref="D119:D120" si="25">IF(MOD(C119,12)=0,C119/12,"INCOMPLETO")</f>
        <v>0</v>
      </c>
      <c r="E119" s="207">
        <f>IF(ISTEXT(Pedido!R68),Pedido!R68,0)</f>
        <v>0</v>
      </c>
      <c r="F119" s="206" t="str">
        <f t="shared" si="1"/>
        <v>NO</v>
      </c>
      <c r="G119" s="75"/>
      <c r="H119" s="206">
        <f>Pedido!$B$68</f>
        <v>0</v>
      </c>
      <c r="I119" s="206">
        <f>Pedido!$A$68</f>
        <v>0</v>
      </c>
    </row>
    <row r="120" spans="1:9" ht="12.75" customHeight="1">
      <c r="A120" s="75"/>
      <c r="B120" s="75" t="s">
        <v>226</v>
      </c>
      <c r="C120" s="207">
        <f>IF(ISTEXT(Pedido!S68),0,Pedido!S68)</f>
        <v>0</v>
      </c>
      <c r="D120" s="207">
        <f t="shared" si="25"/>
        <v>0</v>
      </c>
      <c r="E120" s="207">
        <f>IF(ISTEXT(Pedido!S68),Pedido!S68,0)</f>
        <v>0</v>
      </c>
      <c r="F120" s="206" t="str">
        <f t="shared" si="1"/>
        <v>NO</v>
      </c>
      <c r="G120" s="75"/>
      <c r="H120" s="206">
        <f>Pedido!$B$68</f>
        <v>0</v>
      </c>
      <c r="I120" s="206">
        <f>Pedido!$A$68</f>
        <v>0</v>
      </c>
    </row>
    <row r="121" spans="1:9" ht="12.75" customHeight="1">
      <c r="A121" s="75"/>
      <c r="B121" s="75" t="s">
        <v>227</v>
      </c>
      <c r="C121" s="207">
        <f>IF(ISTEXT(Pedido!T68),0,Pedido!T68)</f>
        <v>0</v>
      </c>
      <c r="D121" s="207">
        <f>IF(MOD(C121,6)=0,C121/6,"INCOMPLETO")</f>
        <v>0</v>
      </c>
      <c r="E121" s="75">
        <f>IF(ISTEXT(Pedido!T68),Pedido!T68,0)</f>
        <v>0</v>
      </c>
      <c r="F121" s="206" t="str">
        <f t="shared" si="1"/>
        <v>NO</v>
      </c>
      <c r="G121" s="75"/>
      <c r="H121" s="206">
        <f>Pedido!$B$68</f>
        <v>0</v>
      </c>
      <c r="I121" s="206">
        <f>Pedido!$A$68</f>
        <v>0</v>
      </c>
    </row>
    <row r="122" spans="1:9" ht="12.75" customHeight="1">
      <c r="A122" s="75"/>
      <c r="B122" s="75" t="s">
        <v>228</v>
      </c>
      <c r="C122" s="207">
        <f>+Pedido!C68</f>
        <v>0</v>
      </c>
      <c r="D122" s="207">
        <f t="shared" ref="D122:D135" si="26">IF(MOD(C122,12)=0,C122/12,"INCOMPLETO")</f>
        <v>0</v>
      </c>
      <c r="E122" s="207"/>
      <c r="F122" s="206" t="str">
        <f t="shared" si="1"/>
        <v>NO</v>
      </c>
      <c r="G122" s="75"/>
      <c r="H122" s="206">
        <f>+H118</f>
        <v>0</v>
      </c>
      <c r="I122" s="75">
        <f t="shared" ref="I122:I124" si="27">+$I$104</f>
        <v>0</v>
      </c>
    </row>
    <row r="123" spans="1:9" ht="12.75" customHeight="1">
      <c r="A123" s="75"/>
      <c r="B123" s="75" t="s">
        <v>229</v>
      </c>
      <c r="C123" s="207">
        <f>+Pedido!D68</f>
        <v>0</v>
      </c>
      <c r="D123" s="207">
        <f t="shared" si="26"/>
        <v>0</v>
      </c>
      <c r="E123" s="207"/>
      <c r="F123" s="206" t="str">
        <f t="shared" si="1"/>
        <v>NO</v>
      </c>
      <c r="G123" s="75"/>
      <c r="H123" s="206">
        <f t="shared" ref="H123:H124" si="28">+H122</f>
        <v>0</v>
      </c>
      <c r="I123" s="75">
        <f t="shared" si="27"/>
        <v>0</v>
      </c>
    </row>
    <row r="124" spans="1:9" ht="12.75" customHeight="1">
      <c r="A124" s="75"/>
      <c r="B124" s="75" t="s">
        <v>230</v>
      </c>
      <c r="C124" s="207">
        <f>+Pedido!E68</f>
        <v>0</v>
      </c>
      <c r="D124" s="207">
        <f t="shared" si="26"/>
        <v>0</v>
      </c>
      <c r="E124" s="207"/>
      <c r="F124" s="206" t="str">
        <f t="shared" si="1"/>
        <v>NO</v>
      </c>
      <c r="G124" s="75"/>
      <c r="H124" s="206">
        <f t="shared" si="28"/>
        <v>0</v>
      </c>
      <c r="I124" s="75">
        <f t="shared" si="27"/>
        <v>0</v>
      </c>
    </row>
    <row r="125" spans="1:9" ht="12.75" customHeight="1">
      <c r="A125" s="75"/>
      <c r="B125" s="75" t="s">
        <v>211</v>
      </c>
      <c r="C125" s="207">
        <f>IF(ISTEXT(Pedido!F$69),0,Pedido!F$69)</f>
        <v>0</v>
      </c>
      <c r="D125" s="207">
        <f t="shared" si="26"/>
        <v>0</v>
      </c>
      <c r="E125" s="206">
        <f>IF(ISTEXT(Pedido!F87),Pedido!F87,0)</f>
        <v>0</v>
      </c>
      <c r="F125" s="206" t="str">
        <f t="shared" si="1"/>
        <v>NO</v>
      </c>
      <c r="G125" s="75"/>
      <c r="H125" s="75">
        <f t="shared" ref="H125:H129" si="29">+H$130</f>
        <v>0</v>
      </c>
      <c r="I125" s="75">
        <f>+Pedido!A$69</f>
        <v>0</v>
      </c>
    </row>
    <row r="126" spans="1:9" ht="12.75" customHeight="1">
      <c r="A126" s="75"/>
      <c r="B126" s="75" t="s">
        <v>212</v>
      </c>
      <c r="C126" s="208">
        <f>IF(ISTEXT(Pedido!H69),0,Pedido!H69)</f>
        <v>0</v>
      </c>
      <c r="D126" s="207">
        <f t="shared" si="26"/>
        <v>0</v>
      </c>
      <c r="E126" s="206">
        <f>IF(ISTEXT(Pedido!H69),Pedido!H69,0)</f>
        <v>0</v>
      </c>
      <c r="F126" s="206" t="str">
        <f t="shared" si="1"/>
        <v>NO</v>
      </c>
      <c r="G126" s="75"/>
      <c r="H126" s="75">
        <f t="shared" si="29"/>
        <v>0</v>
      </c>
      <c r="I126" s="75">
        <f>+Pedido!A$69</f>
        <v>0</v>
      </c>
    </row>
    <row r="127" spans="1:9" ht="12.75" customHeight="1">
      <c r="A127" s="75"/>
      <c r="B127" s="75" t="s">
        <v>213</v>
      </c>
      <c r="C127" s="208">
        <f>IF(ISTEXT(Pedido!I69),0,Pedido!I69)</f>
        <v>0</v>
      </c>
      <c r="D127" s="207">
        <f t="shared" si="26"/>
        <v>0</v>
      </c>
      <c r="E127" s="75">
        <f>IF(ISTEXT(Pedido!I69),Pedido!I69,0)</f>
        <v>0</v>
      </c>
      <c r="F127" s="206" t="str">
        <f t="shared" si="1"/>
        <v>NO</v>
      </c>
      <c r="G127" s="75"/>
      <c r="H127" s="75">
        <f t="shared" si="29"/>
        <v>0</v>
      </c>
      <c r="I127" s="75">
        <f>+Pedido!A$69</f>
        <v>0</v>
      </c>
    </row>
    <row r="128" spans="1:9" ht="12.75" customHeight="1">
      <c r="A128" s="75"/>
      <c r="B128" s="75" t="s">
        <v>214</v>
      </c>
      <c r="C128" s="208">
        <f>IF(ISTEXT(Pedido!G69),0,Pedido!G69)</f>
        <v>0</v>
      </c>
      <c r="D128" s="207">
        <f t="shared" si="26"/>
        <v>0</v>
      </c>
      <c r="E128" s="75">
        <f>IF(ISTEXT(Pedido!G69),Pedido!G69,0)</f>
        <v>0</v>
      </c>
      <c r="F128" s="206" t="str">
        <f t="shared" si="1"/>
        <v>NO</v>
      </c>
      <c r="G128" s="75"/>
      <c r="H128" s="75">
        <f t="shared" si="29"/>
        <v>0</v>
      </c>
      <c r="I128" s="75">
        <f>+Pedido!A$69</f>
        <v>0</v>
      </c>
    </row>
    <row r="129" spans="1:11" ht="12.75" customHeight="1">
      <c r="A129" s="75"/>
      <c r="B129" s="75" t="s">
        <v>215</v>
      </c>
      <c r="C129" s="208">
        <f>IF(ISTEXT(Pedido!P69),0,Pedido!P69)</f>
        <v>0</v>
      </c>
      <c r="D129" s="207">
        <f t="shared" si="26"/>
        <v>0</v>
      </c>
      <c r="E129" s="75">
        <f>IF(ISTEXT(Pedido!P69),Pedido!P69,0)</f>
        <v>0</v>
      </c>
      <c r="F129" s="206" t="str">
        <f t="shared" si="1"/>
        <v>NO</v>
      </c>
      <c r="G129" s="75"/>
      <c r="H129" s="75">
        <f t="shared" si="29"/>
        <v>0</v>
      </c>
      <c r="I129" s="75">
        <f>+Pedido!A$69</f>
        <v>0</v>
      </c>
    </row>
    <row r="130" spans="1:11" ht="12.75" customHeight="1">
      <c r="A130" s="75"/>
      <c r="B130" s="75" t="s">
        <v>216</v>
      </c>
      <c r="C130" s="208">
        <f>IF(ISTEXT(Pedido!O69),0,Pedido!O69)</f>
        <v>0</v>
      </c>
      <c r="D130" s="207">
        <f t="shared" si="26"/>
        <v>0</v>
      </c>
      <c r="E130" s="75">
        <f>IF(ISTEXT(Pedido!O69),Pedido!O69,0)</f>
        <v>0</v>
      </c>
      <c r="F130" s="206" t="str">
        <f t="shared" si="1"/>
        <v>NO</v>
      </c>
      <c r="G130" s="75"/>
      <c r="H130" s="75">
        <f>+Pedido!B69</f>
        <v>0</v>
      </c>
      <c r="I130" s="75">
        <f>+Pedido!A$69</f>
        <v>0</v>
      </c>
    </row>
    <row r="131" spans="1:11" ht="12.75" customHeight="1">
      <c r="A131" s="75"/>
      <c r="B131" s="75" t="s">
        <v>217</v>
      </c>
      <c r="C131" s="208">
        <f>IF(ISTEXT(Pedido!N69),0,Pedido!N69)</f>
        <v>0</v>
      </c>
      <c r="D131" s="207">
        <f t="shared" si="26"/>
        <v>0</v>
      </c>
      <c r="E131" s="75">
        <f>IF(ISTEXT(Pedido!N69),Pedido!N69,0)</f>
        <v>0</v>
      </c>
      <c r="F131" s="206" t="str">
        <f t="shared" si="1"/>
        <v>NO</v>
      </c>
      <c r="G131" s="75"/>
      <c r="H131" s="75">
        <f t="shared" ref="H131:H142" si="30">+H$130</f>
        <v>0</v>
      </c>
      <c r="I131" s="75">
        <f t="shared" ref="I131:I132" si="31">+$I$104</f>
        <v>0</v>
      </c>
    </row>
    <row r="132" spans="1:11" ht="12.75" customHeight="1">
      <c r="A132" s="75"/>
      <c r="B132" s="75" t="s">
        <v>218</v>
      </c>
      <c r="C132" s="208">
        <f>IF(ISTEXT(Pedido!J69),0,Pedido!J69)</f>
        <v>0</v>
      </c>
      <c r="D132" s="207">
        <f t="shared" si="26"/>
        <v>0</v>
      </c>
      <c r="E132" s="75">
        <f>IF(ISTEXT(Pedido!J69),Pedido!J69,0)</f>
        <v>0</v>
      </c>
      <c r="F132" s="206" t="str">
        <f t="shared" si="1"/>
        <v>NO</v>
      </c>
      <c r="G132" s="75"/>
      <c r="H132" s="75">
        <f t="shared" si="30"/>
        <v>0</v>
      </c>
      <c r="I132" s="75">
        <f t="shared" si="31"/>
        <v>0</v>
      </c>
    </row>
    <row r="133" spans="1:11" ht="12.75" customHeight="1">
      <c r="A133" s="75"/>
      <c r="B133" s="75" t="s">
        <v>219</v>
      </c>
      <c r="C133" s="208">
        <f>IF(ISTEXT(Pedido!L69),0,Pedido!L69)</f>
        <v>0</v>
      </c>
      <c r="D133" s="207">
        <f t="shared" si="26"/>
        <v>0</v>
      </c>
      <c r="E133" s="75">
        <f>IF(ISTEXT(Pedido!L69),Pedido!L69,0)</f>
        <v>0</v>
      </c>
      <c r="F133" s="206" t="str">
        <f t="shared" si="1"/>
        <v>NO</v>
      </c>
      <c r="G133" s="75"/>
      <c r="H133" s="75">
        <f t="shared" si="30"/>
        <v>0</v>
      </c>
      <c r="I133" s="75">
        <f>+Pedido!A$69</f>
        <v>0</v>
      </c>
    </row>
    <row r="134" spans="1:11" ht="12.75" customHeight="1">
      <c r="A134" s="75"/>
      <c r="B134" s="75" t="s">
        <v>220</v>
      </c>
      <c r="C134" s="208">
        <f>IF(ISTEXT(Pedido!M69),0,Pedido!M69)</f>
        <v>0</v>
      </c>
      <c r="D134" s="207">
        <f t="shared" si="26"/>
        <v>0</v>
      </c>
      <c r="E134" s="75">
        <f>IF(ISTEXT(Pedido!M69),Pedido!M69,0)</f>
        <v>0</v>
      </c>
      <c r="F134" s="206" t="str">
        <f t="shared" si="1"/>
        <v>NO</v>
      </c>
      <c r="G134" s="75"/>
      <c r="H134" s="75">
        <f t="shared" si="30"/>
        <v>0</v>
      </c>
      <c r="I134" s="75">
        <f>+Pedido!A$69</f>
        <v>0</v>
      </c>
    </row>
    <row r="135" spans="1:11" ht="12.75" customHeight="1">
      <c r="A135" s="75"/>
      <c r="B135" s="75" t="s">
        <v>221</v>
      </c>
      <c r="C135" s="208">
        <f>IF(ISTEXT(Pedido!K69),0,Pedido!K69)</f>
        <v>0</v>
      </c>
      <c r="D135" s="207">
        <f t="shared" si="26"/>
        <v>0</v>
      </c>
      <c r="E135" s="75">
        <f>IF(ISTEXT(Pedido!K69),Pedido!K69,0)</f>
        <v>0</v>
      </c>
      <c r="F135" s="206" t="str">
        <f t="shared" si="1"/>
        <v>NO</v>
      </c>
      <c r="G135" s="75"/>
      <c r="H135" s="75">
        <f t="shared" si="30"/>
        <v>0</v>
      </c>
      <c r="I135" s="75">
        <f>+Pedido!A$69</f>
        <v>0</v>
      </c>
    </row>
    <row r="136" spans="1:11" ht="12.75" customHeight="1">
      <c r="A136" s="75"/>
      <c r="B136" s="75" t="s">
        <v>222</v>
      </c>
      <c r="C136" s="208">
        <f>Pedido!Y69</f>
        <v>0</v>
      </c>
      <c r="D136" s="207"/>
      <c r="E136" s="75"/>
      <c r="F136" s="206" t="str">
        <f t="shared" si="1"/>
        <v>NO</v>
      </c>
      <c r="G136" s="75"/>
      <c r="H136" s="75">
        <f t="shared" si="30"/>
        <v>0</v>
      </c>
      <c r="I136" s="75">
        <f>+Pedido!A$69</f>
        <v>0</v>
      </c>
    </row>
    <row r="137" spans="1:11" ht="12.75" customHeight="1">
      <c r="A137" s="75"/>
      <c r="B137" s="75" t="s">
        <v>223</v>
      </c>
      <c r="C137" s="208">
        <f>Pedido!Z69</f>
        <v>0</v>
      </c>
      <c r="D137" s="207"/>
      <c r="E137" s="75"/>
      <c r="F137" s="206" t="str">
        <f t="shared" si="1"/>
        <v>NO</v>
      </c>
      <c r="G137" s="75"/>
      <c r="H137" s="75">
        <f t="shared" si="30"/>
        <v>0</v>
      </c>
      <c r="I137" s="75">
        <f>+Pedido!A$69</f>
        <v>0</v>
      </c>
    </row>
    <row r="138" spans="1:11" ht="12.75" customHeight="1">
      <c r="A138" s="75"/>
      <c r="B138" s="75" t="s">
        <v>224</v>
      </c>
      <c r="C138" s="208">
        <f>Pedido!AA69</f>
        <v>0</v>
      </c>
      <c r="D138" s="207"/>
      <c r="E138" s="75"/>
      <c r="F138" s="206" t="str">
        <f t="shared" si="1"/>
        <v>NO</v>
      </c>
      <c r="G138" s="75"/>
      <c r="H138" s="75">
        <f t="shared" si="30"/>
        <v>0</v>
      </c>
      <c r="I138" s="75">
        <f>+Pedido!A$69</f>
        <v>0</v>
      </c>
      <c r="J138" s="192"/>
      <c r="K138" s="192"/>
    </row>
    <row r="139" spans="1:11" ht="12.75" customHeight="1">
      <c r="A139" s="75"/>
      <c r="B139" s="75" t="s">
        <v>228</v>
      </c>
      <c r="C139" s="207">
        <f>+Pedido!C69</f>
        <v>0</v>
      </c>
      <c r="D139" s="207">
        <f t="shared" ref="D139:D141" si="32">IF(MOD(C139,12)=0,C139/12,"INCOMPLETO")</f>
        <v>0</v>
      </c>
      <c r="E139" s="207"/>
      <c r="F139" s="206" t="str">
        <f t="shared" si="1"/>
        <v>NO</v>
      </c>
      <c r="G139" s="75"/>
      <c r="H139" s="75">
        <f t="shared" si="30"/>
        <v>0</v>
      </c>
      <c r="I139" s="75">
        <f>+Pedido!A$69</f>
        <v>0</v>
      </c>
    </row>
    <row r="140" spans="1:11" ht="12.75" customHeight="1">
      <c r="A140" s="75"/>
      <c r="B140" s="75" t="s">
        <v>229</v>
      </c>
      <c r="C140" s="207">
        <f>+Pedido!D69</f>
        <v>0</v>
      </c>
      <c r="D140" s="207">
        <f t="shared" si="32"/>
        <v>0</v>
      </c>
      <c r="E140" s="207"/>
      <c r="F140" s="206" t="str">
        <f t="shared" si="1"/>
        <v>NO</v>
      </c>
      <c r="G140" s="75"/>
      <c r="H140" s="75">
        <f t="shared" si="30"/>
        <v>0</v>
      </c>
      <c r="I140" s="75">
        <f>+Pedido!A$69</f>
        <v>0</v>
      </c>
    </row>
    <row r="141" spans="1:11" ht="12.75" customHeight="1">
      <c r="A141" s="75"/>
      <c r="B141" s="75" t="s">
        <v>230</v>
      </c>
      <c r="C141" s="207">
        <f>+Pedido!E69</f>
        <v>0</v>
      </c>
      <c r="D141" s="207">
        <f t="shared" si="32"/>
        <v>0</v>
      </c>
      <c r="E141" s="207"/>
      <c r="F141" s="206" t="str">
        <f t="shared" si="1"/>
        <v>NO</v>
      </c>
      <c r="G141" s="75"/>
      <c r="H141" s="75">
        <f t="shared" si="30"/>
        <v>0</v>
      </c>
      <c r="I141" s="75">
        <f>+Pedido!A$69</f>
        <v>0</v>
      </c>
    </row>
    <row r="142" spans="1:11" ht="12.75" customHeight="1">
      <c r="A142" s="75"/>
      <c r="B142" s="75" t="s">
        <v>206</v>
      </c>
      <c r="C142" s="208">
        <v>0</v>
      </c>
      <c r="D142" s="207"/>
      <c r="E142" s="208">
        <f>+Pedido!Q69</f>
        <v>0</v>
      </c>
      <c r="F142" s="206" t="str">
        <f t="shared" si="1"/>
        <v>NO</v>
      </c>
      <c r="G142" s="75"/>
      <c r="H142" s="75">
        <f t="shared" si="30"/>
        <v>0</v>
      </c>
      <c r="I142" s="75">
        <f>+Pedido!A$69</f>
        <v>0</v>
      </c>
    </row>
    <row r="143" spans="1:11" ht="12.75" customHeight="1">
      <c r="A143" s="75"/>
      <c r="B143" s="75" t="s">
        <v>225</v>
      </c>
      <c r="C143" s="207">
        <f>IF(ISTEXT(Pedido!R69),0,Pedido!R69)</f>
        <v>0</v>
      </c>
      <c r="D143" s="207">
        <f t="shared" ref="D143:D144" si="33">IF(MOD(C143,12)=0,C143/12,"INCOMPLETO")</f>
        <v>0</v>
      </c>
      <c r="E143" s="207">
        <f>IF(ISTEXT(Pedido!R69),Pedido!R69,0)</f>
        <v>0</v>
      </c>
      <c r="F143" s="206" t="str">
        <f t="shared" si="1"/>
        <v>NO</v>
      </c>
      <c r="G143" s="75"/>
      <c r="H143" s="206">
        <f>Pedido!$B$69</f>
        <v>0</v>
      </c>
      <c r="I143" s="206">
        <f>Pedido!$A$69</f>
        <v>0</v>
      </c>
    </row>
    <row r="144" spans="1:11" ht="12.75" customHeight="1">
      <c r="A144" s="75"/>
      <c r="B144" s="75" t="s">
        <v>226</v>
      </c>
      <c r="C144" s="207">
        <f>IF(ISTEXT(Pedido!S69),0,Pedido!S69)</f>
        <v>0</v>
      </c>
      <c r="D144" s="207">
        <f t="shared" si="33"/>
        <v>0</v>
      </c>
      <c r="E144" s="207">
        <f>IF(ISTEXT(Pedido!S69),Pedido!S69,0)</f>
        <v>0</v>
      </c>
      <c r="F144" s="206" t="str">
        <f t="shared" si="1"/>
        <v>NO</v>
      </c>
      <c r="G144" s="75"/>
      <c r="H144" s="206">
        <f>Pedido!$B$69</f>
        <v>0</v>
      </c>
      <c r="I144" s="206">
        <f>Pedido!$A$68</f>
        <v>0</v>
      </c>
    </row>
    <row r="145" spans="1:9" ht="12.75" customHeight="1">
      <c r="A145" s="75"/>
      <c r="B145" s="75" t="s">
        <v>227</v>
      </c>
      <c r="C145" s="207">
        <f>IF(ISTEXT(Pedido!T69),0,Pedido!T69)</f>
        <v>0</v>
      </c>
      <c r="D145" s="207">
        <f>IF(MOD(C145,6)=0,C145/6,"INCOMPLETO")</f>
        <v>0</v>
      </c>
      <c r="E145" s="75">
        <f>IF(ISTEXT(Pedido!T69),Pedido!T69,0)</f>
        <v>0</v>
      </c>
      <c r="F145" s="206" t="str">
        <f t="shared" si="1"/>
        <v>NO</v>
      </c>
      <c r="G145" s="75"/>
      <c r="H145" s="206">
        <f>Pedido!$B$69</f>
        <v>0</v>
      </c>
      <c r="I145" s="206">
        <f>Pedido!$A$69</f>
        <v>0</v>
      </c>
    </row>
    <row r="146" spans="1:9" ht="12.75" customHeight="1">
      <c r="A146" s="75"/>
      <c r="B146" s="75" t="s">
        <v>211</v>
      </c>
      <c r="C146" s="207">
        <f>IF(ISTEXT(Pedido!F70),0,Pedido!F70)</f>
        <v>0</v>
      </c>
      <c r="D146" s="207">
        <f t="shared" ref="D146:D156" si="34">IF(MOD(C146,12)=0,C146/12,"INCOMPLETO")</f>
        <v>0</v>
      </c>
      <c r="E146" s="206">
        <f>IF(ISTEXT(Pedido!F70),Pedido!F70,0)</f>
        <v>0</v>
      </c>
      <c r="F146" s="206" t="str">
        <f t="shared" si="1"/>
        <v>NO</v>
      </c>
      <c r="G146" s="75"/>
      <c r="H146" s="75">
        <f>Pedido!B70</f>
        <v>0</v>
      </c>
      <c r="I146" s="75">
        <f>Pedido!A70</f>
        <v>0</v>
      </c>
    </row>
    <row r="147" spans="1:9" ht="12.75" customHeight="1">
      <c r="A147" s="75"/>
      <c r="B147" s="75" t="s">
        <v>212</v>
      </c>
      <c r="C147" s="208">
        <f>IF(ISTEXT(Pedido!H70),0,Pedido!H70)</f>
        <v>0</v>
      </c>
      <c r="D147" s="207">
        <f t="shared" si="34"/>
        <v>0</v>
      </c>
      <c r="E147" s="206">
        <f>IF(ISTEXT(Pedido!H70),Pedido!H70,0)</f>
        <v>0</v>
      </c>
      <c r="F147" s="206" t="str">
        <f t="shared" si="1"/>
        <v>NO</v>
      </c>
      <c r="G147" s="75"/>
      <c r="H147" s="75">
        <f t="shared" ref="H147:H162" si="35">$H$146</f>
        <v>0</v>
      </c>
      <c r="I147" s="75">
        <f t="shared" ref="I147:I162" si="36">+$I$146</f>
        <v>0</v>
      </c>
    </row>
    <row r="148" spans="1:9" ht="12.75" customHeight="1">
      <c r="A148" s="75"/>
      <c r="B148" s="75" t="s">
        <v>213</v>
      </c>
      <c r="C148" s="208">
        <f>IF(ISTEXT(Pedido!I70),0,Pedido!I70)</f>
        <v>0</v>
      </c>
      <c r="D148" s="207">
        <f t="shared" si="34"/>
        <v>0</v>
      </c>
      <c r="E148" s="75">
        <f>IF(ISTEXT(Pedido!I70),Pedido!I70,0)</f>
        <v>0</v>
      </c>
      <c r="F148" s="206" t="str">
        <f t="shared" si="1"/>
        <v>NO</v>
      </c>
      <c r="G148" s="75"/>
      <c r="H148" s="75">
        <f t="shared" si="35"/>
        <v>0</v>
      </c>
      <c r="I148" s="75">
        <f t="shared" si="36"/>
        <v>0</v>
      </c>
    </row>
    <row r="149" spans="1:9" ht="12.75" customHeight="1">
      <c r="A149" s="75"/>
      <c r="B149" s="75" t="s">
        <v>214</v>
      </c>
      <c r="C149" s="208">
        <f>IF(ISTEXT(Pedido!G70),0,Pedido!G70)</f>
        <v>0</v>
      </c>
      <c r="D149" s="207">
        <f t="shared" si="34"/>
        <v>0</v>
      </c>
      <c r="E149" s="75">
        <f>IF(ISTEXT(Pedido!G70),Pedido!G70,0)</f>
        <v>0</v>
      </c>
      <c r="F149" s="206" t="str">
        <f t="shared" si="1"/>
        <v>NO</v>
      </c>
      <c r="G149" s="75"/>
      <c r="H149" s="75">
        <f t="shared" si="35"/>
        <v>0</v>
      </c>
      <c r="I149" s="75">
        <f t="shared" si="36"/>
        <v>0</v>
      </c>
    </row>
    <row r="150" spans="1:9" ht="12.75" customHeight="1">
      <c r="A150" s="75"/>
      <c r="B150" s="75" t="s">
        <v>215</v>
      </c>
      <c r="C150" s="208">
        <f>IF(ISTEXT(Pedido!P70),0,Pedido!P70)</f>
        <v>0</v>
      </c>
      <c r="D150" s="207">
        <f t="shared" si="34"/>
        <v>0</v>
      </c>
      <c r="E150" s="75">
        <f>IF(ISTEXT(Pedido!P70),Pedido!P70,0)</f>
        <v>0</v>
      </c>
      <c r="F150" s="206" t="str">
        <f t="shared" si="1"/>
        <v>NO</v>
      </c>
      <c r="G150" s="75"/>
      <c r="H150" s="75">
        <f t="shared" si="35"/>
        <v>0</v>
      </c>
      <c r="I150" s="75">
        <f t="shared" si="36"/>
        <v>0</v>
      </c>
    </row>
    <row r="151" spans="1:9" ht="12.75" customHeight="1">
      <c r="A151" s="75"/>
      <c r="B151" s="75" t="s">
        <v>216</v>
      </c>
      <c r="C151" s="208">
        <f>IF(ISTEXT(Pedido!O70),0,Pedido!O70)</f>
        <v>0</v>
      </c>
      <c r="D151" s="207">
        <f t="shared" si="34"/>
        <v>0</v>
      </c>
      <c r="E151" s="75">
        <f>IF(ISTEXT(Pedido!O70),Pedido!O70,0)</f>
        <v>0</v>
      </c>
      <c r="F151" s="206" t="str">
        <f t="shared" si="1"/>
        <v>NO</v>
      </c>
      <c r="G151" s="75"/>
      <c r="H151" s="75">
        <f t="shared" si="35"/>
        <v>0</v>
      </c>
      <c r="I151" s="75">
        <f t="shared" si="36"/>
        <v>0</v>
      </c>
    </row>
    <row r="152" spans="1:9" ht="12.75" customHeight="1">
      <c r="A152" s="75"/>
      <c r="B152" s="75" t="s">
        <v>217</v>
      </c>
      <c r="C152" s="208">
        <f>IF(ISTEXT(Pedido!N70),0,Pedido!N70)</f>
        <v>0</v>
      </c>
      <c r="D152" s="207">
        <f t="shared" si="34"/>
        <v>0</v>
      </c>
      <c r="E152" s="75">
        <f>IF(ISTEXT(Pedido!N70),Pedido!N70,0)</f>
        <v>0</v>
      </c>
      <c r="F152" s="206" t="str">
        <f t="shared" si="1"/>
        <v>NO</v>
      </c>
      <c r="G152" s="75"/>
      <c r="H152" s="75">
        <f t="shared" si="35"/>
        <v>0</v>
      </c>
      <c r="I152" s="75">
        <f t="shared" si="36"/>
        <v>0</v>
      </c>
    </row>
    <row r="153" spans="1:9" ht="12.75" customHeight="1">
      <c r="A153" s="75"/>
      <c r="B153" s="75" t="s">
        <v>218</v>
      </c>
      <c r="C153" s="208">
        <f>IF(ISTEXT(Pedido!J70),0,Pedido!J70)</f>
        <v>0</v>
      </c>
      <c r="D153" s="207">
        <f t="shared" si="34"/>
        <v>0</v>
      </c>
      <c r="E153" s="75">
        <f>IF(ISTEXT(Pedido!J70),Pedido!J70,0)</f>
        <v>0</v>
      </c>
      <c r="F153" s="206" t="str">
        <f t="shared" si="1"/>
        <v>NO</v>
      </c>
      <c r="G153" s="75"/>
      <c r="H153" s="75">
        <f t="shared" si="35"/>
        <v>0</v>
      </c>
      <c r="I153" s="75">
        <f t="shared" si="36"/>
        <v>0</v>
      </c>
    </row>
    <row r="154" spans="1:9" ht="12.75" customHeight="1">
      <c r="A154" s="75"/>
      <c r="B154" s="75" t="s">
        <v>219</v>
      </c>
      <c r="C154" s="208">
        <f>IF(ISTEXT(Pedido!L70),0,Pedido!L70)</f>
        <v>0</v>
      </c>
      <c r="D154" s="207">
        <f t="shared" si="34"/>
        <v>0</v>
      </c>
      <c r="E154" s="75">
        <f>IF(ISTEXT(Pedido!L70),Pedido!L70,0)</f>
        <v>0</v>
      </c>
      <c r="F154" s="206" t="str">
        <f t="shared" si="1"/>
        <v>NO</v>
      </c>
      <c r="G154" s="75"/>
      <c r="H154" s="75">
        <f t="shared" si="35"/>
        <v>0</v>
      </c>
      <c r="I154" s="75">
        <f t="shared" si="36"/>
        <v>0</v>
      </c>
    </row>
    <row r="155" spans="1:9" ht="12.75" customHeight="1">
      <c r="A155" s="75"/>
      <c r="B155" s="75" t="s">
        <v>220</v>
      </c>
      <c r="C155" s="208">
        <f>IF(ISTEXT(Pedido!M70),0,Pedido!M70)</f>
        <v>0</v>
      </c>
      <c r="D155" s="207">
        <f t="shared" si="34"/>
        <v>0</v>
      </c>
      <c r="E155" s="75">
        <f>IF(ISTEXT(Pedido!M70),Pedido!M70,0)</f>
        <v>0</v>
      </c>
      <c r="F155" s="206" t="str">
        <f t="shared" si="1"/>
        <v>NO</v>
      </c>
      <c r="G155" s="75"/>
      <c r="H155" s="75">
        <f t="shared" si="35"/>
        <v>0</v>
      </c>
      <c r="I155" s="75">
        <f t="shared" si="36"/>
        <v>0</v>
      </c>
    </row>
    <row r="156" spans="1:9" ht="12.75" customHeight="1">
      <c r="A156" s="75"/>
      <c r="B156" s="75" t="s">
        <v>221</v>
      </c>
      <c r="C156" s="208">
        <f>IF(ISTEXT(Pedido!K70),0,Pedido!K70)</f>
        <v>0</v>
      </c>
      <c r="D156" s="207">
        <f t="shared" si="34"/>
        <v>0</v>
      </c>
      <c r="E156" s="75">
        <f>IF(ISTEXT(Pedido!K70),Pedido!K70,0)</f>
        <v>0</v>
      </c>
      <c r="F156" s="206" t="str">
        <f t="shared" si="1"/>
        <v>NO</v>
      </c>
      <c r="G156" s="75"/>
      <c r="H156" s="75">
        <f t="shared" si="35"/>
        <v>0</v>
      </c>
      <c r="I156" s="75">
        <f t="shared" si="36"/>
        <v>0</v>
      </c>
    </row>
    <row r="157" spans="1:9" ht="12.75" customHeight="1">
      <c r="A157" s="75"/>
      <c r="B157" s="75" t="s">
        <v>222</v>
      </c>
      <c r="C157" s="208">
        <f>Pedido!Y70</f>
        <v>0</v>
      </c>
      <c r="D157" s="207"/>
      <c r="E157" s="75"/>
      <c r="F157" s="206" t="str">
        <f t="shared" si="1"/>
        <v>NO</v>
      </c>
      <c r="G157" s="75"/>
      <c r="H157" s="75">
        <f t="shared" si="35"/>
        <v>0</v>
      </c>
      <c r="I157" s="75">
        <f t="shared" si="36"/>
        <v>0</v>
      </c>
    </row>
    <row r="158" spans="1:9" ht="12.75" customHeight="1">
      <c r="A158" s="75"/>
      <c r="B158" s="75" t="s">
        <v>223</v>
      </c>
      <c r="C158" s="208">
        <f>Pedido!Z70</f>
        <v>0</v>
      </c>
      <c r="D158" s="207"/>
      <c r="E158" s="75"/>
      <c r="F158" s="206" t="str">
        <f t="shared" si="1"/>
        <v>NO</v>
      </c>
      <c r="G158" s="75"/>
      <c r="H158" s="75">
        <f t="shared" si="35"/>
        <v>0</v>
      </c>
      <c r="I158" s="75">
        <f t="shared" si="36"/>
        <v>0</v>
      </c>
    </row>
    <row r="159" spans="1:9" ht="12.75" customHeight="1">
      <c r="A159" s="75"/>
      <c r="B159" s="75" t="s">
        <v>206</v>
      </c>
      <c r="C159" s="208">
        <v>0</v>
      </c>
      <c r="D159" s="207"/>
      <c r="E159" s="208">
        <f>+Pedido!Q70</f>
        <v>0</v>
      </c>
      <c r="F159" s="206" t="str">
        <f t="shared" si="1"/>
        <v>NO</v>
      </c>
      <c r="G159" s="75"/>
      <c r="H159" s="75">
        <f t="shared" si="35"/>
        <v>0</v>
      </c>
      <c r="I159" s="75">
        <f t="shared" si="36"/>
        <v>0</v>
      </c>
    </row>
    <row r="160" spans="1:9" ht="12.75" customHeight="1">
      <c r="A160" s="75"/>
      <c r="B160" s="75" t="s">
        <v>225</v>
      </c>
      <c r="C160" s="207">
        <f>IF(ISTEXT(Pedido!R70),0,Pedido!R70)</f>
        <v>0</v>
      </c>
      <c r="D160" s="207">
        <f t="shared" ref="D160:D161" si="37">IF(MOD(C160,12)=0,C160/12,"INCOMPLETO")</f>
        <v>0</v>
      </c>
      <c r="E160" s="207">
        <f>IF(ISTEXT(Pedido!R70),Pedido!R70,0)</f>
        <v>0</v>
      </c>
      <c r="F160" s="206" t="str">
        <f t="shared" si="1"/>
        <v>NO</v>
      </c>
      <c r="G160" s="75"/>
      <c r="H160" s="75">
        <f t="shared" si="35"/>
        <v>0</v>
      </c>
      <c r="I160" s="75">
        <f t="shared" si="36"/>
        <v>0</v>
      </c>
    </row>
    <row r="161" spans="1:11" ht="12.75" customHeight="1">
      <c r="A161" s="75"/>
      <c r="B161" s="75" t="s">
        <v>226</v>
      </c>
      <c r="C161" s="207">
        <f>IF(ISTEXT(Pedido!S70),0,Pedido!S70)</f>
        <v>0</v>
      </c>
      <c r="D161" s="207">
        <f t="shared" si="37"/>
        <v>0</v>
      </c>
      <c r="E161" s="207">
        <f>IF(ISTEXT(Pedido!S70),Pedido!S70,0)</f>
        <v>0</v>
      </c>
      <c r="F161" s="206" t="str">
        <f t="shared" si="1"/>
        <v>NO</v>
      </c>
      <c r="G161" s="75"/>
      <c r="H161" s="75">
        <f t="shared" si="35"/>
        <v>0</v>
      </c>
      <c r="I161" s="75">
        <f t="shared" si="36"/>
        <v>0</v>
      </c>
      <c r="J161" s="192"/>
      <c r="K161" s="192"/>
    </row>
    <row r="162" spans="1:11" ht="12.75" customHeight="1">
      <c r="A162" s="75"/>
      <c r="B162" s="75" t="s">
        <v>227</v>
      </c>
      <c r="C162" s="207">
        <f>IF(ISTEXT(Pedido!T70),0,Pedido!T70)</f>
        <v>0</v>
      </c>
      <c r="D162" s="207">
        <f>IF(MOD(C162,6)=0,C162/6,"INCOMPLETO")</f>
        <v>0</v>
      </c>
      <c r="E162" s="75">
        <f>IF(ISTEXT(Pedido!T70),Pedido!T70,0)</f>
        <v>0</v>
      </c>
      <c r="F162" s="206" t="str">
        <f t="shared" si="1"/>
        <v>NO</v>
      </c>
      <c r="G162" s="75"/>
      <c r="H162" s="75">
        <f t="shared" si="35"/>
        <v>0</v>
      </c>
      <c r="I162" s="75">
        <f t="shared" si="36"/>
        <v>0</v>
      </c>
      <c r="J162" s="192"/>
      <c r="K162" s="192"/>
    </row>
    <row r="163" spans="1:11" ht="12.75" customHeight="1">
      <c r="A163" s="75"/>
      <c r="B163" s="75" t="s">
        <v>228</v>
      </c>
      <c r="C163" s="207">
        <f>+Pedido!C70</f>
        <v>0</v>
      </c>
      <c r="D163" s="207">
        <f t="shared" ref="D163:D165" si="38">IF(MOD(C163,12)=0,C163/12,"INCOMPLETO")</f>
        <v>0</v>
      </c>
      <c r="E163" s="207"/>
      <c r="F163" s="206" t="str">
        <f t="shared" si="1"/>
        <v>NO</v>
      </c>
      <c r="G163" s="75"/>
      <c r="H163" s="206">
        <f t="shared" ref="H163:I163" si="39">+H159</f>
        <v>0</v>
      </c>
      <c r="I163" s="206">
        <f t="shared" si="39"/>
        <v>0</v>
      </c>
      <c r="J163" s="192"/>
      <c r="K163" s="192"/>
    </row>
    <row r="164" spans="1:11" ht="12.75" customHeight="1">
      <c r="A164" s="75"/>
      <c r="B164" s="75" t="s">
        <v>229</v>
      </c>
      <c r="C164" s="207">
        <f>+Pedido!D70</f>
        <v>0</v>
      </c>
      <c r="D164" s="207">
        <f t="shared" si="38"/>
        <v>0</v>
      </c>
      <c r="E164" s="207"/>
      <c r="F164" s="206" t="str">
        <f t="shared" si="1"/>
        <v>NO</v>
      </c>
      <c r="G164" s="75"/>
      <c r="H164" s="206">
        <f t="shared" ref="H164:H165" si="40">+H163</f>
        <v>0</v>
      </c>
      <c r="I164" s="206">
        <f>+I157</f>
        <v>0</v>
      </c>
      <c r="J164" s="192"/>
      <c r="K164" s="192"/>
    </row>
    <row r="165" spans="1:11" ht="12.75" customHeight="1">
      <c r="A165" s="75"/>
      <c r="B165" s="75" t="s">
        <v>230</v>
      </c>
      <c r="C165" s="207">
        <f>+Pedido!E70</f>
        <v>0</v>
      </c>
      <c r="D165" s="207">
        <f t="shared" si="38"/>
        <v>0</v>
      </c>
      <c r="E165" s="207"/>
      <c r="F165" s="206" t="str">
        <f t="shared" si="1"/>
        <v>NO</v>
      </c>
      <c r="G165" s="75"/>
      <c r="H165" s="206">
        <f t="shared" si="40"/>
        <v>0</v>
      </c>
      <c r="I165" s="206">
        <f>+I154</f>
        <v>0</v>
      </c>
      <c r="J165" s="192"/>
      <c r="K165" s="192"/>
    </row>
    <row r="166" spans="1:11" ht="12.75" customHeight="1">
      <c r="A166" s="75"/>
      <c r="B166" s="75" t="s">
        <v>224</v>
      </c>
      <c r="C166" s="208">
        <f>Pedido!AA70</f>
        <v>0</v>
      </c>
      <c r="D166" s="207"/>
      <c r="E166" s="75"/>
      <c r="F166" s="206" t="str">
        <f t="shared" si="1"/>
        <v>NO</v>
      </c>
      <c r="G166" s="75"/>
      <c r="H166" s="75">
        <f>$H$146</f>
        <v>0</v>
      </c>
      <c r="I166" s="75">
        <f>+$I$146</f>
        <v>0</v>
      </c>
    </row>
    <row r="167" spans="1:11" ht="12.75" customHeight="1">
      <c r="A167" s="75"/>
      <c r="B167" s="206" t="s">
        <v>211</v>
      </c>
      <c r="C167" s="207">
        <f>IF(ISTEXT(Pedido!F71),0,Pedido!F71)</f>
        <v>0</v>
      </c>
      <c r="D167" s="207">
        <f t="shared" ref="D167:D177" si="41">IF(MOD(C167,12)=0,C167/12,"INCOMPLETO")</f>
        <v>0</v>
      </c>
      <c r="E167" s="206">
        <f>IF(ISTEXT(Pedido!F70),Pedido!F70,0)</f>
        <v>0</v>
      </c>
      <c r="F167" s="206" t="str">
        <f t="shared" si="1"/>
        <v>NO</v>
      </c>
      <c r="G167" s="75"/>
      <c r="H167" s="75">
        <f>+Pedido!B$71</f>
        <v>0</v>
      </c>
      <c r="I167" s="75">
        <f>+Pedido!A$71</f>
        <v>0</v>
      </c>
      <c r="J167" s="192"/>
      <c r="K167" s="192"/>
    </row>
    <row r="168" spans="1:11" ht="12.75" customHeight="1">
      <c r="A168" s="75"/>
      <c r="B168" s="75" t="s">
        <v>212</v>
      </c>
      <c r="C168" s="208">
        <f>IF(ISTEXT(Pedido!H71),0,Pedido!H71)</f>
        <v>0</v>
      </c>
      <c r="D168" s="207">
        <f t="shared" si="41"/>
        <v>0</v>
      </c>
      <c r="E168" s="206">
        <f>IF(ISTEXT(Pedido!H70),Pedido!H70,0)</f>
        <v>0</v>
      </c>
      <c r="F168" s="206" t="str">
        <f t="shared" si="1"/>
        <v>NO</v>
      </c>
      <c r="G168" s="75"/>
      <c r="H168" s="75">
        <f>+Pedido!B$71</f>
        <v>0</v>
      </c>
      <c r="I168" s="75">
        <f>+Pedido!A$71</f>
        <v>0</v>
      </c>
      <c r="J168" s="192"/>
      <c r="K168" s="192"/>
    </row>
    <row r="169" spans="1:11" ht="12.75" customHeight="1">
      <c r="A169" s="75"/>
      <c r="B169" s="75" t="s">
        <v>213</v>
      </c>
      <c r="C169" s="208">
        <f>IF(ISTEXT(Pedido!I71),0,Pedido!I71)</f>
        <v>0</v>
      </c>
      <c r="D169" s="207">
        <f t="shared" si="41"/>
        <v>0</v>
      </c>
      <c r="E169" s="75">
        <f>IF(ISTEXT(Pedido!I70),Pedido!I70,0)</f>
        <v>0</v>
      </c>
      <c r="F169" s="206" t="str">
        <f t="shared" si="1"/>
        <v>NO</v>
      </c>
      <c r="G169" s="75"/>
      <c r="H169" s="75">
        <f>+Pedido!B$71</f>
        <v>0</v>
      </c>
      <c r="I169" s="75">
        <f>+Pedido!A$71</f>
        <v>0</v>
      </c>
    </row>
    <row r="170" spans="1:11" ht="12.75" customHeight="1">
      <c r="A170" s="75"/>
      <c r="B170" s="75" t="s">
        <v>214</v>
      </c>
      <c r="C170" s="208">
        <f>IF(ISTEXT(Pedido!G71),0,Pedido!G71)</f>
        <v>0</v>
      </c>
      <c r="D170" s="207">
        <f t="shared" si="41"/>
        <v>0</v>
      </c>
      <c r="E170" s="75">
        <f>IF(ISTEXT(Pedido!G70),Pedido!G70,0)</f>
        <v>0</v>
      </c>
      <c r="F170" s="206" t="str">
        <f t="shared" si="1"/>
        <v>NO</v>
      </c>
      <c r="G170" s="75"/>
      <c r="H170" s="75">
        <f>+Pedido!B$71</f>
        <v>0</v>
      </c>
      <c r="I170" s="75">
        <f>+Pedido!A$71</f>
        <v>0</v>
      </c>
    </row>
    <row r="171" spans="1:11" ht="12.75" customHeight="1">
      <c r="A171" s="75"/>
      <c r="B171" s="75" t="s">
        <v>215</v>
      </c>
      <c r="C171" s="208">
        <f>IF(ISTEXT(Pedido!P71),0,Pedido!P71)</f>
        <v>0</v>
      </c>
      <c r="D171" s="207">
        <f t="shared" si="41"/>
        <v>0</v>
      </c>
      <c r="E171" s="75">
        <f>IF(ISTEXT(Pedido!P70),Pedido!P70,0)</f>
        <v>0</v>
      </c>
      <c r="F171" s="206" t="str">
        <f t="shared" si="1"/>
        <v>NO</v>
      </c>
      <c r="G171" s="75"/>
      <c r="H171" s="75">
        <f>+Pedido!B$71</f>
        <v>0</v>
      </c>
      <c r="I171" s="75">
        <f>+Pedido!A$71</f>
        <v>0</v>
      </c>
    </row>
    <row r="172" spans="1:11" ht="12.75" customHeight="1">
      <c r="A172" s="75"/>
      <c r="B172" s="75" t="s">
        <v>216</v>
      </c>
      <c r="C172" s="208">
        <f>IF(ISTEXT(Pedido!O71),0,Pedido!O71)</f>
        <v>0</v>
      </c>
      <c r="D172" s="207">
        <f t="shared" si="41"/>
        <v>0</v>
      </c>
      <c r="E172" s="75">
        <f>IF(ISTEXT(Pedido!O70),Pedido!O70,0)</f>
        <v>0</v>
      </c>
      <c r="F172" s="206" t="str">
        <f t="shared" si="1"/>
        <v>NO</v>
      </c>
      <c r="G172" s="75"/>
      <c r="H172" s="75">
        <f>+Pedido!B$71</f>
        <v>0</v>
      </c>
      <c r="I172" s="75">
        <f>+Pedido!A$71</f>
        <v>0</v>
      </c>
    </row>
    <row r="173" spans="1:11" ht="12.75" customHeight="1">
      <c r="A173" s="75"/>
      <c r="B173" s="75" t="s">
        <v>217</v>
      </c>
      <c r="C173" s="208">
        <f>IF(ISTEXT(Pedido!N71),0,Pedido!N71)</f>
        <v>0</v>
      </c>
      <c r="D173" s="207">
        <f t="shared" si="41"/>
        <v>0</v>
      </c>
      <c r="E173" s="75">
        <f>IF(ISTEXT(Pedido!N70),Pedido!N70,0)</f>
        <v>0</v>
      </c>
      <c r="F173" s="206" t="str">
        <f t="shared" si="1"/>
        <v>NO</v>
      </c>
      <c r="G173" s="75"/>
      <c r="H173" s="75">
        <f>+Pedido!B$71</f>
        <v>0</v>
      </c>
      <c r="I173" s="75">
        <f>+Pedido!A$71</f>
        <v>0</v>
      </c>
    </row>
    <row r="174" spans="1:11" ht="12.75" customHeight="1">
      <c r="A174" s="75"/>
      <c r="B174" s="75" t="s">
        <v>218</v>
      </c>
      <c r="C174" s="208">
        <f>IF(ISTEXT(Pedido!J71),0,Pedido!J71)</f>
        <v>0</v>
      </c>
      <c r="D174" s="207">
        <f t="shared" si="41"/>
        <v>0</v>
      </c>
      <c r="E174" s="75">
        <f>IF(ISTEXT(Pedido!J70),Pedido!J70,0)</f>
        <v>0</v>
      </c>
      <c r="F174" s="206" t="str">
        <f t="shared" si="1"/>
        <v>NO</v>
      </c>
      <c r="G174" s="75"/>
      <c r="H174" s="75">
        <f>+Pedido!B$71</f>
        <v>0</v>
      </c>
      <c r="I174" s="75">
        <f>+Pedido!A$71</f>
        <v>0</v>
      </c>
    </row>
    <row r="175" spans="1:11" ht="12.75" customHeight="1">
      <c r="A175" s="75"/>
      <c r="B175" s="75" t="s">
        <v>219</v>
      </c>
      <c r="C175" s="208">
        <f>IF(ISTEXT(Pedido!L71),0,Pedido!L71)</f>
        <v>0</v>
      </c>
      <c r="D175" s="207">
        <f t="shared" si="41"/>
        <v>0</v>
      </c>
      <c r="E175" s="75">
        <f>IF(ISTEXT(Pedido!L70),Pedido!L70,0)</f>
        <v>0</v>
      </c>
      <c r="F175" s="206" t="str">
        <f t="shared" si="1"/>
        <v>NO</v>
      </c>
      <c r="G175" s="75"/>
      <c r="H175" s="75">
        <f>+Pedido!B$71</f>
        <v>0</v>
      </c>
      <c r="I175" s="75">
        <f>+Pedido!A$71</f>
        <v>0</v>
      </c>
    </row>
    <row r="176" spans="1:11" ht="12.75" customHeight="1">
      <c r="A176" s="75"/>
      <c r="B176" s="75" t="s">
        <v>220</v>
      </c>
      <c r="C176" s="208">
        <f>IF(ISTEXT(Pedido!M71),0,Pedido!M71)</f>
        <v>0</v>
      </c>
      <c r="D176" s="207">
        <f t="shared" si="41"/>
        <v>0</v>
      </c>
      <c r="E176" s="75">
        <f>IF(ISTEXT(Pedido!M70),Pedido!M70,0)</f>
        <v>0</v>
      </c>
      <c r="F176" s="206" t="str">
        <f t="shared" si="1"/>
        <v>NO</v>
      </c>
      <c r="G176" s="75"/>
      <c r="H176" s="75">
        <f>+Pedido!B$71</f>
        <v>0</v>
      </c>
      <c r="I176" s="75">
        <f>+Pedido!A$71</f>
        <v>0</v>
      </c>
    </row>
    <row r="177" spans="1:9" ht="12.75" customHeight="1">
      <c r="A177" s="75"/>
      <c r="B177" s="75" t="s">
        <v>221</v>
      </c>
      <c r="C177" s="208">
        <f>IF(ISTEXT(Pedido!K71),0,Pedido!K71)</f>
        <v>0</v>
      </c>
      <c r="D177" s="207">
        <f t="shared" si="41"/>
        <v>0</v>
      </c>
      <c r="E177" s="75">
        <f>IF(ISTEXT(Pedido!K70),Pedido!K70,0)</f>
        <v>0</v>
      </c>
      <c r="F177" s="206" t="str">
        <f t="shared" si="1"/>
        <v>NO</v>
      </c>
      <c r="G177" s="75"/>
      <c r="H177" s="75">
        <f>+Pedido!B$71</f>
        <v>0</v>
      </c>
      <c r="I177" s="75">
        <f>+Pedido!A$71</f>
        <v>0</v>
      </c>
    </row>
    <row r="178" spans="1:9" ht="12.75" customHeight="1">
      <c r="A178" s="75"/>
      <c r="B178" s="75" t="s">
        <v>222</v>
      </c>
      <c r="C178" s="208">
        <f>Pedido!Y71</f>
        <v>0</v>
      </c>
      <c r="D178" s="207"/>
      <c r="E178" s="75"/>
      <c r="F178" s="206" t="str">
        <f t="shared" si="1"/>
        <v>NO</v>
      </c>
      <c r="G178" s="75"/>
      <c r="H178" s="75">
        <f>+Pedido!B$71</f>
        <v>0</v>
      </c>
      <c r="I178" s="75">
        <f>+Pedido!A$71</f>
        <v>0</v>
      </c>
    </row>
    <row r="179" spans="1:9" ht="12.75" customHeight="1">
      <c r="A179" s="75"/>
      <c r="B179" s="75" t="s">
        <v>223</v>
      </c>
      <c r="C179" s="208">
        <f>Pedido!Z71</f>
        <v>0</v>
      </c>
      <c r="D179" s="207"/>
      <c r="E179" s="75"/>
      <c r="F179" s="206" t="str">
        <f t="shared" si="1"/>
        <v>NO</v>
      </c>
      <c r="G179" s="75"/>
      <c r="H179" s="75">
        <f>+Pedido!B$71</f>
        <v>0</v>
      </c>
      <c r="I179" s="75">
        <f>+Pedido!A$71</f>
        <v>0</v>
      </c>
    </row>
    <row r="180" spans="1:9" ht="12.75" customHeight="1">
      <c r="A180" s="75"/>
      <c r="B180" s="75" t="s">
        <v>224</v>
      </c>
      <c r="C180" s="208">
        <v>0</v>
      </c>
      <c r="D180" s="207"/>
      <c r="E180" s="75"/>
      <c r="F180" s="206" t="str">
        <f t="shared" si="1"/>
        <v>NO</v>
      </c>
      <c r="G180" s="75"/>
      <c r="H180" s="75">
        <f>+Pedido!B$71</f>
        <v>0</v>
      </c>
      <c r="I180" s="75">
        <f>+Pedido!A$71</f>
        <v>0</v>
      </c>
    </row>
    <row r="181" spans="1:9" ht="12.75" customHeight="1">
      <c r="A181" s="75"/>
      <c r="B181" s="75" t="s">
        <v>206</v>
      </c>
      <c r="C181" s="207"/>
      <c r="D181" s="207"/>
      <c r="E181" s="207">
        <f>+Pedido!Q71</f>
        <v>0</v>
      </c>
      <c r="F181" s="206" t="str">
        <f t="shared" si="1"/>
        <v>NO</v>
      </c>
      <c r="G181" s="75"/>
      <c r="H181" s="75">
        <f>+Pedido!B$71</f>
        <v>0</v>
      </c>
      <c r="I181" s="75">
        <f>+Pedido!A$71</f>
        <v>0</v>
      </c>
    </row>
    <row r="182" spans="1:9" ht="12.75" customHeight="1">
      <c r="A182" s="75"/>
      <c r="B182" s="75" t="s">
        <v>225</v>
      </c>
      <c r="C182" s="207">
        <f>IF(ISTEXT(Pedido!R71),0,Pedido!R71)</f>
        <v>0</v>
      </c>
      <c r="D182" s="207">
        <f t="shared" ref="D182:D183" si="42">IF(MOD(C182,12)=0,C182/12,"INCOMPLETO")</f>
        <v>0</v>
      </c>
      <c r="E182" s="207">
        <f>IF(ISTEXT(Pedido!R71),Pedido!R71,0)</f>
        <v>0</v>
      </c>
      <c r="F182" s="206" t="str">
        <f t="shared" si="1"/>
        <v>NO</v>
      </c>
      <c r="G182" s="75"/>
      <c r="H182" s="75">
        <f>+Pedido!B$71</f>
        <v>0</v>
      </c>
      <c r="I182" s="75">
        <f>+Pedido!A$71</f>
        <v>0</v>
      </c>
    </row>
    <row r="183" spans="1:9" ht="12.75" customHeight="1">
      <c r="A183" s="75"/>
      <c r="B183" s="75" t="s">
        <v>226</v>
      </c>
      <c r="C183" s="207">
        <f>IF(ISTEXT(Pedido!S71),0,Pedido!S71)</f>
        <v>0</v>
      </c>
      <c r="D183" s="207">
        <f t="shared" si="42"/>
        <v>0</v>
      </c>
      <c r="E183" s="207">
        <f>IF(ISTEXT(Pedido!S71),Pedido!S71,0)</f>
        <v>0</v>
      </c>
      <c r="F183" s="206" t="str">
        <f t="shared" si="1"/>
        <v>NO</v>
      </c>
      <c r="G183" s="75"/>
      <c r="H183" s="75">
        <f>+Pedido!B$71</f>
        <v>0</v>
      </c>
      <c r="I183" s="75">
        <f>+Pedido!A$71</f>
        <v>0</v>
      </c>
    </row>
    <row r="184" spans="1:9" ht="12.75" customHeight="1">
      <c r="A184" s="75"/>
      <c r="B184" s="75" t="s">
        <v>227</v>
      </c>
      <c r="C184" s="207">
        <f>IF(ISTEXT(Pedido!T71),0,Pedido!T71)</f>
        <v>0</v>
      </c>
      <c r="D184" s="207">
        <f>IF(MOD(C184,6)=0,C184/6,"INCOMPLETO")</f>
        <v>0</v>
      </c>
      <c r="E184" s="75">
        <f>IF(ISTEXT(Pedido!T71),Pedido!T71,0)</f>
        <v>0</v>
      </c>
      <c r="F184" s="206" t="str">
        <f t="shared" si="1"/>
        <v>NO</v>
      </c>
      <c r="G184" s="75"/>
      <c r="H184" s="75">
        <f>+Pedido!B$71</f>
        <v>0</v>
      </c>
      <c r="I184" s="75">
        <f>+Pedido!A$71</f>
        <v>0</v>
      </c>
    </row>
    <row r="185" spans="1:9" ht="12.75" customHeight="1">
      <c r="A185" s="75"/>
      <c r="B185" s="75" t="s">
        <v>228</v>
      </c>
      <c r="C185" s="207">
        <f>+Pedido!C71</f>
        <v>0</v>
      </c>
      <c r="D185" s="207">
        <f t="shared" ref="D185:D198" si="43">IF(MOD(C185,12)=0,C185/12,"INCOMPLETO")</f>
        <v>0</v>
      </c>
      <c r="E185" s="207"/>
      <c r="F185" s="206" t="str">
        <f t="shared" si="1"/>
        <v>NO</v>
      </c>
      <c r="G185" s="75"/>
      <c r="H185" s="75">
        <f>+Pedido!B$71</f>
        <v>0</v>
      </c>
      <c r="I185" s="75">
        <f>+Pedido!A$71</f>
        <v>0</v>
      </c>
    </row>
    <row r="186" spans="1:9" ht="12.75" customHeight="1">
      <c r="A186" s="75"/>
      <c r="B186" s="75" t="s">
        <v>229</v>
      </c>
      <c r="C186" s="207">
        <f>+Pedido!D71</f>
        <v>0</v>
      </c>
      <c r="D186" s="207">
        <f t="shared" si="43"/>
        <v>0</v>
      </c>
      <c r="E186" s="207"/>
      <c r="F186" s="206" t="str">
        <f t="shared" si="1"/>
        <v>NO</v>
      </c>
      <c r="G186" s="75"/>
      <c r="H186" s="75">
        <f>+Pedido!B$71</f>
        <v>0</v>
      </c>
      <c r="I186" s="75">
        <f>+Pedido!A$71</f>
        <v>0</v>
      </c>
    </row>
    <row r="187" spans="1:9" ht="12.75" customHeight="1">
      <c r="A187" s="75"/>
      <c r="B187" s="75" t="s">
        <v>230</v>
      </c>
      <c r="C187" s="208">
        <f>+Pedido!E71</f>
        <v>0</v>
      </c>
      <c r="D187" s="207">
        <f t="shared" si="43"/>
        <v>0</v>
      </c>
      <c r="E187" s="207"/>
      <c r="F187" s="206" t="str">
        <f t="shared" si="1"/>
        <v>NO</v>
      </c>
      <c r="G187" s="75"/>
      <c r="H187" s="75">
        <f>+Pedido!B$71</f>
        <v>0</v>
      </c>
      <c r="I187" s="75">
        <f>+Pedido!A$71</f>
        <v>0</v>
      </c>
    </row>
    <row r="188" spans="1:9" ht="12.75" customHeight="1">
      <c r="A188" s="75"/>
      <c r="B188" s="75" t="s">
        <v>211</v>
      </c>
      <c r="C188" s="207">
        <f>IF(ISTEXT(Pedido!F72),0,Pedido!F72)</f>
        <v>0</v>
      </c>
      <c r="D188" s="207">
        <f t="shared" si="43"/>
        <v>0</v>
      </c>
      <c r="E188" s="206">
        <f>IF(ISTEXT(Pedido!F72),Pedido!F72,0)</f>
        <v>0</v>
      </c>
      <c r="F188" s="206" t="str">
        <f t="shared" si="1"/>
        <v>NO</v>
      </c>
      <c r="G188" s="75"/>
      <c r="H188" s="75">
        <f>+Pedido!B72</f>
        <v>0</v>
      </c>
      <c r="I188" s="75">
        <f>+Pedido!A$72</f>
        <v>0</v>
      </c>
    </row>
    <row r="189" spans="1:9" ht="12.75" customHeight="1">
      <c r="A189" s="75"/>
      <c r="B189" s="75" t="s">
        <v>212</v>
      </c>
      <c r="C189" s="208">
        <f>IF(ISTEXT(Pedido!H72),0,Pedido!H72)</f>
        <v>0</v>
      </c>
      <c r="D189" s="207">
        <f t="shared" si="43"/>
        <v>0</v>
      </c>
      <c r="E189" s="206">
        <f>IF(ISTEXT(Pedido!H72),Pedido!H72,0)</f>
        <v>0</v>
      </c>
      <c r="F189" s="206" t="str">
        <f t="shared" si="1"/>
        <v>NO</v>
      </c>
      <c r="G189" s="75"/>
      <c r="H189" s="75">
        <f t="shared" ref="H189:H205" si="44">$H$188</f>
        <v>0</v>
      </c>
      <c r="I189" s="75">
        <f>+Pedido!A$72</f>
        <v>0</v>
      </c>
    </row>
    <row r="190" spans="1:9" ht="12.75" customHeight="1">
      <c r="A190" s="75"/>
      <c r="B190" s="75" t="s">
        <v>213</v>
      </c>
      <c r="C190" s="208">
        <f>IF(ISTEXT(Pedido!I72),0,Pedido!I72)</f>
        <v>0</v>
      </c>
      <c r="D190" s="207">
        <f t="shared" si="43"/>
        <v>0</v>
      </c>
      <c r="E190" s="75">
        <f>IF(ISTEXT(Pedido!I72),Pedido!I72,0)</f>
        <v>0</v>
      </c>
      <c r="F190" s="206" t="str">
        <f t="shared" si="1"/>
        <v>NO</v>
      </c>
      <c r="G190" s="75"/>
      <c r="H190" s="75">
        <f t="shared" si="44"/>
        <v>0</v>
      </c>
      <c r="I190" s="75">
        <f>+Pedido!A$72</f>
        <v>0</v>
      </c>
    </row>
    <row r="191" spans="1:9" ht="12.75" customHeight="1">
      <c r="A191" s="75"/>
      <c r="B191" s="75" t="s">
        <v>214</v>
      </c>
      <c r="C191" s="208">
        <f>IF(ISTEXT(Pedido!G72),0,Pedido!G72)</f>
        <v>0</v>
      </c>
      <c r="D191" s="207">
        <f t="shared" si="43"/>
        <v>0</v>
      </c>
      <c r="E191" s="75">
        <f>IF(ISTEXT(Pedido!G72),Pedido!G72,0)</f>
        <v>0</v>
      </c>
      <c r="F191" s="206" t="str">
        <f t="shared" si="1"/>
        <v>NO</v>
      </c>
      <c r="G191" s="75"/>
      <c r="H191" s="75">
        <f t="shared" si="44"/>
        <v>0</v>
      </c>
      <c r="I191" s="75">
        <f>+Pedido!A$72</f>
        <v>0</v>
      </c>
    </row>
    <row r="192" spans="1:9" ht="12.75" customHeight="1">
      <c r="A192" s="75"/>
      <c r="B192" s="75" t="s">
        <v>215</v>
      </c>
      <c r="C192" s="208">
        <f>IF(ISTEXT(Pedido!P72),0,Pedido!P72)</f>
        <v>0</v>
      </c>
      <c r="D192" s="207">
        <f t="shared" si="43"/>
        <v>0</v>
      </c>
      <c r="E192" s="75">
        <f>IF(ISTEXT(Pedido!P72),Pedido!P72,0)</f>
        <v>0</v>
      </c>
      <c r="F192" s="206" t="str">
        <f t="shared" si="1"/>
        <v>NO</v>
      </c>
      <c r="G192" s="75"/>
      <c r="H192" s="75">
        <f t="shared" si="44"/>
        <v>0</v>
      </c>
      <c r="I192" s="75">
        <f>+Pedido!A$72</f>
        <v>0</v>
      </c>
    </row>
    <row r="193" spans="1:9" ht="12.75" customHeight="1">
      <c r="A193" s="75"/>
      <c r="B193" s="75" t="s">
        <v>216</v>
      </c>
      <c r="C193" s="208">
        <f>IF(ISTEXT(Pedido!O72),0,Pedido!O72)</f>
        <v>0</v>
      </c>
      <c r="D193" s="207">
        <f t="shared" si="43"/>
        <v>0</v>
      </c>
      <c r="E193" s="75">
        <f>IF(ISTEXT(Pedido!O72),Pedido!O72,0)</f>
        <v>0</v>
      </c>
      <c r="F193" s="206" t="str">
        <f t="shared" si="1"/>
        <v>NO</v>
      </c>
      <c r="G193" s="75"/>
      <c r="H193" s="75">
        <f t="shared" si="44"/>
        <v>0</v>
      </c>
      <c r="I193" s="75">
        <f>+Pedido!A$72</f>
        <v>0</v>
      </c>
    </row>
    <row r="194" spans="1:9" ht="12.75" customHeight="1">
      <c r="A194" s="75"/>
      <c r="B194" s="75" t="s">
        <v>217</v>
      </c>
      <c r="C194" s="208">
        <f>IF(ISTEXT(Pedido!N72),0,Pedido!N72)</f>
        <v>0</v>
      </c>
      <c r="D194" s="207">
        <f t="shared" si="43"/>
        <v>0</v>
      </c>
      <c r="E194" s="75">
        <f>IF(ISTEXT(Pedido!N72),Pedido!N72,0)</f>
        <v>0</v>
      </c>
      <c r="F194" s="206" t="str">
        <f t="shared" si="1"/>
        <v>NO</v>
      </c>
      <c r="G194" s="75"/>
      <c r="H194" s="75">
        <f t="shared" si="44"/>
        <v>0</v>
      </c>
      <c r="I194" s="75">
        <f>+Pedido!A$72</f>
        <v>0</v>
      </c>
    </row>
    <row r="195" spans="1:9" ht="12.75" customHeight="1">
      <c r="A195" s="75"/>
      <c r="B195" s="75" t="s">
        <v>218</v>
      </c>
      <c r="C195" s="208">
        <f>IF(ISTEXT(Pedido!J72),0,Pedido!J72)</f>
        <v>0</v>
      </c>
      <c r="D195" s="207">
        <f t="shared" si="43"/>
        <v>0</v>
      </c>
      <c r="E195" s="75">
        <f>IF(ISTEXT(Pedido!J72),Pedido!J72,0)</f>
        <v>0</v>
      </c>
      <c r="F195" s="206" t="str">
        <f t="shared" si="1"/>
        <v>NO</v>
      </c>
      <c r="G195" s="75"/>
      <c r="H195" s="75">
        <f t="shared" si="44"/>
        <v>0</v>
      </c>
      <c r="I195" s="75">
        <f>+Pedido!A$72</f>
        <v>0</v>
      </c>
    </row>
    <row r="196" spans="1:9" ht="12.75" customHeight="1">
      <c r="A196" s="75"/>
      <c r="B196" s="75" t="s">
        <v>219</v>
      </c>
      <c r="C196" s="208">
        <f>IF(ISTEXT(Pedido!L72),0,Pedido!L72)</f>
        <v>0</v>
      </c>
      <c r="D196" s="207">
        <f t="shared" si="43"/>
        <v>0</v>
      </c>
      <c r="E196" s="75">
        <f>IF(ISTEXT(Pedido!L72),Pedido!L72,0)</f>
        <v>0</v>
      </c>
      <c r="F196" s="206" t="str">
        <f t="shared" si="1"/>
        <v>NO</v>
      </c>
      <c r="G196" s="75"/>
      <c r="H196" s="75">
        <f t="shared" si="44"/>
        <v>0</v>
      </c>
      <c r="I196" s="75">
        <f>+Pedido!A$72</f>
        <v>0</v>
      </c>
    </row>
    <row r="197" spans="1:9" ht="12.75" customHeight="1">
      <c r="A197" s="75"/>
      <c r="B197" s="75" t="s">
        <v>220</v>
      </c>
      <c r="C197" s="208">
        <f>IF(ISTEXT(Pedido!M72),0,Pedido!M72)</f>
        <v>0</v>
      </c>
      <c r="D197" s="207">
        <f t="shared" si="43"/>
        <v>0</v>
      </c>
      <c r="E197" s="75">
        <f>IF(ISTEXT(Pedido!M72),Pedido!M72,0)</f>
        <v>0</v>
      </c>
      <c r="F197" s="206" t="str">
        <f t="shared" si="1"/>
        <v>NO</v>
      </c>
      <c r="G197" s="75"/>
      <c r="H197" s="75">
        <f t="shared" si="44"/>
        <v>0</v>
      </c>
      <c r="I197" s="75">
        <f>+Pedido!A$72</f>
        <v>0</v>
      </c>
    </row>
    <row r="198" spans="1:9" ht="12.75" customHeight="1">
      <c r="A198" s="75"/>
      <c r="B198" s="75" t="s">
        <v>221</v>
      </c>
      <c r="C198" s="208">
        <f>IF(ISTEXT(Pedido!K72),0,Pedido!K72)</f>
        <v>0</v>
      </c>
      <c r="D198" s="207">
        <f t="shared" si="43"/>
        <v>0</v>
      </c>
      <c r="E198" s="75">
        <f>IF(ISTEXT(Pedido!K72),Pedido!K72,0)</f>
        <v>0</v>
      </c>
      <c r="F198" s="206" t="str">
        <f t="shared" si="1"/>
        <v>NO</v>
      </c>
      <c r="G198" s="75"/>
      <c r="H198" s="75">
        <f t="shared" si="44"/>
        <v>0</v>
      </c>
      <c r="I198" s="75">
        <f>+Pedido!A$72</f>
        <v>0</v>
      </c>
    </row>
    <row r="199" spans="1:9" ht="12.75" customHeight="1">
      <c r="A199" s="75"/>
      <c r="B199" s="75" t="s">
        <v>222</v>
      </c>
      <c r="C199" s="208">
        <f>Pedido!Y72</f>
        <v>0</v>
      </c>
      <c r="D199" s="207"/>
      <c r="E199" s="75"/>
      <c r="F199" s="206" t="str">
        <f t="shared" si="1"/>
        <v>NO</v>
      </c>
      <c r="G199" s="75"/>
      <c r="H199" s="75">
        <f t="shared" si="44"/>
        <v>0</v>
      </c>
      <c r="I199" s="75">
        <f>+Pedido!A$72</f>
        <v>0</v>
      </c>
    </row>
    <row r="200" spans="1:9" ht="12.75" customHeight="1">
      <c r="A200" s="75"/>
      <c r="B200" s="75" t="s">
        <v>223</v>
      </c>
      <c r="C200" s="208">
        <f>Pedido!Z72</f>
        <v>0</v>
      </c>
      <c r="D200" s="207"/>
      <c r="E200" s="75"/>
      <c r="F200" s="206" t="str">
        <f t="shared" si="1"/>
        <v>NO</v>
      </c>
      <c r="G200" s="75"/>
      <c r="H200" s="75">
        <f t="shared" si="44"/>
        <v>0</v>
      </c>
      <c r="I200" s="75">
        <f>+Pedido!A$72</f>
        <v>0</v>
      </c>
    </row>
    <row r="201" spans="1:9" ht="12.75" customHeight="1">
      <c r="A201" s="75"/>
      <c r="B201" s="75" t="s">
        <v>224</v>
      </c>
      <c r="C201" s="208">
        <f>Pedido!AA72</f>
        <v>0</v>
      </c>
      <c r="D201" s="207"/>
      <c r="E201" s="75"/>
      <c r="F201" s="206" t="str">
        <f t="shared" si="1"/>
        <v>NO</v>
      </c>
      <c r="G201" s="75"/>
      <c r="H201" s="75">
        <f t="shared" si="44"/>
        <v>0</v>
      </c>
      <c r="I201" s="75">
        <f>+Pedido!A$72</f>
        <v>0</v>
      </c>
    </row>
    <row r="202" spans="1:9" ht="12.75" customHeight="1">
      <c r="A202" s="75"/>
      <c r="B202" s="75" t="s">
        <v>206</v>
      </c>
      <c r="C202" s="208">
        <v>0</v>
      </c>
      <c r="D202" s="207"/>
      <c r="E202" s="208">
        <f>+Pedido!Q72</f>
        <v>0</v>
      </c>
      <c r="F202" s="206" t="str">
        <f t="shared" si="1"/>
        <v>NO</v>
      </c>
      <c r="G202" s="75"/>
      <c r="H202" s="75">
        <f t="shared" si="44"/>
        <v>0</v>
      </c>
      <c r="I202" s="75">
        <f>+Pedido!A$72</f>
        <v>0</v>
      </c>
    </row>
    <row r="203" spans="1:9" ht="12.75" customHeight="1">
      <c r="A203" s="75"/>
      <c r="B203" s="75" t="s">
        <v>225</v>
      </c>
      <c r="C203" s="207">
        <f>IF(ISTEXT(Pedido!R72),0,Pedido!R72)</f>
        <v>0</v>
      </c>
      <c r="D203" s="207">
        <f t="shared" ref="D203:D204" si="45">IF(MOD(C203,12)=0,C203/12,"INCOMPLETO")</f>
        <v>0</v>
      </c>
      <c r="E203" s="207">
        <f>IF(ISTEXT(Pedido!R72),Pedido!R72,0)</f>
        <v>0</v>
      </c>
      <c r="F203" s="206" t="str">
        <f t="shared" si="1"/>
        <v>NO</v>
      </c>
      <c r="G203" s="75"/>
      <c r="H203" s="75">
        <f t="shared" si="44"/>
        <v>0</v>
      </c>
      <c r="I203" s="75">
        <f>+Pedido!A$72</f>
        <v>0</v>
      </c>
    </row>
    <row r="204" spans="1:9" ht="12.75" customHeight="1">
      <c r="A204" s="75"/>
      <c r="B204" s="75" t="s">
        <v>226</v>
      </c>
      <c r="C204" s="207">
        <f>IF(ISTEXT(Pedido!S72),0,Pedido!S72)</f>
        <v>0</v>
      </c>
      <c r="D204" s="207">
        <f t="shared" si="45"/>
        <v>0</v>
      </c>
      <c r="E204" s="207">
        <f>IF(ISTEXT(Pedido!S72),Pedido!S72,0)</f>
        <v>0</v>
      </c>
      <c r="F204" s="206" t="str">
        <f t="shared" si="1"/>
        <v>NO</v>
      </c>
      <c r="G204" s="75"/>
      <c r="H204" s="75">
        <f t="shared" si="44"/>
        <v>0</v>
      </c>
      <c r="I204" s="75">
        <f>+Pedido!A$72</f>
        <v>0</v>
      </c>
    </row>
    <row r="205" spans="1:9" ht="12.75" customHeight="1">
      <c r="A205" s="75"/>
      <c r="B205" s="75" t="s">
        <v>227</v>
      </c>
      <c r="C205" s="207">
        <f>IF(ISTEXT(Pedido!T72),0,Pedido!T72)</f>
        <v>0</v>
      </c>
      <c r="D205" s="207">
        <f>IF(MOD(C205,6)=0,C205/6,"INCOMPLETO")</f>
        <v>0</v>
      </c>
      <c r="E205" s="75">
        <f>IF(ISTEXT(Pedido!T92),Pedido!T92,0)</f>
        <v>0</v>
      </c>
      <c r="F205" s="206" t="str">
        <f t="shared" si="1"/>
        <v>NO</v>
      </c>
      <c r="G205" s="75"/>
      <c r="H205" s="75">
        <f t="shared" si="44"/>
        <v>0</v>
      </c>
      <c r="I205" s="75">
        <f>+Pedido!A$72</f>
        <v>0</v>
      </c>
    </row>
    <row r="206" spans="1:9" ht="12.75" customHeight="1">
      <c r="A206" s="75"/>
      <c r="B206" s="75" t="s">
        <v>228</v>
      </c>
      <c r="C206" s="207">
        <f>+Pedido!C72</f>
        <v>0</v>
      </c>
      <c r="D206" s="207">
        <f t="shared" ref="D206:D219" si="46">IF(MOD(C206,12)=0,C206/12,"INCOMPLETO")</f>
        <v>0</v>
      </c>
      <c r="E206" s="207"/>
      <c r="F206" s="206" t="str">
        <f t="shared" si="1"/>
        <v>NO</v>
      </c>
      <c r="G206" s="75"/>
      <c r="H206" s="206">
        <f>+H202</f>
        <v>0</v>
      </c>
      <c r="I206" s="75">
        <f>+Pedido!A$72</f>
        <v>0</v>
      </c>
    </row>
    <row r="207" spans="1:9" ht="12.75" customHeight="1">
      <c r="A207" s="75"/>
      <c r="B207" s="75" t="s">
        <v>229</v>
      </c>
      <c r="C207" s="207">
        <f>+Pedido!D72</f>
        <v>0</v>
      </c>
      <c r="D207" s="207">
        <f t="shared" si="46"/>
        <v>0</v>
      </c>
      <c r="E207" s="207"/>
      <c r="F207" s="206" t="str">
        <f t="shared" si="1"/>
        <v>NO</v>
      </c>
      <c r="G207" s="75"/>
      <c r="H207" s="206">
        <f t="shared" ref="H207:H208" si="47">+H206</f>
        <v>0</v>
      </c>
      <c r="I207" s="75">
        <f>+Pedido!A$72</f>
        <v>0</v>
      </c>
    </row>
    <row r="208" spans="1:9" ht="12.75" customHeight="1">
      <c r="A208" s="75"/>
      <c r="B208" s="75" t="s">
        <v>230</v>
      </c>
      <c r="C208" s="207">
        <f>+Pedido!E72</f>
        <v>0</v>
      </c>
      <c r="D208" s="207">
        <f t="shared" si="46"/>
        <v>0</v>
      </c>
      <c r="E208" s="207"/>
      <c r="F208" s="206" t="str">
        <f t="shared" si="1"/>
        <v>NO</v>
      </c>
      <c r="G208" s="75"/>
      <c r="H208" s="206">
        <f t="shared" si="47"/>
        <v>0</v>
      </c>
      <c r="I208" s="75">
        <f>+Pedido!A$72</f>
        <v>0</v>
      </c>
    </row>
    <row r="209" spans="1:9" ht="12.75" customHeight="1">
      <c r="A209" s="206"/>
      <c r="B209" s="206" t="s">
        <v>211</v>
      </c>
      <c r="C209" s="207">
        <f>IF(ISTEXT(Pedido!F73),0,Pedido!F73)</f>
        <v>0</v>
      </c>
      <c r="D209" s="207">
        <f t="shared" si="46"/>
        <v>0</v>
      </c>
      <c r="E209" s="206">
        <f>IF(ISTEXT(Pedido!F73),Pedido!F73,0)</f>
        <v>0</v>
      </c>
      <c r="F209" s="206" t="str">
        <f t="shared" si="1"/>
        <v>NO</v>
      </c>
      <c r="G209" s="206"/>
      <c r="H209" s="206">
        <f>+Pedido!B$73</f>
        <v>0</v>
      </c>
      <c r="I209" s="206">
        <f>+Pedido!A$73</f>
        <v>0</v>
      </c>
    </row>
    <row r="210" spans="1:9" ht="12.75" customHeight="1">
      <c r="A210" s="75"/>
      <c r="B210" s="75" t="s">
        <v>212</v>
      </c>
      <c r="C210" s="208">
        <f>IF(ISTEXT(Pedido!H73),0,Pedido!H273)</f>
        <v>0</v>
      </c>
      <c r="D210" s="207">
        <f t="shared" si="46"/>
        <v>0</v>
      </c>
      <c r="E210" s="206">
        <f>IF(ISTEXT(Pedido!H73),Pedido!H73,0)</f>
        <v>0</v>
      </c>
      <c r="F210" s="206" t="str">
        <f t="shared" si="1"/>
        <v>NO</v>
      </c>
      <c r="G210" s="75"/>
      <c r="H210" s="206">
        <f>+Pedido!B$73</f>
        <v>0</v>
      </c>
      <c r="I210" s="206">
        <f>+Pedido!A$73</f>
        <v>0</v>
      </c>
    </row>
    <row r="211" spans="1:9" ht="12.75" customHeight="1">
      <c r="A211" s="75"/>
      <c r="B211" s="75" t="s">
        <v>213</v>
      </c>
      <c r="C211" s="208">
        <f>IF(ISTEXT(Pedido!I73),0,Pedido!I73)</f>
        <v>0</v>
      </c>
      <c r="D211" s="207">
        <f t="shared" si="46"/>
        <v>0</v>
      </c>
      <c r="E211" s="75">
        <f>IF(ISTEXT(Pedido!I73),Pedido!I273,0)</f>
        <v>0</v>
      </c>
      <c r="F211" s="206" t="str">
        <f t="shared" si="1"/>
        <v>NO</v>
      </c>
      <c r="G211" s="75"/>
      <c r="H211" s="206">
        <f>+Pedido!B$73</f>
        <v>0</v>
      </c>
      <c r="I211" s="206">
        <f>+Pedido!A$73</f>
        <v>0</v>
      </c>
    </row>
    <row r="212" spans="1:9" ht="12.75" customHeight="1">
      <c r="A212" s="75"/>
      <c r="B212" s="75" t="s">
        <v>214</v>
      </c>
      <c r="C212" s="208">
        <f>IF(ISTEXT(Pedido!G73),0,Pedido!G73)</f>
        <v>0</v>
      </c>
      <c r="D212" s="207">
        <f t="shared" si="46"/>
        <v>0</v>
      </c>
      <c r="E212" s="75">
        <f>IF(ISTEXT(Pedido!G73),Pedido!G73,0)</f>
        <v>0</v>
      </c>
      <c r="F212" s="206" t="str">
        <f t="shared" si="1"/>
        <v>NO</v>
      </c>
      <c r="G212" s="75"/>
      <c r="H212" s="206">
        <f>+Pedido!B$73</f>
        <v>0</v>
      </c>
      <c r="I212" s="206">
        <f>+Pedido!A$73</f>
        <v>0</v>
      </c>
    </row>
    <row r="213" spans="1:9" ht="12.75" customHeight="1">
      <c r="A213" s="75"/>
      <c r="B213" s="75" t="s">
        <v>215</v>
      </c>
      <c r="C213" s="208">
        <f>IF(ISTEXT(Pedido!P73),0,Pedido!P73)</f>
        <v>0</v>
      </c>
      <c r="D213" s="207">
        <f t="shared" si="46"/>
        <v>0</v>
      </c>
      <c r="E213" s="75">
        <f>IF(ISTEXT(Pedido!P73),Pedido!P73,0)</f>
        <v>0</v>
      </c>
      <c r="F213" s="206" t="str">
        <f t="shared" si="1"/>
        <v>NO</v>
      </c>
      <c r="G213" s="75"/>
      <c r="H213" s="206">
        <f>+Pedido!B$73</f>
        <v>0</v>
      </c>
      <c r="I213" s="206">
        <f>+Pedido!A$73</f>
        <v>0</v>
      </c>
    </row>
    <row r="214" spans="1:9" ht="12.75" customHeight="1">
      <c r="A214" s="75"/>
      <c r="B214" s="75" t="s">
        <v>216</v>
      </c>
      <c r="C214" s="208">
        <f>IF(ISTEXT(Pedido!O73),0,Pedido!O73)</f>
        <v>0</v>
      </c>
      <c r="D214" s="207">
        <f t="shared" si="46"/>
        <v>0</v>
      </c>
      <c r="E214" s="75">
        <f>IF(ISTEXT(Pedido!O73),Pedido!O73,0)</f>
        <v>0</v>
      </c>
      <c r="F214" s="206" t="str">
        <f t="shared" si="1"/>
        <v>NO</v>
      </c>
      <c r="G214" s="75"/>
      <c r="H214" s="206">
        <f>+Pedido!B$73</f>
        <v>0</v>
      </c>
      <c r="I214" s="206">
        <f>+Pedido!A$73</f>
        <v>0</v>
      </c>
    </row>
    <row r="215" spans="1:9" ht="12.75" customHeight="1">
      <c r="A215" s="75"/>
      <c r="B215" s="75" t="s">
        <v>217</v>
      </c>
      <c r="C215" s="208">
        <f>IF(ISTEXT(Pedido!N73),0,Pedido!N73)</f>
        <v>0</v>
      </c>
      <c r="D215" s="207">
        <f t="shared" si="46"/>
        <v>0</v>
      </c>
      <c r="E215" s="75">
        <f>IF(ISTEXT(Pedido!N73),Pedido!N73,0)</f>
        <v>0</v>
      </c>
      <c r="F215" s="206" t="str">
        <f t="shared" si="1"/>
        <v>NO</v>
      </c>
      <c r="G215" s="75"/>
      <c r="H215" s="206">
        <f>+Pedido!B$73</f>
        <v>0</v>
      </c>
      <c r="I215" s="206">
        <f>+Pedido!A$73</f>
        <v>0</v>
      </c>
    </row>
    <row r="216" spans="1:9" ht="12.75" customHeight="1">
      <c r="A216" s="75"/>
      <c r="B216" s="75" t="s">
        <v>218</v>
      </c>
      <c r="C216" s="208">
        <f>IF(ISTEXT(Pedido!J73),0,Pedido!J73)</f>
        <v>0</v>
      </c>
      <c r="D216" s="207">
        <f t="shared" si="46"/>
        <v>0</v>
      </c>
      <c r="E216" s="75">
        <f>IF(ISTEXT(Pedido!J73),Pedido!J73,0)</f>
        <v>0</v>
      </c>
      <c r="F216" s="206" t="str">
        <f t="shared" si="1"/>
        <v>NO</v>
      </c>
      <c r="G216" s="75"/>
      <c r="H216" s="206">
        <f>+Pedido!B$73</f>
        <v>0</v>
      </c>
      <c r="I216" s="206">
        <f>+Pedido!A$73</f>
        <v>0</v>
      </c>
    </row>
    <row r="217" spans="1:9" ht="12.75" customHeight="1">
      <c r="A217" s="75"/>
      <c r="B217" s="75" t="s">
        <v>219</v>
      </c>
      <c r="C217" s="208">
        <f>IF(ISTEXT(Pedido!L73),0,Pedido!L273)</f>
        <v>0</v>
      </c>
      <c r="D217" s="207">
        <f t="shared" si="46"/>
        <v>0</v>
      </c>
      <c r="E217" s="75">
        <f>IF(ISTEXT(Pedido!L73),Pedido!L73,0)</f>
        <v>0</v>
      </c>
      <c r="F217" s="206" t="str">
        <f t="shared" si="1"/>
        <v>NO</v>
      </c>
      <c r="G217" s="75"/>
      <c r="H217" s="206">
        <f>+Pedido!B$73</f>
        <v>0</v>
      </c>
      <c r="I217" s="206">
        <f>+Pedido!A$73</f>
        <v>0</v>
      </c>
    </row>
    <row r="218" spans="1:9" ht="12.75" customHeight="1">
      <c r="A218" s="75"/>
      <c r="B218" s="75" t="s">
        <v>220</v>
      </c>
      <c r="C218" s="208">
        <f>IF(ISTEXT(Pedido!M73),0,Pedido!M73)</f>
        <v>0</v>
      </c>
      <c r="D218" s="207">
        <f t="shared" si="46"/>
        <v>0</v>
      </c>
      <c r="E218" s="75">
        <f>IF(ISTEXT(Pedido!M73),Pedido!M73,0)</f>
        <v>0</v>
      </c>
      <c r="F218" s="206" t="str">
        <f t="shared" si="1"/>
        <v>NO</v>
      </c>
      <c r="G218" s="75"/>
      <c r="H218" s="206">
        <f>+Pedido!B$73</f>
        <v>0</v>
      </c>
      <c r="I218" s="206">
        <f>+Pedido!A$73</f>
        <v>0</v>
      </c>
    </row>
    <row r="219" spans="1:9" ht="12.75" customHeight="1">
      <c r="A219" s="75"/>
      <c r="B219" s="75" t="s">
        <v>221</v>
      </c>
      <c r="C219" s="208">
        <f>IF(ISTEXT(Pedido!K73),0,Pedido!K73)</f>
        <v>0</v>
      </c>
      <c r="D219" s="207">
        <f t="shared" si="46"/>
        <v>0</v>
      </c>
      <c r="E219" s="75">
        <f>IF(ISTEXT(Pedido!K73),Pedido!K73,0)</f>
        <v>0</v>
      </c>
      <c r="F219" s="206" t="str">
        <f t="shared" si="1"/>
        <v>NO</v>
      </c>
      <c r="G219" s="75"/>
      <c r="H219" s="206">
        <f>+Pedido!B$73</f>
        <v>0</v>
      </c>
      <c r="I219" s="206">
        <f>+Pedido!A$73</f>
        <v>0</v>
      </c>
    </row>
    <row r="220" spans="1:9" ht="12.75" customHeight="1">
      <c r="A220" s="75"/>
      <c r="B220" s="75" t="s">
        <v>222</v>
      </c>
      <c r="C220" s="208">
        <f>Pedido!Y73</f>
        <v>0</v>
      </c>
      <c r="D220" s="207"/>
      <c r="E220" s="75"/>
      <c r="F220" s="206" t="str">
        <f t="shared" si="1"/>
        <v>NO</v>
      </c>
      <c r="G220" s="75"/>
      <c r="H220" s="206">
        <f>+Pedido!B$73</f>
        <v>0</v>
      </c>
      <c r="I220" s="206">
        <f>+Pedido!A$73</f>
        <v>0</v>
      </c>
    </row>
    <row r="221" spans="1:9" ht="12.75" customHeight="1">
      <c r="A221" s="75"/>
      <c r="B221" s="75" t="s">
        <v>223</v>
      </c>
      <c r="C221" s="208">
        <f>Pedido!Z73</f>
        <v>0</v>
      </c>
      <c r="D221" s="207"/>
      <c r="E221" s="75"/>
      <c r="F221" s="206" t="str">
        <f t="shared" si="1"/>
        <v>NO</v>
      </c>
      <c r="G221" s="75"/>
      <c r="H221" s="206">
        <f>+Pedido!B$73</f>
        <v>0</v>
      </c>
      <c r="I221" s="206">
        <f>+Pedido!A$73</f>
        <v>0</v>
      </c>
    </row>
    <row r="222" spans="1:9" ht="12.75" customHeight="1">
      <c r="A222" s="75"/>
      <c r="B222" s="75" t="s">
        <v>224</v>
      </c>
      <c r="C222" s="208">
        <f>Pedido!AA73</f>
        <v>0</v>
      </c>
      <c r="D222" s="207"/>
      <c r="E222" s="75"/>
      <c r="F222" s="206" t="str">
        <f t="shared" si="1"/>
        <v>NO</v>
      </c>
      <c r="G222" s="75"/>
      <c r="H222" s="206">
        <f>+Pedido!B$73</f>
        <v>0</v>
      </c>
      <c r="I222" s="206">
        <f>+Pedido!A$73</f>
        <v>0</v>
      </c>
    </row>
    <row r="223" spans="1:9" ht="12.75" customHeight="1">
      <c r="A223" s="75"/>
      <c r="B223" s="75" t="s">
        <v>206</v>
      </c>
      <c r="C223" s="207"/>
      <c r="D223" s="207"/>
      <c r="E223" s="207">
        <f>+Pedido!Q73</f>
        <v>0</v>
      </c>
      <c r="F223" s="206" t="str">
        <f t="shared" si="1"/>
        <v>NO</v>
      </c>
      <c r="G223" s="75"/>
      <c r="H223" s="206">
        <f>+Pedido!B$73</f>
        <v>0</v>
      </c>
      <c r="I223" s="206">
        <f>+Pedido!A$73</f>
        <v>0</v>
      </c>
    </row>
    <row r="224" spans="1:9" ht="12.75" customHeight="1">
      <c r="A224" s="75"/>
      <c r="B224" s="75" t="s">
        <v>225</v>
      </c>
      <c r="C224" s="207">
        <f>IF(ISTEXT(Pedido!R73),0,Pedido!R73)</f>
        <v>0</v>
      </c>
      <c r="D224" s="207">
        <f t="shared" ref="D224:D225" si="48">IF(MOD(C224,12)=0,C224/12,"INCOMPLETO")</f>
        <v>0</v>
      </c>
      <c r="E224" s="207">
        <f>IF(ISTEXT(Pedido!R73),Pedido!R73,0)</f>
        <v>0</v>
      </c>
      <c r="F224" s="206" t="str">
        <f t="shared" si="1"/>
        <v>NO</v>
      </c>
      <c r="G224" s="75"/>
      <c r="H224" s="206">
        <f>+Pedido!B$73</f>
        <v>0</v>
      </c>
      <c r="I224" s="206">
        <f>+Pedido!A$73</f>
        <v>0</v>
      </c>
    </row>
    <row r="225" spans="1:9" ht="12.75" customHeight="1">
      <c r="A225" s="75"/>
      <c r="B225" s="75" t="s">
        <v>226</v>
      </c>
      <c r="C225" s="207">
        <f>IF(ISTEXT(Pedido!S73),0,Pedido!S73)</f>
        <v>0</v>
      </c>
      <c r="D225" s="207">
        <f t="shared" si="48"/>
        <v>0</v>
      </c>
      <c r="E225" s="207">
        <f>IF(ISTEXT(Pedido!S73),Pedido!S73,0)</f>
        <v>0</v>
      </c>
      <c r="F225" s="206" t="str">
        <f t="shared" si="1"/>
        <v>NO</v>
      </c>
      <c r="G225" s="75"/>
      <c r="H225" s="206">
        <f>+Pedido!B$73</f>
        <v>0</v>
      </c>
      <c r="I225" s="206">
        <f>+Pedido!A$73</f>
        <v>0</v>
      </c>
    </row>
    <row r="226" spans="1:9" ht="12.75" customHeight="1">
      <c r="A226" s="75"/>
      <c r="B226" s="75" t="s">
        <v>227</v>
      </c>
      <c r="C226" s="207">
        <f>IF(ISTEXT(Pedido!T73),0,Pedido!T73)</f>
        <v>0</v>
      </c>
      <c r="D226" s="207">
        <f>IF(MOD(C226,6)=0,C226/6,"INCOMPLETO")</f>
        <v>0</v>
      </c>
      <c r="E226" s="75">
        <f>IF(ISTEXT(Pedido!T73),Pedido!T73,0)</f>
        <v>0</v>
      </c>
      <c r="F226" s="206" t="str">
        <f t="shared" si="1"/>
        <v>NO</v>
      </c>
      <c r="G226" s="75"/>
      <c r="H226" s="206">
        <f>+Pedido!B$73</f>
        <v>0</v>
      </c>
      <c r="I226" s="206">
        <f>+Pedido!A$73</f>
        <v>0</v>
      </c>
    </row>
    <row r="227" spans="1:9" ht="12.75" customHeight="1">
      <c r="A227" s="75"/>
      <c r="B227" s="75" t="s">
        <v>228</v>
      </c>
      <c r="C227" s="207">
        <f>+Pedido!C73</f>
        <v>0</v>
      </c>
      <c r="D227" s="207">
        <f t="shared" ref="D227:D240" si="49">IF(MOD(C227,12)=0,C227/12,"INCOMPLETO")</f>
        <v>0</v>
      </c>
      <c r="E227" s="207"/>
      <c r="F227" s="206" t="str">
        <f t="shared" si="1"/>
        <v>NO</v>
      </c>
      <c r="G227" s="75"/>
      <c r="H227" s="206">
        <f>+Pedido!B$73</f>
        <v>0</v>
      </c>
      <c r="I227" s="206">
        <f>+Pedido!A$73</f>
        <v>0</v>
      </c>
    </row>
    <row r="228" spans="1:9" ht="12.75" customHeight="1">
      <c r="A228" s="75"/>
      <c r="B228" s="75" t="s">
        <v>229</v>
      </c>
      <c r="C228" s="207">
        <f>+Pedido!D73</f>
        <v>0</v>
      </c>
      <c r="D228" s="207">
        <f t="shared" si="49"/>
        <v>0</v>
      </c>
      <c r="E228" s="207"/>
      <c r="F228" s="206" t="str">
        <f t="shared" si="1"/>
        <v>NO</v>
      </c>
      <c r="G228" s="75"/>
      <c r="H228" s="206">
        <f>+Pedido!B$73</f>
        <v>0</v>
      </c>
      <c r="I228" s="206">
        <f>+Pedido!A$73</f>
        <v>0</v>
      </c>
    </row>
    <row r="229" spans="1:9" ht="12.75" customHeight="1">
      <c r="A229" s="75"/>
      <c r="B229" s="75" t="s">
        <v>230</v>
      </c>
      <c r="C229" s="207">
        <f>+Pedido!E73</f>
        <v>0</v>
      </c>
      <c r="D229" s="207">
        <f t="shared" si="49"/>
        <v>0</v>
      </c>
      <c r="E229" s="207"/>
      <c r="F229" s="206" t="str">
        <f t="shared" si="1"/>
        <v>NO</v>
      </c>
      <c r="G229" s="75"/>
      <c r="H229" s="206">
        <f>+Pedido!B$73</f>
        <v>0</v>
      </c>
      <c r="I229" s="206">
        <f>+Pedido!A$73</f>
        <v>0</v>
      </c>
    </row>
    <row r="230" spans="1:9" ht="12.75" customHeight="1">
      <c r="A230" s="75"/>
      <c r="B230" s="75" t="s">
        <v>211</v>
      </c>
      <c r="C230" s="207">
        <f>IF(ISTEXT(Pedido!F74),0,Pedido!F74)</f>
        <v>0</v>
      </c>
      <c r="D230" s="207">
        <f t="shared" si="49"/>
        <v>0</v>
      </c>
      <c r="E230" s="206">
        <f>IF(ISTEXT(Pedido!F91),Pedido!F91,0)</f>
        <v>0</v>
      </c>
      <c r="F230" s="206" t="str">
        <f t="shared" si="1"/>
        <v>NO</v>
      </c>
      <c r="G230" s="75"/>
      <c r="H230" s="75">
        <f>+Pedido!B$74</f>
        <v>0</v>
      </c>
      <c r="I230" s="75">
        <f>+Pedido!A$74</f>
        <v>0</v>
      </c>
    </row>
    <row r="231" spans="1:9" ht="12.75" customHeight="1">
      <c r="A231" s="75"/>
      <c r="B231" s="75" t="s">
        <v>212</v>
      </c>
      <c r="C231" s="208">
        <f>IF(ISTEXT(Pedido!H74),0,Pedido!H74)</f>
        <v>0</v>
      </c>
      <c r="D231" s="207">
        <f t="shared" si="49"/>
        <v>0</v>
      </c>
      <c r="E231" s="206">
        <f>IF(ISTEXT(Pedido!H74),Pedido!H74,0)</f>
        <v>0</v>
      </c>
      <c r="F231" s="206" t="str">
        <f t="shared" si="1"/>
        <v>NO</v>
      </c>
      <c r="G231" s="75"/>
      <c r="H231" s="75">
        <f>+Pedido!B$74</f>
        <v>0</v>
      </c>
      <c r="I231" s="75">
        <f>+Pedido!A$74</f>
        <v>0</v>
      </c>
    </row>
    <row r="232" spans="1:9" ht="12.75" customHeight="1">
      <c r="A232" s="75"/>
      <c r="B232" s="75" t="s">
        <v>213</v>
      </c>
      <c r="C232" s="208">
        <f>IF(ISTEXT(Pedido!I74),0,Pedido!I74)</f>
        <v>0</v>
      </c>
      <c r="D232" s="207">
        <f t="shared" si="49"/>
        <v>0</v>
      </c>
      <c r="E232" s="75">
        <f>IF(ISTEXT(Pedido!I74),Pedido!I74,0)</f>
        <v>0</v>
      </c>
      <c r="F232" s="206" t="str">
        <f t="shared" si="1"/>
        <v>NO</v>
      </c>
      <c r="G232" s="75"/>
      <c r="H232" s="75">
        <f>+Pedido!B$74</f>
        <v>0</v>
      </c>
      <c r="I232" s="75">
        <f>+Pedido!A$74</f>
        <v>0</v>
      </c>
    </row>
    <row r="233" spans="1:9" ht="12.75" customHeight="1">
      <c r="A233" s="75"/>
      <c r="B233" s="75" t="s">
        <v>214</v>
      </c>
      <c r="C233" s="208">
        <f>IF(ISTEXT(Pedido!G74),0,Pedido!G74)</f>
        <v>0</v>
      </c>
      <c r="D233" s="207">
        <f t="shared" si="49"/>
        <v>0</v>
      </c>
      <c r="E233" s="75">
        <f>IF(ISTEXT(Pedido!G74),Pedido!G74,0)</f>
        <v>0</v>
      </c>
      <c r="F233" s="206" t="str">
        <f t="shared" si="1"/>
        <v>NO</v>
      </c>
      <c r="G233" s="75"/>
      <c r="H233" s="75">
        <f>+Pedido!B$74</f>
        <v>0</v>
      </c>
      <c r="I233" s="75">
        <f>+Pedido!A$74</f>
        <v>0</v>
      </c>
    </row>
    <row r="234" spans="1:9" ht="12.75" customHeight="1">
      <c r="A234" s="75"/>
      <c r="B234" s="75" t="s">
        <v>215</v>
      </c>
      <c r="C234" s="208">
        <f>IF(ISTEXT(Pedido!P74),0,Pedido!P74)</f>
        <v>0</v>
      </c>
      <c r="D234" s="207">
        <f t="shared" si="49"/>
        <v>0</v>
      </c>
      <c r="E234" s="75">
        <f>IF(ISTEXT(Pedido!P74),Pedido!P74,0)</f>
        <v>0</v>
      </c>
      <c r="F234" s="206" t="str">
        <f t="shared" si="1"/>
        <v>NO</v>
      </c>
      <c r="G234" s="75"/>
      <c r="H234" s="75">
        <f>+Pedido!B$74</f>
        <v>0</v>
      </c>
      <c r="I234" s="75">
        <f>+Pedido!A$74</f>
        <v>0</v>
      </c>
    </row>
    <row r="235" spans="1:9" ht="12.75" customHeight="1">
      <c r="A235" s="75"/>
      <c r="B235" s="75" t="s">
        <v>216</v>
      </c>
      <c r="C235" s="208">
        <f>IF(ISTEXT(Pedido!O74),0,Pedido!O74)</f>
        <v>0</v>
      </c>
      <c r="D235" s="207">
        <f t="shared" si="49"/>
        <v>0</v>
      </c>
      <c r="E235" s="75">
        <f>IF(ISTEXT(Pedido!O74),Pedido!O74,0)</f>
        <v>0</v>
      </c>
      <c r="F235" s="206" t="str">
        <f t="shared" si="1"/>
        <v>NO</v>
      </c>
      <c r="G235" s="75"/>
      <c r="H235" s="75">
        <f>+Pedido!B$74</f>
        <v>0</v>
      </c>
      <c r="I235" s="75">
        <f>+Pedido!A$74</f>
        <v>0</v>
      </c>
    </row>
    <row r="236" spans="1:9" ht="12.75" customHeight="1">
      <c r="A236" s="75"/>
      <c r="B236" s="75" t="s">
        <v>217</v>
      </c>
      <c r="C236" s="208">
        <f>IF(ISTEXT(Pedido!N74),0,Pedido!N74)</f>
        <v>0</v>
      </c>
      <c r="D236" s="207">
        <f t="shared" si="49"/>
        <v>0</v>
      </c>
      <c r="E236" s="75">
        <f>IF(ISTEXT(Pedido!N74),Pedido!N774,0)</f>
        <v>0</v>
      </c>
      <c r="F236" s="206" t="str">
        <f t="shared" si="1"/>
        <v>NO</v>
      </c>
      <c r="G236" s="75"/>
      <c r="H236" s="75">
        <f>+Pedido!B$74</f>
        <v>0</v>
      </c>
      <c r="I236" s="75">
        <f>+Pedido!A$74</f>
        <v>0</v>
      </c>
    </row>
    <row r="237" spans="1:9" ht="12.75" customHeight="1">
      <c r="A237" s="75"/>
      <c r="B237" s="75" t="s">
        <v>218</v>
      </c>
      <c r="C237" s="208">
        <f>IF(ISTEXT(Pedido!J74),0,Pedido!J74)</f>
        <v>0</v>
      </c>
      <c r="D237" s="207">
        <f t="shared" si="49"/>
        <v>0</v>
      </c>
      <c r="E237" s="75">
        <f>IF(ISTEXT(Pedido!J74),Pedido!J774,0)</f>
        <v>0</v>
      </c>
      <c r="F237" s="206" t="str">
        <f t="shared" si="1"/>
        <v>NO</v>
      </c>
      <c r="G237" s="75"/>
      <c r="H237" s="75">
        <f>+Pedido!B$74</f>
        <v>0</v>
      </c>
      <c r="I237" s="75">
        <f>+Pedido!A$74</f>
        <v>0</v>
      </c>
    </row>
    <row r="238" spans="1:9" ht="12.75" customHeight="1">
      <c r="A238" s="75"/>
      <c r="B238" s="75" t="s">
        <v>219</v>
      </c>
      <c r="C238" s="208">
        <f>IF(ISTEXT(Pedido!L74),0,Pedido!L74)</f>
        <v>0</v>
      </c>
      <c r="D238" s="207">
        <f t="shared" si="49"/>
        <v>0</v>
      </c>
      <c r="E238" s="75">
        <f>IF(ISTEXT(Pedido!L74),Pedido!L74,0)</f>
        <v>0</v>
      </c>
      <c r="F238" s="206" t="str">
        <f t="shared" si="1"/>
        <v>NO</v>
      </c>
      <c r="G238" s="209"/>
      <c r="H238" s="75">
        <f>+Pedido!B$74</f>
        <v>0</v>
      </c>
      <c r="I238" s="75">
        <f>+Pedido!A$74</f>
        <v>0</v>
      </c>
    </row>
    <row r="239" spans="1:9" ht="12.75" customHeight="1">
      <c r="A239" s="75"/>
      <c r="B239" s="75" t="s">
        <v>220</v>
      </c>
      <c r="C239" s="208">
        <f>IF(ISTEXT(Pedido!M74),0,Pedido!M74)</f>
        <v>0</v>
      </c>
      <c r="D239" s="207">
        <f t="shared" si="49"/>
        <v>0</v>
      </c>
      <c r="E239" s="75">
        <f>IF(ISTEXT(Pedido!M74),Pedido!M74,0)</f>
        <v>0</v>
      </c>
      <c r="F239" s="206" t="str">
        <f t="shared" si="1"/>
        <v>NO</v>
      </c>
      <c r="G239" s="75"/>
      <c r="H239" s="75">
        <f>+Pedido!B$74</f>
        <v>0</v>
      </c>
      <c r="I239" s="75">
        <f>+Pedido!A$74</f>
        <v>0</v>
      </c>
    </row>
    <row r="240" spans="1:9" ht="12.75" customHeight="1">
      <c r="A240" s="75"/>
      <c r="B240" s="75" t="s">
        <v>221</v>
      </c>
      <c r="C240" s="208">
        <f>IF(ISTEXT(Pedido!K74),0,Pedido!K74)</f>
        <v>0</v>
      </c>
      <c r="D240" s="207">
        <f t="shared" si="49"/>
        <v>0</v>
      </c>
      <c r="E240" s="75">
        <f>IF(ISTEXT(Pedido!K74),Pedido!K74,0)</f>
        <v>0</v>
      </c>
      <c r="F240" s="206" t="str">
        <f t="shared" si="1"/>
        <v>NO</v>
      </c>
      <c r="G240" s="75"/>
      <c r="H240" s="75">
        <f>+Pedido!B$74</f>
        <v>0</v>
      </c>
      <c r="I240" s="75">
        <f>+Pedido!A$74</f>
        <v>0</v>
      </c>
    </row>
    <row r="241" spans="1:9" ht="12.75" customHeight="1">
      <c r="A241" s="75"/>
      <c r="B241" s="75" t="s">
        <v>222</v>
      </c>
      <c r="C241" s="208">
        <f>Pedido!Y74</f>
        <v>0</v>
      </c>
      <c r="D241" s="207"/>
      <c r="E241" s="75"/>
      <c r="F241" s="206" t="str">
        <f t="shared" si="1"/>
        <v>NO</v>
      </c>
      <c r="G241" s="75"/>
      <c r="H241" s="75">
        <f>+Pedido!B$74</f>
        <v>0</v>
      </c>
      <c r="I241" s="75">
        <f>+Pedido!A$74</f>
        <v>0</v>
      </c>
    </row>
    <row r="242" spans="1:9" ht="12.75" customHeight="1">
      <c r="A242" s="75"/>
      <c r="B242" s="75" t="s">
        <v>223</v>
      </c>
      <c r="C242" s="208">
        <f>Pedido!Z74</f>
        <v>0</v>
      </c>
      <c r="D242" s="207"/>
      <c r="E242" s="75"/>
      <c r="F242" s="206" t="str">
        <f t="shared" si="1"/>
        <v>NO</v>
      </c>
      <c r="G242" s="75"/>
      <c r="H242" s="75">
        <f>+Pedido!B$74</f>
        <v>0</v>
      </c>
      <c r="I242" s="75">
        <f>+Pedido!A$74</f>
        <v>0</v>
      </c>
    </row>
    <row r="243" spans="1:9" ht="12.75" customHeight="1">
      <c r="A243" s="75"/>
      <c r="B243" s="75" t="s">
        <v>224</v>
      </c>
      <c r="C243" s="208">
        <f>Pedido!AA74</f>
        <v>0</v>
      </c>
      <c r="D243" s="207"/>
      <c r="E243" s="75"/>
      <c r="F243" s="206" t="str">
        <f t="shared" si="1"/>
        <v>NO</v>
      </c>
      <c r="G243" s="75"/>
      <c r="H243" s="75">
        <f>+Pedido!B$74</f>
        <v>0</v>
      </c>
      <c r="I243" s="75">
        <f>+Pedido!A$74</f>
        <v>0</v>
      </c>
    </row>
    <row r="244" spans="1:9" ht="12.75" customHeight="1">
      <c r="A244" s="75"/>
      <c r="B244" s="75" t="s">
        <v>206</v>
      </c>
      <c r="C244" s="207"/>
      <c r="D244" s="207"/>
      <c r="E244" s="207">
        <f>+Pedido!Q74</f>
        <v>0</v>
      </c>
      <c r="F244" s="206" t="str">
        <f t="shared" si="1"/>
        <v>NO</v>
      </c>
      <c r="G244" s="75"/>
      <c r="H244" s="75">
        <f>+Pedido!B$74</f>
        <v>0</v>
      </c>
      <c r="I244" s="75">
        <f>+Pedido!A$74</f>
        <v>0</v>
      </c>
    </row>
    <row r="245" spans="1:9" ht="12.75" customHeight="1">
      <c r="A245" s="75"/>
      <c r="B245" s="75" t="s">
        <v>225</v>
      </c>
      <c r="C245" s="207">
        <f>IF(ISTEXT(Pedido!R74),0,Pedido!R74)</f>
        <v>0</v>
      </c>
      <c r="D245" s="207">
        <f t="shared" ref="D245:D246" si="50">IF(MOD(C245,12)=0,C245/12,"INCOMPLETO")</f>
        <v>0</v>
      </c>
      <c r="E245" s="207">
        <f>IF(ISTEXT(Pedido!R74),Pedido!R74,0)</f>
        <v>0</v>
      </c>
      <c r="F245" s="206" t="str">
        <f t="shared" si="1"/>
        <v>NO</v>
      </c>
      <c r="G245" s="75"/>
      <c r="H245" s="75">
        <f>+Pedido!B$74</f>
        <v>0</v>
      </c>
      <c r="I245" s="75">
        <f>+Pedido!A$74</f>
        <v>0</v>
      </c>
    </row>
    <row r="246" spans="1:9" ht="12.75" customHeight="1">
      <c r="A246" s="75"/>
      <c r="B246" s="75" t="s">
        <v>226</v>
      </c>
      <c r="C246" s="207">
        <f>IF(ISTEXT(Pedido!S74),0,Pedido!S74)</f>
        <v>0</v>
      </c>
      <c r="D246" s="207">
        <f t="shared" si="50"/>
        <v>0</v>
      </c>
      <c r="E246" s="207">
        <f>IF(ISTEXT(Pedido!S74),Pedido!S74,0)</f>
        <v>0</v>
      </c>
      <c r="F246" s="206" t="str">
        <f t="shared" si="1"/>
        <v>NO</v>
      </c>
      <c r="G246" s="75"/>
      <c r="H246" s="75">
        <f>+Pedido!B$74</f>
        <v>0</v>
      </c>
      <c r="I246" s="75">
        <f>+Pedido!A$74</f>
        <v>0</v>
      </c>
    </row>
    <row r="247" spans="1:9" ht="12.75" customHeight="1">
      <c r="A247" s="75"/>
      <c r="B247" s="75" t="s">
        <v>227</v>
      </c>
      <c r="C247" s="207">
        <f>IF(ISTEXT(Pedido!T74),0,Pedido!T74)</f>
        <v>0</v>
      </c>
      <c r="D247" s="207">
        <f>IF(MOD(C247,6)=0,C247/6,"INCOMPLETO")</f>
        <v>0</v>
      </c>
      <c r="E247" s="75">
        <f>IF(ISTEXT(Pedido!T74),Pedido!T74,0)</f>
        <v>0</v>
      </c>
      <c r="F247" s="206" t="str">
        <f t="shared" si="1"/>
        <v>NO</v>
      </c>
      <c r="G247" s="75"/>
      <c r="H247" s="75">
        <f>+Pedido!B$74</f>
        <v>0</v>
      </c>
      <c r="I247" s="75">
        <f>+Pedido!A$74</f>
        <v>0</v>
      </c>
    </row>
    <row r="248" spans="1:9" ht="12.75" customHeight="1">
      <c r="A248" s="75"/>
      <c r="B248" s="75" t="s">
        <v>228</v>
      </c>
      <c r="C248" s="207">
        <f>+Pedido!C74</f>
        <v>0</v>
      </c>
      <c r="D248" s="207">
        <f t="shared" ref="D248:D261" si="51">IF(MOD(C248,12)=0,C248/12,"INCOMPLETO")</f>
        <v>0</v>
      </c>
      <c r="E248" s="207"/>
      <c r="F248" s="206" t="str">
        <f t="shared" si="1"/>
        <v>NO</v>
      </c>
      <c r="G248" s="75"/>
      <c r="H248" s="75">
        <f>+Pedido!B$74</f>
        <v>0</v>
      </c>
      <c r="I248" s="75">
        <f>+Pedido!A$74</f>
        <v>0</v>
      </c>
    </row>
    <row r="249" spans="1:9" ht="12.75" customHeight="1">
      <c r="A249" s="75"/>
      <c r="B249" s="75" t="s">
        <v>229</v>
      </c>
      <c r="C249" s="207">
        <f>+Pedido!D74</f>
        <v>0</v>
      </c>
      <c r="D249" s="207">
        <f t="shared" si="51"/>
        <v>0</v>
      </c>
      <c r="E249" s="207"/>
      <c r="F249" s="206" t="str">
        <f t="shared" si="1"/>
        <v>NO</v>
      </c>
      <c r="G249" s="75"/>
      <c r="H249" s="75">
        <f>+Pedido!B$74</f>
        <v>0</v>
      </c>
      <c r="I249" s="75">
        <f>+Pedido!A$74</f>
        <v>0</v>
      </c>
    </row>
    <row r="250" spans="1:9" ht="12.75" customHeight="1">
      <c r="A250" s="75"/>
      <c r="B250" s="75" t="s">
        <v>230</v>
      </c>
      <c r="C250" s="207">
        <f>+Pedido!E74</f>
        <v>0</v>
      </c>
      <c r="D250" s="207">
        <f t="shared" si="51"/>
        <v>0</v>
      </c>
      <c r="E250" s="207"/>
      <c r="F250" s="206" t="str">
        <f t="shared" si="1"/>
        <v>NO</v>
      </c>
      <c r="G250" s="75"/>
      <c r="H250" s="75">
        <f>+Pedido!B$74</f>
        <v>0</v>
      </c>
      <c r="I250" s="75">
        <f>+Pedido!A$74</f>
        <v>0</v>
      </c>
    </row>
    <row r="251" spans="1:9" ht="12.75" customHeight="1">
      <c r="A251" s="75"/>
      <c r="B251" s="75" t="s">
        <v>211</v>
      </c>
      <c r="C251" s="207">
        <f>IF(ISTEXT(Pedido!F75),0,Pedido!F75)</f>
        <v>0</v>
      </c>
      <c r="D251" s="207">
        <f t="shared" si="51"/>
        <v>0</v>
      </c>
      <c r="E251" s="206">
        <f>IF(ISTEXT(Pedido!F75),Pedido!F75,0)</f>
        <v>0</v>
      </c>
      <c r="F251" s="206" t="str">
        <f t="shared" si="1"/>
        <v>NO</v>
      </c>
      <c r="G251" s="75"/>
      <c r="H251" s="75">
        <f>+Pedido!B$75</f>
        <v>0</v>
      </c>
      <c r="I251" s="75">
        <f>+Pedido!A$75</f>
        <v>0</v>
      </c>
    </row>
    <row r="252" spans="1:9" ht="12.75" customHeight="1">
      <c r="A252" s="75"/>
      <c r="B252" s="75" t="s">
        <v>212</v>
      </c>
      <c r="C252" s="208">
        <f>IF(ISTEXT(Pedido!H75),0,Pedido!H75)</f>
        <v>0</v>
      </c>
      <c r="D252" s="207">
        <f t="shared" si="51"/>
        <v>0</v>
      </c>
      <c r="E252" s="206">
        <f>IF(ISTEXT(Pedido!H75),Pedido!H75,0)</f>
        <v>0</v>
      </c>
      <c r="F252" s="206" t="str">
        <f t="shared" si="1"/>
        <v>NO</v>
      </c>
      <c r="G252" s="75"/>
      <c r="H252" s="75">
        <f>+Pedido!B$75</f>
        <v>0</v>
      </c>
      <c r="I252" s="75">
        <f>+Pedido!A$75</f>
        <v>0</v>
      </c>
    </row>
    <row r="253" spans="1:9" ht="12.75" customHeight="1">
      <c r="A253" s="75"/>
      <c r="B253" s="75" t="s">
        <v>213</v>
      </c>
      <c r="C253" s="208">
        <f>IF(ISTEXT(Pedido!I75),0,Pedido!I75)</f>
        <v>0</v>
      </c>
      <c r="D253" s="207">
        <f t="shared" si="51"/>
        <v>0</v>
      </c>
      <c r="E253" s="75">
        <f>IF(ISTEXT(Pedido!I75),Pedido!I75,0)</f>
        <v>0</v>
      </c>
      <c r="F253" s="206" t="str">
        <f t="shared" si="1"/>
        <v>NO</v>
      </c>
      <c r="G253" s="75"/>
      <c r="H253" s="75">
        <f>+Pedido!B$75</f>
        <v>0</v>
      </c>
      <c r="I253" s="75">
        <f>+Pedido!A$75</f>
        <v>0</v>
      </c>
    </row>
    <row r="254" spans="1:9" ht="12.75" customHeight="1">
      <c r="A254" s="75"/>
      <c r="B254" s="75" t="s">
        <v>214</v>
      </c>
      <c r="C254" s="208">
        <f>IF(ISTEXT(Pedido!G75),0,Pedido!G75)</f>
        <v>0</v>
      </c>
      <c r="D254" s="207">
        <f t="shared" si="51"/>
        <v>0</v>
      </c>
      <c r="E254" s="75">
        <f>IF(ISTEXT(Pedido!G75),Pedido!G75,0)</f>
        <v>0</v>
      </c>
      <c r="F254" s="206" t="str">
        <f t="shared" si="1"/>
        <v>NO</v>
      </c>
      <c r="G254" s="75"/>
      <c r="H254" s="75">
        <f>+Pedido!B$75</f>
        <v>0</v>
      </c>
      <c r="I254" s="75">
        <f>+Pedido!A$75</f>
        <v>0</v>
      </c>
    </row>
    <row r="255" spans="1:9" ht="12.75" customHeight="1">
      <c r="A255" s="75"/>
      <c r="B255" s="75" t="s">
        <v>215</v>
      </c>
      <c r="C255" s="208">
        <f>IF(ISTEXT(Pedido!P75),0,Pedido!P75)</f>
        <v>0</v>
      </c>
      <c r="D255" s="207">
        <f t="shared" si="51"/>
        <v>0</v>
      </c>
      <c r="E255" s="75">
        <f>IF(ISTEXT(Pedido!P75),Pedido!P75,0)</f>
        <v>0</v>
      </c>
      <c r="F255" s="206" t="str">
        <f t="shared" si="1"/>
        <v>NO</v>
      </c>
      <c r="G255" s="75"/>
      <c r="H255" s="75">
        <f>+Pedido!B$75</f>
        <v>0</v>
      </c>
      <c r="I255" s="75">
        <f>+Pedido!A$75</f>
        <v>0</v>
      </c>
    </row>
    <row r="256" spans="1:9" ht="12.75" customHeight="1">
      <c r="A256" s="75"/>
      <c r="B256" s="75" t="s">
        <v>216</v>
      </c>
      <c r="C256" s="208">
        <f>IF(ISTEXT(Pedido!O75),0,Pedido!O75)</f>
        <v>0</v>
      </c>
      <c r="D256" s="207">
        <f t="shared" si="51"/>
        <v>0</v>
      </c>
      <c r="E256" s="75">
        <f>IF(ISTEXT(Pedido!O75),Pedido!O75,0)</f>
        <v>0</v>
      </c>
      <c r="F256" s="206" t="str">
        <f t="shared" si="1"/>
        <v>NO</v>
      </c>
      <c r="G256" s="75"/>
      <c r="H256" s="75">
        <f>+Pedido!B$75</f>
        <v>0</v>
      </c>
      <c r="I256" s="75">
        <f>+Pedido!A$75</f>
        <v>0</v>
      </c>
    </row>
    <row r="257" spans="1:9" ht="12.75" customHeight="1">
      <c r="A257" s="75"/>
      <c r="B257" s="75" t="s">
        <v>217</v>
      </c>
      <c r="C257" s="208">
        <f>IF(ISTEXT(Pedido!N75),0,Pedido!N75)</f>
        <v>0</v>
      </c>
      <c r="D257" s="207">
        <f t="shared" si="51"/>
        <v>0</v>
      </c>
      <c r="E257" s="75">
        <f>IF(ISTEXT(Pedido!N75),Pedido!N75,0)</f>
        <v>0</v>
      </c>
      <c r="F257" s="206" t="str">
        <f t="shared" si="1"/>
        <v>NO</v>
      </c>
      <c r="G257" s="75"/>
      <c r="H257" s="75">
        <f>+Pedido!B$75</f>
        <v>0</v>
      </c>
      <c r="I257" s="75">
        <f>+Pedido!A$75</f>
        <v>0</v>
      </c>
    </row>
    <row r="258" spans="1:9" ht="12.75" customHeight="1">
      <c r="A258" s="75"/>
      <c r="B258" s="75" t="s">
        <v>218</v>
      </c>
      <c r="C258" s="208">
        <f>IF(ISTEXT(Pedido!J75),0,Pedido!J75)</f>
        <v>0</v>
      </c>
      <c r="D258" s="207">
        <f t="shared" si="51"/>
        <v>0</v>
      </c>
      <c r="E258" s="75">
        <f>IF(ISTEXT(Pedido!J75),Pedido!J75,0)</f>
        <v>0</v>
      </c>
      <c r="F258" s="206" t="str">
        <f t="shared" si="1"/>
        <v>NO</v>
      </c>
      <c r="G258" s="75"/>
      <c r="H258" s="75">
        <f>+Pedido!B$75</f>
        <v>0</v>
      </c>
      <c r="I258" s="75">
        <f>+Pedido!A$75</f>
        <v>0</v>
      </c>
    </row>
    <row r="259" spans="1:9" ht="12.75" customHeight="1">
      <c r="A259" s="75"/>
      <c r="B259" s="75" t="s">
        <v>219</v>
      </c>
      <c r="C259" s="208">
        <f>IF(ISTEXT(Pedido!L75),0,Pedido!L75)</f>
        <v>0</v>
      </c>
      <c r="D259" s="207">
        <f t="shared" si="51"/>
        <v>0</v>
      </c>
      <c r="E259" s="75">
        <f>IF(ISTEXT(Pedido!L75),Pedido!L75,0)</f>
        <v>0</v>
      </c>
      <c r="F259" s="206" t="str">
        <f t="shared" si="1"/>
        <v>NO</v>
      </c>
      <c r="G259" s="75"/>
      <c r="H259" s="75">
        <f>+Pedido!B$75</f>
        <v>0</v>
      </c>
      <c r="I259" s="75">
        <f>+Pedido!A$75</f>
        <v>0</v>
      </c>
    </row>
    <row r="260" spans="1:9" ht="12.75" customHeight="1">
      <c r="A260" s="75"/>
      <c r="B260" s="75" t="s">
        <v>220</v>
      </c>
      <c r="C260" s="208">
        <f>IF(ISTEXT(Pedido!M75),0,Pedido!M75)</f>
        <v>0</v>
      </c>
      <c r="D260" s="207">
        <f t="shared" si="51"/>
        <v>0</v>
      </c>
      <c r="E260" s="75">
        <f>IF(ISTEXT(Pedido!M75),Pedido!M75,0)</f>
        <v>0</v>
      </c>
      <c r="F260" s="206" t="str">
        <f t="shared" si="1"/>
        <v>NO</v>
      </c>
      <c r="G260" s="75"/>
      <c r="H260" s="75">
        <f>+Pedido!B$75</f>
        <v>0</v>
      </c>
      <c r="I260" s="75">
        <f>+Pedido!A$75</f>
        <v>0</v>
      </c>
    </row>
    <row r="261" spans="1:9" ht="12.75" customHeight="1">
      <c r="A261" s="75"/>
      <c r="B261" s="75" t="s">
        <v>221</v>
      </c>
      <c r="C261" s="208">
        <f>IF(ISTEXT(Pedido!K75),0,Pedido!K75)</f>
        <v>0</v>
      </c>
      <c r="D261" s="207">
        <f t="shared" si="51"/>
        <v>0</v>
      </c>
      <c r="E261" s="75">
        <f>IF(ISTEXT(Pedido!K75),Pedido!K75,0)</f>
        <v>0</v>
      </c>
      <c r="F261" s="206" t="str">
        <f t="shared" si="1"/>
        <v>NO</v>
      </c>
      <c r="G261" s="75"/>
      <c r="H261" s="75">
        <f>+Pedido!B$75</f>
        <v>0</v>
      </c>
      <c r="I261" s="75">
        <f>+Pedido!A$75</f>
        <v>0</v>
      </c>
    </row>
    <row r="262" spans="1:9" ht="12.75" customHeight="1">
      <c r="A262" s="75"/>
      <c r="B262" s="75" t="s">
        <v>222</v>
      </c>
      <c r="C262" s="208">
        <f>Pedido!Y75</f>
        <v>0</v>
      </c>
      <c r="D262" s="207"/>
      <c r="E262" s="75"/>
      <c r="F262" s="206" t="str">
        <f t="shared" si="1"/>
        <v>NO</v>
      </c>
      <c r="G262" s="75"/>
      <c r="H262" s="75">
        <f>+Pedido!B$75</f>
        <v>0</v>
      </c>
      <c r="I262" s="75">
        <f>+Pedido!A$75</f>
        <v>0</v>
      </c>
    </row>
    <row r="263" spans="1:9" ht="12.75" customHeight="1">
      <c r="A263" s="75"/>
      <c r="B263" s="75" t="s">
        <v>223</v>
      </c>
      <c r="C263" s="208">
        <f>Pedido!Z75</f>
        <v>0</v>
      </c>
      <c r="D263" s="207"/>
      <c r="E263" s="75"/>
      <c r="F263" s="206" t="str">
        <f t="shared" si="1"/>
        <v>NO</v>
      </c>
      <c r="G263" s="75"/>
      <c r="H263" s="75">
        <f>+Pedido!B$75</f>
        <v>0</v>
      </c>
      <c r="I263" s="75">
        <f>+Pedido!A$75</f>
        <v>0</v>
      </c>
    </row>
    <row r="264" spans="1:9" ht="12.75" customHeight="1">
      <c r="A264" s="75"/>
      <c r="B264" s="75" t="s">
        <v>224</v>
      </c>
      <c r="C264" s="208">
        <f>Pedido!AA75</f>
        <v>0</v>
      </c>
      <c r="D264" s="207"/>
      <c r="E264" s="75"/>
      <c r="F264" s="206" t="str">
        <f t="shared" si="1"/>
        <v>NO</v>
      </c>
      <c r="G264" s="75"/>
      <c r="H264" s="75">
        <f>+Pedido!B$75</f>
        <v>0</v>
      </c>
      <c r="I264" s="75">
        <f>+Pedido!A$75</f>
        <v>0</v>
      </c>
    </row>
    <row r="265" spans="1:9" ht="12.75" customHeight="1">
      <c r="A265" s="75"/>
      <c r="B265" s="75" t="s">
        <v>206</v>
      </c>
      <c r="C265" s="207"/>
      <c r="D265" s="207"/>
      <c r="E265" s="207">
        <f>+Pedido!Q75</f>
        <v>0</v>
      </c>
      <c r="F265" s="206" t="str">
        <f t="shared" si="1"/>
        <v>NO</v>
      </c>
      <c r="G265" s="75"/>
      <c r="H265" s="75">
        <f>+Pedido!B$75</f>
        <v>0</v>
      </c>
      <c r="I265" s="75">
        <f>+Pedido!A$75</f>
        <v>0</v>
      </c>
    </row>
    <row r="266" spans="1:9" ht="12.75" customHeight="1">
      <c r="A266" s="75"/>
      <c r="B266" s="75" t="s">
        <v>225</v>
      </c>
      <c r="C266" s="207">
        <f>IF(ISTEXT(Pedido!R75),0,Pedido!R75)</f>
        <v>0</v>
      </c>
      <c r="D266" s="207">
        <f t="shared" ref="D266:D267" si="52">IF(MOD(C266,12)=0,C266/12,"INCOMPLETO")</f>
        <v>0</v>
      </c>
      <c r="E266" s="207">
        <f>IF(ISTEXT(Pedido!R75),Pedido!R75,0)</f>
        <v>0</v>
      </c>
      <c r="F266" s="206" t="str">
        <f t="shared" si="1"/>
        <v>NO</v>
      </c>
      <c r="G266" s="75"/>
      <c r="H266" s="75">
        <f>+Pedido!B$75</f>
        <v>0</v>
      </c>
      <c r="I266" s="75">
        <f>+Pedido!A$75</f>
        <v>0</v>
      </c>
    </row>
    <row r="267" spans="1:9" ht="12.75" customHeight="1">
      <c r="A267" s="75"/>
      <c r="B267" s="75" t="s">
        <v>226</v>
      </c>
      <c r="C267" s="207">
        <f>IF(ISTEXT(Pedido!S75),0,Pedido!S75)</f>
        <v>0</v>
      </c>
      <c r="D267" s="207">
        <f t="shared" si="52"/>
        <v>0</v>
      </c>
      <c r="E267" s="207">
        <f>IF(ISTEXT(Pedido!S75),Pedido!S75,0)</f>
        <v>0</v>
      </c>
      <c r="F267" s="206" t="str">
        <f t="shared" si="1"/>
        <v>NO</v>
      </c>
      <c r="G267" s="75"/>
      <c r="H267" s="75">
        <f>+Pedido!B$75</f>
        <v>0</v>
      </c>
      <c r="I267" s="75">
        <f>+Pedido!A$75</f>
        <v>0</v>
      </c>
    </row>
    <row r="268" spans="1:9" ht="12.75" customHeight="1">
      <c r="A268" s="75"/>
      <c r="B268" s="75" t="s">
        <v>227</v>
      </c>
      <c r="C268" s="207">
        <f>IF(ISTEXT(Pedido!T75),0,Pedido!T75)</f>
        <v>0</v>
      </c>
      <c r="D268" s="207">
        <f>IF(MOD(C268,6)=0,C268/6,"INCOMPLETO")</f>
        <v>0</v>
      </c>
      <c r="E268" s="75">
        <f>IF(ISTEXT(Pedido!T75),Pedido!T75,0)</f>
        <v>0</v>
      </c>
      <c r="F268" s="206" t="str">
        <f t="shared" si="1"/>
        <v>NO</v>
      </c>
      <c r="G268" s="75"/>
      <c r="H268" s="75">
        <f>+Pedido!B$75</f>
        <v>0</v>
      </c>
      <c r="I268" s="75">
        <f>+Pedido!A$75</f>
        <v>0</v>
      </c>
    </row>
    <row r="269" spans="1:9" ht="12.75" customHeight="1">
      <c r="A269" s="75"/>
      <c r="B269" s="75" t="s">
        <v>228</v>
      </c>
      <c r="C269" s="207">
        <f>+Pedido!C75</f>
        <v>0</v>
      </c>
      <c r="D269" s="207">
        <f t="shared" ref="D269:D282" si="53">IF(MOD(C269,12)=0,C269/12,"INCOMPLETO")</f>
        <v>0</v>
      </c>
      <c r="E269" s="207"/>
      <c r="F269" s="206" t="str">
        <f t="shared" si="1"/>
        <v>NO</v>
      </c>
      <c r="G269" s="75"/>
      <c r="H269" s="75">
        <f>+Pedido!B$75</f>
        <v>0</v>
      </c>
      <c r="I269" s="75">
        <f>+Pedido!A$75</f>
        <v>0</v>
      </c>
    </row>
    <row r="270" spans="1:9" ht="12.75" customHeight="1">
      <c r="A270" s="75"/>
      <c r="B270" s="75" t="s">
        <v>229</v>
      </c>
      <c r="C270" s="207">
        <f>+Pedido!D75</f>
        <v>0</v>
      </c>
      <c r="D270" s="207">
        <f t="shared" si="53"/>
        <v>0</v>
      </c>
      <c r="E270" s="207"/>
      <c r="F270" s="206" t="str">
        <f t="shared" si="1"/>
        <v>NO</v>
      </c>
      <c r="G270" s="75"/>
      <c r="H270" s="75">
        <f>+Pedido!B$75</f>
        <v>0</v>
      </c>
      <c r="I270" s="75">
        <f>+Pedido!A$75</f>
        <v>0</v>
      </c>
    </row>
    <row r="271" spans="1:9" ht="12.75" customHeight="1">
      <c r="A271" s="75"/>
      <c r="B271" s="75" t="s">
        <v>230</v>
      </c>
      <c r="C271" s="207">
        <f>+Pedido!E75</f>
        <v>0</v>
      </c>
      <c r="D271" s="207">
        <f t="shared" si="53"/>
        <v>0</v>
      </c>
      <c r="E271" s="207"/>
      <c r="F271" s="206" t="str">
        <f t="shared" si="1"/>
        <v>NO</v>
      </c>
      <c r="G271" s="75"/>
      <c r="H271" s="75">
        <f>+Pedido!B$75</f>
        <v>0</v>
      </c>
      <c r="I271" s="75">
        <f>+Pedido!A$75</f>
        <v>0</v>
      </c>
    </row>
    <row r="272" spans="1:9" ht="12.75" customHeight="1">
      <c r="A272" s="75"/>
      <c r="B272" s="75" t="s">
        <v>211</v>
      </c>
      <c r="C272" s="207">
        <f>IF(ISTEXT(Pedido!F76),0,Pedido!F76)</f>
        <v>0</v>
      </c>
      <c r="D272" s="207">
        <f t="shared" si="53"/>
        <v>0</v>
      </c>
      <c r="E272" s="206">
        <f>IF(ISTEXT(Pedido!F76),Pedido!F76,0)</f>
        <v>0</v>
      </c>
      <c r="F272" s="206" t="str">
        <f t="shared" si="1"/>
        <v>NO</v>
      </c>
      <c r="G272" s="75"/>
      <c r="H272" s="75">
        <f>+Pedido!B$76</f>
        <v>0</v>
      </c>
      <c r="I272" s="75">
        <f>+Pedido!A$76</f>
        <v>0</v>
      </c>
    </row>
    <row r="273" spans="1:9" ht="12.75" customHeight="1">
      <c r="A273" s="75"/>
      <c r="B273" s="75" t="s">
        <v>212</v>
      </c>
      <c r="C273" s="208">
        <f>IF(ISTEXT(Pedido!H76),0,Pedido!H76)</f>
        <v>0</v>
      </c>
      <c r="D273" s="207">
        <f t="shared" si="53"/>
        <v>0</v>
      </c>
      <c r="E273" s="206">
        <f>IF(ISTEXT(Pedido!H76),Pedido!H76,0)</f>
        <v>0</v>
      </c>
      <c r="F273" s="206" t="str">
        <f t="shared" si="1"/>
        <v>NO</v>
      </c>
      <c r="G273" s="75"/>
      <c r="H273" s="75">
        <f>+Pedido!B$76</f>
        <v>0</v>
      </c>
      <c r="I273" s="75">
        <f>+Pedido!A$76</f>
        <v>0</v>
      </c>
    </row>
    <row r="274" spans="1:9" ht="12.75" customHeight="1">
      <c r="A274" s="75"/>
      <c r="B274" s="75" t="s">
        <v>213</v>
      </c>
      <c r="C274" s="208">
        <f>IF(ISTEXT(Pedido!I76),0,Pedido!I76)</f>
        <v>0</v>
      </c>
      <c r="D274" s="207">
        <f t="shared" si="53"/>
        <v>0</v>
      </c>
      <c r="E274" s="75">
        <f>IF(ISTEXT(Pedido!I76),Pedido!I76,0)</f>
        <v>0</v>
      </c>
      <c r="F274" s="206" t="str">
        <f t="shared" si="1"/>
        <v>NO</v>
      </c>
      <c r="G274" s="75"/>
      <c r="H274" s="75">
        <f>+Pedido!B$76</f>
        <v>0</v>
      </c>
      <c r="I274" s="75">
        <f>+Pedido!A$76</f>
        <v>0</v>
      </c>
    </row>
    <row r="275" spans="1:9" ht="12.75" customHeight="1">
      <c r="A275" s="75"/>
      <c r="B275" s="75" t="s">
        <v>214</v>
      </c>
      <c r="C275" s="208">
        <f>IF(ISTEXT(Pedido!G76),0,Pedido!G76)</f>
        <v>0</v>
      </c>
      <c r="D275" s="207">
        <f t="shared" si="53"/>
        <v>0</v>
      </c>
      <c r="E275" s="75">
        <f>IF(ISTEXT(Pedido!G76),Pedido!G76,0)</f>
        <v>0</v>
      </c>
      <c r="F275" s="206" t="str">
        <f t="shared" si="1"/>
        <v>NO</v>
      </c>
      <c r="G275" s="75"/>
      <c r="H275" s="75">
        <f>+Pedido!B$76</f>
        <v>0</v>
      </c>
      <c r="I275" s="75">
        <f>+Pedido!A$76</f>
        <v>0</v>
      </c>
    </row>
    <row r="276" spans="1:9" ht="12.75" customHeight="1">
      <c r="A276" s="75"/>
      <c r="B276" s="75" t="s">
        <v>215</v>
      </c>
      <c r="C276" s="208">
        <f>IF(ISTEXT(Pedido!P76),0,Pedido!P76)</f>
        <v>0</v>
      </c>
      <c r="D276" s="207">
        <f t="shared" si="53"/>
        <v>0</v>
      </c>
      <c r="E276" s="75">
        <f>IF(ISTEXT(Pedido!P76),Pedido!P76,0)</f>
        <v>0</v>
      </c>
      <c r="F276" s="206" t="str">
        <f t="shared" si="1"/>
        <v>NO</v>
      </c>
      <c r="G276" s="75"/>
      <c r="H276" s="75">
        <f>+Pedido!B$76</f>
        <v>0</v>
      </c>
      <c r="I276" s="75">
        <f>+Pedido!A$76</f>
        <v>0</v>
      </c>
    </row>
    <row r="277" spans="1:9" ht="12.75" customHeight="1">
      <c r="A277" s="75"/>
      <c r="B277" s="75" t="s">
        <v>216</v>
      </c>
      <c r="C277" s="208">
        <f>IF(ISTEXT(Pedido!O76),0,Pedido!O76)</f>
        <v>0</v>
      </c>
      <c r="D277" s="207">
        <f t="shared" si="53"/>
        <v>0</v>
      </c>
      <c r="E277" s="75">
        <f>IF(ISTEXT(Pedido!O76),Pedido!O76,0)</f>
        <v>0</v>
      </c>
      <c r="F277" s="206" t="str">
        <f t="shared" si="1"/>
        <v>NO</v>
      </c>
      <c r="G277" s="75"/>
      <c r="H277" s="75">
        <f>+Pedido!B$76</f>
        <v>0</v>
      </c>
      <c r="I277" s="75">
        <f>+Pedido!A$76</f>
        <v>0</v>
      </c>
    </row>
    <row r="278" spans="1:9" ht="12.75" customHeight="1">
      <c r="A278" s="75"/>
      <c r="B278" s="75" t="s">
        <v>217</v>
      </c>
      <c r="C278" s="208">
        <f>IF(ISTEXT(Pedido!N76),0,Pedido!N76)</f>
        <v>0</v>
      </c>
      <c r="D278" s="207">
        <f t="shared" si="53"/>
        <v>0</v>
      </c>
      <c r="E278" s="75">
        <f>IF(ISTEXT(Pedido!N76),Pedido!N76,0)</f>
        <v>0</v>
      </c>
      <c r="F278" s="206" t="str">
        <f t="shared" si="1"/>
        <v>NO</v>
      </c>
      <c r="G278" s="75"/>
      <c r="H278" s="75">
        <f>+Pedido!B$76</f>
        <v>0</v>
      </c>
      <c r="I278" s="75">
        <f>+Pedido!A$76</f>
        <v>0</v>
      </c>
    </row>
    <row r="279" spans="1:9" ht="12.75" customHeight="1">
      <c r="A279" s="75"/>
      <c r="B279" s="75" t="s">
        <v>218</v>
      </c>
      <c r="C279" s="208">
        <f>IF(ISTEXT(Pedido!J76),0,Pedido!J76)</f>
        <v>0</v>
      </c>
      <c r="D279" s="207">
        <f t="shared" si="53"/>
        <v>0</v>
      </c>
      <c r="E279" s="75">
        <f>IF(ISTEXT(Pedido!J110),Pedido!J810,0)</f>
        <v>0</v>
      </c>
      <c r="F279" s="206" t="str">
        <f t="shared" si="1"/>
        <v>NO</v>
      </c>
      <c r="G279" s="75"/>
      <c r="H279" s="75">
        <f>+Pedido!B$76</f>
        <v>0</v>
      </c>
      <c r="I279" s="75">
        <f>+Pedido!A$76</f>
        <v>0</v>
      </c>
    </row>
    <row r="280" spans="1:9" ht="12.75" customHeight="1">
      <c r="A280" s="75"/>
      <c r="B280" s="75" t="s">
        <v>219</v>
      </c>
      <c r="C280" s="208">
        <f>IF(ISTEXT(Pedido!L76),0,Pedido!L76)</f>
        <v>0</v>
      </c>
      <c r="D280" s="207">
        <f t="shared" si="53"/>
        <v>0</v>
      </c>
      <c r="E280" s="75">
        <f>IF(ISTEXT(Pedido!L76),Pedido!L76,0)</f>
        <v>0</v>
      </c>
      <c r="F280" s="206" t="str">
        <f t="shared" si="1"/>
        <v>NO</v>
      </c>
      <c r="G280" s="75"/>
      <c r="H280" s="75">
        <f>+Pedido!B$76</f>
        <v>0</v>
      </c>
      <c r="I280" s="75">
        <f>+Pedido!A$76</f>
        <v>0</v>
      </c>
    </row>
    <row r="281" spans="1:9" ht="12.75" customHeight="1">
      <c r="A281" s="75"/>
      <c r="B281" s="75" t="s">
        <v>220</v>
      </c>
      <c r="C281" s="208">
        <f>IF(ISTEXT(Pedido!M76),0,Pedido!M76)</f>
        <v>0</v>
      </c>
      <c r="D281" s="207">
        <f t="shared" si="53"/>
        <v>0</v>
      </c>
      <c r="E281" s="75">
        <f>IF(ISTEXT(Pedido!M76),Pedido!M76,0)</f>
        <v>0</v>
      </c>
      <c r="F281" s="206" t="str">
        <f t="shared" si="1"/>
        <v>NO</v>
      </c>
      <c r="G281" s="75"/>
      <c r="H281" s="75">
        <f>+Pedido!B$76</f>
        <v>0</v>
      </c>
      <c r="I281" s="75">
        <f>+Pedido!A$76</f>
        <v>0</v>
      </c>
    </row>
    <row r="282" spans="1:9" ht="12.75" customHeight="1">
      <c r="A282" s="75"/>
      <c r="B282" s="75" t="s">
        <v>221</v>
      </c>
      <c r="C282" s="208">
        <f>IF(ISTEXT(Pedido!K76),0,Pedido!K76)</f>
        <v>0</v>
      </c>
      <c r="D282" s="207">
        <f t="shared" si="53"/>
        <v>0</v>
      </c>
      <c r="E282" s="75">
        <f>IF(ISTEXT(Pedido!K76),Pedido!K76,0)</f>
        <v>0</v>
      </c>
      <c r="F282" s="206" t="str">
        <f t="shared" si="1"/>
        <v>NO</v>
      </c>
      <c r="G282" s="75"/>
      <c r="H282" s="75">
        <f>+Pedido!B$76</f>
        <v>0</v>
      </c>
      <c r="I282" s="75">
        <f>+Pedido!A$76</f>
        <v>0</v>
      </c>
    </row>
    <row r="283" spans="1:9" ht="12.75" customHeight="1">
      <c r="A283" s="75"/>
      <c r="B283" s="75" t="s">
        <v>222</v>
      </c>
      <c r="C283" s="208">
        <f>Pedido!Y76</f>
        <v>0</v>
      </c>
      <c r="D283" s="207"/>
      <c r="E283" s="75"/>
      <c r="F283" s="206" t="str">
        <f t="shared" si="1"/>
        <v>NO</v>
      </c>
      <c r="G283" s="75"/>
      <c r="H283" s="75">
        <f>+Pedido!B$76</f>
        <v>0</v>
      </c>
      <c r="I283" s="75">
        <f>+Pedido!A$76</f>
        <v>0</v>
      </c>
    </row>
    <row r="284" spans="1:9" ht="12.75" customHeight="1">
      <c r="A284" s="75"/>
      <c r="B284" s="75" t="s">
        <v>223</v>
      </c>
      <c r="C284" s="208">
        <f>Pedido!Z76</f>
        <v>0</v>
      </c>
      <c r="D284" s="207"/>
      <c r="E284" s="75"/>
      <c r="F284" s="206" t="str">
        <f t="shared" si="1"/>
        <v>NO</v>
      </c>
      <c r="G284" s="75"/>
      <c r="H284" s="75">
        <f>+Pedido!B$76</f>
        <v>0</v>
      </c>
      <c r="I284" s="75">
        <f>+Pedido!A$76</f>
        <v>0</v>
      </c>
    </row>
    <row r="285" spans="1:9" ht="12.75" customHeight="1">
      <c r="A285" s="75"/>
      <c r="B285" s="75" t="s">
        <v>224</v>
      </c>
      <c r="C285" s="208">
        <f>Pedido!AA76</f>
        <v>0</v>
      </c>
      <c r="D285" s="207"/>
      <c r="E285" s="75"/>
      <c r="F285" s="206" t="str">
        <f t="shared" si="1"/>
        <v>NO</v>
      </c>
      <c r="G285" s="75"/>
      <c r="H285" s="75">
        <f>+Pedido!B$76</f>
        <v>0</v>
      </c>
      <c r="I285" s="75">
        <f>+Pedido!A$76</f>
        <v>0</v>
      </c>
    </row>
    <row r="286" spans="1:9" ht="12.75" customHeight="1">
      <c r="A286" s="75"/>
      <c r="B286" s="75" t="s">
        <v>206</v>
      </c>
      <c r="C286" s="207"/>
      <c r="D286" s="207"/>
      <c r="E286" s="207">
        <f>+Pedido!Q76</f>
        <v>0</v>
      </c>
      <c r="F286" s="206" t="str">
        <f t="shared" si="1"/>
        <v>NO</v>
      </c>
      <c r="G286" s="75"/>
      <c r="H286" s="75">
        <f>+Pedido!B$76</f>
        <v>0</v>
      </c>
      <c r="I286" s="75">
        <f>+Pedido!A$76</f>
        <v>0</v>
      </c>
    </row>
    <row r="287" spans="1:9" ht="12.75" customHeight="1">
      <c r="A287" s="75"/>
      <c r="B287" s="75" t="s">
        <v>225</v>
      </c>
      <c r="C287" s="207">
        <f>IF(ISTEXT(Pedido!R76),0,Pedido!R76)</f>
        <v>0</v>
      </c>
      <c r="D287" s="207">
        <f t="shared" ref="D287:D288" si="54">IF(MOD(C287,12)=0,C287/12,"INCOMPLETO")</f>
        <v>0</v>
      </c>
      <c r="E287" s="207">
        <f>IF(ISTEXT(Pedido!R76),Pedido!R76,0)</f>
        <v>0</v>
      </c>
      <c r="F287" s="206" t="str">
        <f t="shared" si="1"/>
        <v>NO</v>
      </c>
      <c r="G287" s="75"/>
      <c r="H287" s="75">
        <f>+Pedido!B$76</f>
        <v>0</v>
      </c>
      <c r="I287" s="75">
        <f>+Pedido!A$76</f>
        <v>0</v>
      </c>
    </row>
    <row r="288" spans="1:9" ht="12.75" customHeight="1">
      <c r="A288" s="75"/>
      <c r="B288" s="75" t="s">
        <v>226</v>
      </c>
      <c r="C288" s="207">
        <f>IF(ISTEXT(Pedido!S76),0,Pedido!S76)</f>
        <v>0</v>
      </c>
      <c r="D288" s="207">
        <f t="shared" si="54"/>
        <v>0</v>
      </c>
      <c r="E288" s="207">
        <f>IF(ISTEXT(Pedido!S76),Pedido!S76,0)</f>
        <v>0</v>
      </c>
      <c r="F288" s="206" t="str">
        <f t="shared" si="1"/>
        <v>NO</v>
      </c>
      <c r="G288" s="75"/>
      <c r="H288" s="75">
        <f>+Pedido!B$76</f>
        <v>0</v>
      </c>
      <c r="I288" s="75">
        <f>+Pedido!A$76</f>
        <v>0</v>
      </c>
    </row>
    <row r="289" spans="1:9" ht="12.75" customHeight="1">
      <c r="A289" s="75"/>
      <c r="B289" s="75" t="s">
        <v>227</v>
      </c>
      <c r="C289" s="207">
        <f>IF(ISTEXT(Pedido!T76),0,Pedido!T76)</f>
        <v>0</v>
      </c>
      <c r="D289" s="207">
        <f>IF(MOD(C289,6)=0,C289/6,"INCOMPLETO")</f>
        <v>0</v>
      </c>
      <c r="E289" s="75">
        <f>IF(ISTEXT(Pedido!T76),Pedido!T76,0)</f>
        <v>0</v>
      </c>
      <c r="F289" s="206" t="str">
        <f t="shared" si="1"/>
        <v>NO</v>
      </c>
      <c r="G289" s="75"/>
      <c r="H289" s="75">
        <f>+Pedido!B$76</f>
        <v>0</v>
      </c>
      <c r="I289" s="75">
        <f>+Pedido!A$76</f>
        <v>0</v>
      </c>
    </row>
    <row r="290" spans="1:9" ht="12.75" customHeight="1">
      <c r="A290" s="75"/>
      <c r="B290" s="75" t="s">
        <v>228</v>
      </c>
      <c r="C290" s="207">
        <f>+Pedido!C76</f>
        <v>0</v>
      </c>
      <c r="D290" s="207">
        <f t="shared" ref="D290:D303" si="55">IF(MOD(C290,12)=0,C290/12,"INCOMPLETO")</f>
        <v>0</v>
      </c>
      <c r="E290" s="207"/>
      <c r="F290" s="206" t="str">
        <f t="shared" si="1"/>
        <v>NO</v>
      </c>
      <c r="G290" s="75"/>
      <c r="H290" s="75">
        <f>+Pedido!B$76</f>
        <v>0</v>
      </c>
      <c r="I290" s="75">
        <f>+Pedido!A$76</f>
        <v>0</v>
      </c>
    </row>
    <row r="291" spans="1:9" ht="12.75" customHeight="1">
      <c r="A291" s="75"/>
      <c r="B291" s="75" t="s">
        <v>229</v>
      </c>
      <c r="C291" s="207">
        <f>+Pedido!D76</f>
        <v>0</v>
      </c>
      <c r="D291" s="207">
        <f t="shared" si="55"/>
        <v>0</v>
      </c>
      <c r="E291" s="207"/>
      <c r="F291" s="206" t="str">
        <f t="shared" si="1"/>
        <v>NO</v>
      </c>
      <c r="G291" s="75"/>
      <c r="H291" s="75">
        <f>+Pedido!B$76</f>
        <v>0</v>
      </c>
      <c r="I291" s="75">
        <f>+Pedido!A$76</f>
        <v>0</v>
      </c>
    </row>
    <row r="292" spans="1:9" ht="12.75" customHeight="1">
      <c r="A292" s="75"/>
      <c r="B292" s="75" t="s">
        <v>230</v>
      </c>
      <c r="C292" s="207">
        <f>+Pedido!E76</f>
        <v>0</v>
      </c>
      <c r="D292" s="207">
        <f t="shared" si="55"/>
        <v>0</v>
      </c>
      <c r="E292" s="207"/>
      <c r="F292" s="206" t="str">
        <f t="shared" si="1"/>
        <v>NO</v>
      </c>
      <c r="G292" s="75"/>
      <c r="H292" s="75">
        <f>+Pedido!B$76</f>
        <v>0</v>
      </c>
      <c r="I292" s="75">
        <f>+Pedido!A$76</f>
        <v>0</v>
      </c>
    </row>
    <row r="293" spans="1:9" ht="12.75" customHeight="1">
      <c r="A293" s="75"/>
      <c r="B293" s="75" t="s">
        <v>211</v>
      </c>
      <c r="C293" s="208">
        <f>+Pedido!F77</f>
        <v>0</v>
      </c>
      <c r="D293" s="208">
        <f t="shared" si="55"/>
        <v>0</v>
      </c>
      <c r="E293" s="75">
        <f>IF(ISTEXT(Pedido!F145),Pedido!F145,0)</f>
        <v>0</v>
      </c>
      <c r="F293" s="75" t="str">
        <f t="shared" si="1"/>
        <v>NO</v>
      </c>
      <c r="G293" s="75"/>
      <c r="H293" s="75">
        <f>+Pedido!B77</f>
        <v>0</v>
      </c>
      <c r="I293" s="75">
        <f>+Pedido!A$77</f>
        <v>0</v>
      </c>
    </row>
    <row r="294" spans="1:9" ht="12.75" customHeight="1">
      <c r="A294" s="75"/>
      <c r="B294" s="75" t="s">
        <v>212</v>
      </c>
      <c r="C294" s="208">
        <f>+Pedido!H77</f>
        <v>0</v>
      </c>
      <c r="D294" s="208">
        <f t="shared" si="55"/>
        <v>0</v>
      </c>
      <c r="E294" s="75">
        <f>IF(ISTEXT(Pedido!F146),Pedido!F146,0)</f>
        <v>0</v>
      </c>
      <c r="F294" s="75" t="str">
        <f t="shared" si="1"/>
        <v>NO</v>
      </c>
      <c r="G294" s="75"/>
      <c r="H294" s="75">
        <f t="shared" ref="H294:H313" si="56">+H$293</f>
        <v>0</v>
      </c>
      <c r="I294" s="75">
        <f>+Pedido!A$77</f>
        <v>0</v>
      </c>
    </row>
    <row r="295" spans="1:9" ht="12.75" customHeight="1">
      <c r="A295" s="75"/>
      <c r="B295" s="75" t="s">
        <v>213</v>
      </c>
      <c r="C295" s="208">
        <f>+Pedido!I77</f>
        <v>0</v>
      </c>
      <c r="D295" s="208">
        <f t="shared" si="55"/>
        <v>0</v>
      </c>
      <c r="E295" s="75">
        <f>IF(ISTEXT(Pedido!F147),Pedido!F147,0)</f>
        <v>0</v>
      </c>
      <c r="F295" s="75" t="str">
        <f t="shared" si="1"/>
        <v>NO</v>
      </c>
      <c r="G295" s="75"/>
      <c r="H295" s="75">
        <f t="shared" si="56"/>
        <v>0</v>
      </c>
      <c r="I295" s="75">
        <f>+Pedido!A$77</f>
        <v>0</v>
      </c>
    </row>
    <row r="296" spans="1:9" ht="12.75" customHeight="1">
      <c r="A296" s="75"/>
      <c r="B296" s="75" t="s">
        <v>214</v>
      </c>
      <c r="C296" s="210">
        <f>+Pedido!G77</f>
        <v>0</v>
      </c>
      <c r="D296" s="208">
        <f t="shared" si="55"/>
        <v>0</v>
      </c>
      <c r="E296" s="75">
        <f>IF(ISTEXT(Pedido!F148),Pedido!F148,0)</f>
        <v>0</v>
      </c>
      <c r="F296" s="75" t="str">
        <f t="shared" si="1"/>
        <v>NO</v>
      </c>
      <c r="G296" s="75"/>
      <c r="H296" s="75">
        <f t="shared" si="56"/>
        <v>0</v>
      </c>
      <c r="I296" s="75">
        <f>+Pedido!A$77</f>
        <v>0</v>
      </c>
    </row>
    <row r="297" spans="1:9" ht="12.75" customHeight="1">
      <c r="A297" s="75"/>
      <c r="B297" s="75" t="s">
        <v>215</v>
      </c>
      <c r="C297" s="208">
        <f>+Pedido!P77</f>
        <v>0</v>
      </c>
      <c r="D297" s="208">
        <f t="shared" si="55"/>
        <v>0</v>
      </c>
      <c r="E297" s="75">
        <f>IF(ISTEXT(Pedido!F149),Pedido!F149,0)</f>
        <v>0</v>
      </c>
      <c r="F297" s="75" t="str">
        <f t="shared" si="1"/>
        <v>NO</v>
      </c>
      <c r="G297" s="75"/>
      <c r="H297" s="75">
        <f t="shared" si="56"/>
        <v>0</v>
      </c>
      <c r="I297" s="75">
        <f>+Pedido!A$77</f>
        <v>0</v>
      </c>
    </row>
    <row r="298" spans="1:9" ht="12.75" customHeight="1">
      <c r="A298" s="75"/>
      <c r="B298" s="75" t="s">
        <v>216</v>
      </c>
      <c r="C298" s="208">
        <f>+Pedido!O77</f>
        <v>0</v>
      </c>
      <c r="D298" s="208">
        <f t="shared" si="55"/>
        <v>0</v>
      </c>
      <c r="E298" s="75">
        <f>IF(ISTEXT(Pedido!F150),Pedido!F150,0)</f>
        <v>0</v>
      </c>
      <c r="F298" s="75" t="str">
        <f t="shared" si="1"/>
        <v>NO</v>
      </c>
      <c r="G298" s="75"/>
      <c r="H298" s="75">
        <f t="shared" si="56"/>
        <v>0</v>
      </c>
      <c r="I298" s="75">
        <f>+Pedido!A$77</f>
        <v>0</v>
      </c>
    </row>
    <row r="299" spans="1:9" ht="12.75" customHeight="1">
      <c r="A299" s="75"/>
      <c r="B299" s="75" t="s">
        <v>217</v>
      </c>
      <c r="C299" s="208">
        <f>+Pedido!N77</f>
        <v>0</v>
      </c>
      <c r="D299" s="208">
        <f t="shared" si="55"/>
        <v>0</v>
      </c>
      <c r="E299" s="75">
        <f>IF(ISTEXT(Pedido!F151),Pedido!F151,0)</f>
        <v>0</v>
      </c>
      <c r="F299" s="75" t="str">
        <f t="shared" si="1"/>
        <v>NO</v>
      </c>
      <c r="G299" s="75"/>
      <c r="H299" s="75">
        <f t="shared" si="56"/>
        <v>0</v>
      </c>
      <c r="I299" s="75">
        <f>+Pedido!A$77</f>
        <v>0</v>
      </c>
    </row>
    <row r="300" spans="1:9" ht="12.75" customHeight="1">
      <c r="A300" s="75"/>
      <c r="B300" s="75" t="s">
        <v>218</v>
      </c>
      <c r="C300" s="208">
        <f>+Pedido!J77</f>
        <v>0</v>
      </c>
      <c r="D300" s="208">
        <f t="shared" si="55"/>
        <v>0</v>
      </c>
      <c r="E300" s="75">
        <f>IF(ISTEXT(Pedido!F152),Pedido!F152,0)</f>
        <v>0</v>
      </c>
      <c r="F300" s="75" t="str">
        <f t="shared" si="1"/>
        <v>NO</v>
      </c>
      <c r="G300" s="75"/>
      <c r="H300" s="75">
        <f t="shared" si="56"/>
        <v>0</v>
      </c>
      <c r="I300" s="75">
        <f>+Pedido!A$77</f>
        <v>0</v>
      </c>
    </row>
    <row r="301" spans="1:9" ht="12.75" customHeight="1">
      <c r="A301" s="75"/>
      <c r="B301" s="75" t="s">
        <v>219</v>
      </c>
      <c r="C301" s="208">
        <f>+Pedido!L77</f>
        <v>0</v>
      </c>
      <c r="D301" s="208">
        <f t="shared" si="55"/>
        <v>0</v>
      </c>
      <c r="E301" s="75">
        <f>IF(ISTEXT(Pedido!F153),Pedido!F153,0)</f>
        <v>0</v>
      </c>
      <c r="F301" s="75" t="str">
        <f t="shared" si="1"/>
        <v>NO</v>
      </c>
      <c r="G301" s="75"/>
      <c r="H301" s="75">
        <f t="shared" si="56"/>
        <v>0</v>
      </c>
      <c r="I301" s="75">
        <f>+Pedido!A$77</f>
        <v>0</v>
      </c>
    </row>
    <row r="302" spans="1:9" ht="12.75" customHeight="1">
      <c r="A302" s="75"/>
      <c r="B302" s="75" t="s">
        <v>220</v>
      </c>
      <c r="C302" s="208">
        <f>+Pedido!L77</f>
        <v>0</v>
      </c>
      <c r="D302" s="208">
        <f t="shared" si="55"/>
        <v>0</v>
      </c>
      <c r="E302" s="75">
        <f>IF(ISTEXT(Pedido!F154),Pedido!F154,0)</f>
        <v>0</v>
      </c>
      <c r="F302" s="75" t="str">
        <f t="shared" si="1"/>
        <v>NO</v>
      </c>
      <c r="G302" s="75"/>
      <c r="H302" s="75">
        <f t="shared" si="56"/>
        <v>0</v>
      </c>
      <c r="I302" s="75">
        <f>+Pedido!A$77</f>
        <v>0</v>
      </c>
    </row>
    <row r="303" spans="1:9" ht="12.75" customHeight="1">
      <c r="A303" s="75"/>
      <c r="B303" s="75" t="s">
        <v>221</v>
      </c>
      <c r="C303" s="208">
        <f>+Pedido!K77</f>
        <v>0</v>
      </c>
      <c r="D303" s="208">
        <f t="shared" si="55"/>
        <v>0</v>
      </c>
      <c r="E303" s="75">
        <f>IF(ISTEXT(Pedido!F155),Pedido!F155,0)</f>
        <v>0</v>
      </c>
      <c r="F303" s="75" t="str">
        <f t="shared" si="1"/>
        <v>NO</v>
      </c>
      <c r="G303" s="75"/>
      <c r="H303" s="75">
        <f t="shared" si="56"/>
        <v>0</v>
      </c>
      <c r="I303" s="75">
        <f>+Pedido!A$77</f>
        <v>0</v>
      </c>
    </row>
    <row r="304" spans="1:9" ht="12.75" customHeight="1">
      <c r="A304" s="75"/>
      <c r="B304" s="75" t="s">
        <v>222</v>
      </c>
      <c r="C304" s="208">
        <f>+Pedido!Y77</f>
        <v>0</v>
      </c>
      <c r="D304" s="75"/>
      <c r="E304" s="75"/>
      <c r="F304" s="75" t="str">
        <f t="shared" si="1"/>
        <v>NO</v>
      </c>
      <c r="G304" s="75"/>
      <c r="H304" s="75">
        <f t="shared" si="56"/>
        <v>0</v>
      </c>
      <c r="I304" s="75">
        <f>+Pedido!A$77</f>
        <v>0</v>
      </c>
    </row>
    <row r="305" spans="1:9" ht="12.75" customHeight="1">
      <c r="A305" s="75"/>
      <c r="B305" s="75" t="s">
        <v>223</v>
      </c>
      <c r="C305" s="208">
        <f>+Pedido!Z77</f>
        <v>0</v>
      </c>
      <c r="D305" s="75"/>
      <c r="E305" s="75"/>
      <c r="F305" s="75" t="str">
        <f t="shared" si="1"/>
        <v>NO</v>
      </c>
      <c r="G305" s="75"/>
      <c r="H305" s="75">
        <f t="shared" si="56"/>
        <v>0</v>
      </c>
      <c r="I305" s="75">
        <f>+Pedido!A$77</f>
        <v>0</v>
      </c>
    </row>
    <row r="306" spans="1:9" ht="12.75" customHeight="1">
      <c r="A306" s="75"/>
      <c r="B306" s="75" t="s">
        <v>224</v>
      </c>
      <c r="C306" s="208">
        <f>+Pedido!AA77</f>
        <v>0</v>
      </c>
      <c r="D306" s="75"/>
      <c r="E306" s="75"/>
      <c r="F306" s="75" t="str">
        <f t="shared" si="1"/>
        <v>NO</v>
      </c>
      <c r="G306" s="75"/>
      <c r="H306" s="75">
        <f t="shared" si="56"/>
        <v>0</v>
      </c>
      <c r="I306" s="75">
        <f>+Pedido!A$77</f>
        <v>0</v>
      </c>
    </row>
    <row r="307" spans="1:9" ht="12.75" customHeight="1">
      <c r="A307" s="75"/>
      <c r="B307" s="75" t="s">
        <v>206</v>
      </c>
      <c r="C307" s="75"/>
      <c r="D307" s="75"/>
      <c r="E307" s="208">
        <f>+Pedido!Q77</f>
        <v>0</v>
      </c>
      <c r="F307" s="75" t="str">
        <f t="shared" si="1"/>
        <v>NO</v>
      </c>
      <c r="G307" s="75"/>
      <c r="H307" s="75">
        <f t="shared" si="56"/>
        <v>0</v>
      </c>
      <c r="I307" s="75">
        <f>+Pedido!A$77</f>
        <v>0</v>
      </c>
    </row>
    <row r="308" spans="1:9" ht="12.75" customHeight="1">
      <c r="A308" s="75"/>
      <c r="B308" s="75" t="s">
        <v>225</v>
      </c>
      <c r="C308" s="207">
        <f>IF(ISTEXT(Pedido!R77),0,Pedido!R77)</f>
        <v>0</v>
      </c>
      <c r="D308" s="207">
        <f t="shared" ref="D308:D309" si="57">IF(MOD(C308,12)=0,C308/12,"INCOMPLETO")</f>
        <v>0</v>
      </c>
      <c r="E308" s="207">
        <f>IF(ISTEXT(Pedido!R77),Pedido!R77,0)</f>
        <v>0</v>
      </c>
      <c r="F308" s="206" t="str">
        <f t="shared" si="1"/>
        <v>NO</v>
      </c>
      <c r="G308" s="75"/>
      <c r="H308" s="75">
        <f t="shared" si="56"/>
        <v>0</v>
      </c>
      <c r="I308" s="75">
        <f>+Pedido!A$77</f>
        <v>0</v>
      </c>
    </row>
    <row r="309" spans="1:9" ht="12.75" customHeight="1">
      <c r="A309" s="75"/>
      <c r="B309" s="75" t="s">
        <v>226</v>
      </c>
      <c r="C309" s="207">
        <f>IF(ISTEXT(Pedido!S77),0,Pedido!S77)</f>
        <v>0</v>
      </c>
      <c r="D309" s="207">
        <f t="shared" si="57"/>
        <v>0</v>
      </c>
      <c r="E309" s="207">
        <f>IF(ISTEXT(Pedido!S77),Pedido!S77,0)</f>
        <v>0</v>
      </c>
      <c r="F309" s="206" t="str">
        <f t="shared" si="1"/>
        <v>NO</v>
      </c>
      <c r="G309" s="75"/>
      <c r="H309" s="75">
        <f t="shared" si="56"/>
        <v>0</v>
      </c>
      <c r="I309" s="75">
        <f>+Pedido!A$77</f>
        <v>0</v>
      </c>
    </row>
    <row r="310" spans="1:9" ht="12.75" customHeight="1">
      <c r="A310" s="75"/>
      <c r="B310" s="75" t="s">
        <v>227</v>
      </c>
      <c r="C310" s="207">
        <f>IF(ISTEXT(Pedido!T77),0,Pedido!T77)</f>
        <v>0</v>
      </c>
      <c r="D310" s="207">
        <f>IF(MOD(C310,6)=0,C310/6,"INCOMPLETO")</f>
        <v>0</v>
      </c>
      <c r="E310" s="75">
        <f>IF(ISTEXT(Pedido!T77),Pedido!T77,0)</f>
        <v>0</v>
      </c>
      <c r="F310" s="206" t="str">
        <f t="shared" si="1"/>
        <v>NO</v>
      </c>
      <c r="G310" s="75"/>
      <c r="H310" s="75">
        <f t="shared" si="56"/>
        <v>0</v>
      </c>
      <c r="I310" s="75">
        <f>+Pedido!A$77</f>
        <v>0</v>
      </c>
    </row>
    <row r="311" spans="1:9" ht="12.75" customHeight="1">
      <c r="A311" s="75"/>
      <c r="B311" s="75" t="s">
        <v>228</v>
      </c>
      <c r="C311" s="208">
        <f>+Pedido!C77</f>
        <v>0</v>
      </c>
      <c r="D311" s="208">
        <f t="shared" ref="D311:D324" si="58">IF(MOD(C311,12)=0,C311/12,"INCOMPLETO")</f>
        <v>0</v>
      </c>
      <c r="E311" s="75"/>
      <c r="F311" s="75" t="str">
        <f t="shared" si="1"/>
        <v>NO</v>
      </c>
      <c r="G311" s="75"/>
      <c r="H311" s="75">
        <f t="shared" si="56"/>
        <v>0</v>
      </c>
      <c r="I311" s="75">
        <f>+Pedido!A$77</f>
        <v>0</v>
      </c>
    </row>
    <row r="312" spans="1:9" ht="12.75" customHeight="1">
      <c r="A312" s="75"/>
      <c r="B312" s="75" t="s">
        <v>229</v>
      </c>
      <c r="C312" s="208">
        <f>+Pedido!D77</f>
        <v>0</v>
      </c>
      <c r="D312" s="208">
        <f t="shared" si="58"/>
        <v>0</v>
      </c>
      <c r="E312" s="75"/>
      <c r="F312" s="75" t="str">
        <f t="shared" si="1"/>
        <v>NO</v>
      </c>
      <c r="G312" s="75"/>
      <c r="H312" s="75">
        <f t="shared" si="56"/>
        <v>0</v>
      </c>
      <c r="I312" s="75">
        <f>+Pedido!A$77</f>
        <v>0</v>
      </c>
    </row>
    <row r="313" spans="1:9" ht="12.75" customHeight="1">
      <c r="A313" s="75"/>
      <c r="B313" s="75" t="s">
        <v>230</v>
      </c>
      <c r="C313" s="208">
        <f>+Pedido!E77</f>
        <v>0</v>
      </c>
      <c r="D313" s="208">
        <f t="shared" si="58"/>
        <v>0</v>
      </c>
      <c r="E313" s="75"/>
      <c r="F313" s="75" t="str">
        <f t="shared" si="1"/>
        <v>NO</v>
      </c>
      <c r="G313" s="75"/>
      <c r="H313" s="75">
        <f t="shared" si="56"/>
        <v>0</v>
      </c>
      <c r="I313" s="75">
        <f>+Pedido!A$77</f>
        <v>0</v>
      </c>
    </row>
    <row r="314" spans="1:9" ht="12.75" customHeight="1">
      <c r="A314" s="75"/>
      <c r="B314" s="75" t="s">
        <v>211</v>
      </c>
      <c r="C314" s="208">
        <f>+Pedido!F78</f>
        <v>0</v>
      </c>
      <c r="D314" s="208">
        <f t="shared" si="58"/>
        <v>0</v>
      </c>
      <c r="E314" s="75">
        <f>IF(ISTEXT(Pedido!F163),Pedido!F163,0)</f>
        <v>0</v>
      </c>
      <c r="F314" s="75" t="str">
        <f t="shared" si="1"/>
        <v>NO</v>
      </c>
      <c r="G314" s="75"/>
      <c r="H314" s="75">
        <f>+Pedido!B78</f>
        <v>0</v>
      </c>
      <c r="I314" s="75">
        <f>+Pedido!A$78</f>
        <v>0</v>
      </c>
    </row>
    <row r="315" spans="1:9" ht="12.75" customHeight="1">
      <c r="A315" s="75"/>
      <c r="B315" s="75" t="s">
        <v>212</v>
      </c>
      <c r="C315" s="208">
        <f>+Pedido!H78</f>
        <v>0</v>
      </c>
      <c r="D315" s="208">
        <f t="shared" si="58"/>
        <v>0</v>
      </c>
      <c r="E315" s="75">
        <f>IF(ISTEXT(Pedido!F164),Pedido!F164,0)</f>
        <v>0</v>
      </c>
      <c r="F315" s="75" t="str">
        <f t="shared" si="1"/>
        <v>NO</v>
      </c>
      <c r="G315" s="75"/>
      <c r="H315" s="75">
        <f t="shared" ref="H315:I315" si="59">+H$314</f>
        <v>0</v>
      </c>
      <c r="I315" s="75">
        <f t="shared" si="59"/>
        <v>0</v>
      </c>
    </row>
    <row r="316" spans="1:9" ht="12.75" customHeight="1">
      <c r="A316" s="75"/>
      <c r="B316" s="75" t="s">
        <v>213</v>
      </c>
      <c r="C316" s="208">
        <f>+Pedido!I78</f>
        <v>0</v>
      </c>
      <c r="D316" s="208">
        <f t="shared" si="58"/>
        <v>0</v>
      </c>
      <c r="E316" s="75">
        <f>IF(ISTEXT(Pedido!F165),Pedido!F165,0)</f>
        <v>0</v>
      </c>
      <c r="F316" s="75" t="str">
        <f t="shared" si="1"/>
        <v>NO</v>
      </c>
      <c r="G316" s="75"/>
      <c r="H316" s="75">
        <f t="shared" ref="H316:I316" si="60">+H$314</f>
        <v>0</v>
      </c>
      <c r="I316" s="75">
        <f t="shared" si="60"/>
        <v>0</v>
      </c>
    </row>
    <row r="317" spans="1:9" ht="12.75" customHeight="1">
      <c r="A317" s="75"/>
      <c r="B317" s="75" t="s">
        <v>214</v>
      </c>
      <c r="C317" s="210">
        <f>+Pedido!G78</f>
        <v>0</v>
      </c>
      <c r="D317" s="208">
        <f t="shared" si="58"/>
        <v>0</v>
      </c>
      <c r="E317" s="75">
        <f>IF(ISTEXT(Pedido!F166),Pedido!F166,0)</f>
        <v>0</v>
      </c>
      <c r="F317" s="75" t="str">
        <f t="shared" si="1"/>
        <v>NO</v>
      </c>
      <c r="G317" s="75"/>
      <c r="H317" s="75">
        <f t="shared" ref="H317:I317" si="61">+H$314</f>
        <v>0</v>
      </c>
      <c r="I317" s="75">
        <f t="shared" si="61"/>
        <v>0</v>
      </c>
    </row>
    <row r="318" spans="1:9" ht="12.75" customHeight="1">
      <c r="A318" s="75"/>
      <c r="B318" s="75" t="s">
        <v>215</v>
      </c>
      <c r="C318" s="208">
        <f>+Pedido!P78</f>
        <v>0</v>
      </c>
      <c r="D318" s="208">
        <f t="shared" si="58"/>
        <v>0</v>
      </c>
      <c r="E318" s="75">
        <f>IF(ISTEXT(Pedido!F167),Pedido!F167,0)</f>
        <v>0</v>
      </c>
      <c r="F318" s="75" t="str">
        <f t="shared" si="1"/>
        <v>NO</v>
      </c>
      <c r="G318" s="75"/>
      <c r="H318" s="75">
        <f t="shared" ref="H318:I318" si="62">+H$314</f>
        <v>0</v>
      </c>
      <c r="I318" s="75">
        <f t="shared" si="62"/>
        <v>0</v>
      </c>
    </row>
    <row r="319" spans="1:9" ht="12.75" customHeight="1">
      <c r="A319" s="75"/>
      <c r="B319" s="75" t="s">
        <v>216</v>
      </c>
      <c r="C319" s="208">
        <f>++Pedido!O78</f>
        <v>0</v>
      </c>
      <c r="D319" s="208">
        <f t="shared" si="58"/>
        <v>0</v>
      </c>
      <c r="E319" s="75">
        <f>IF(ISTEXT(Pedido!F168),Pedido!F168,0)</f>
        <v>0</v>
      </c>
      <c r="F319" s="75" t="str">
        <f t="shared" si="1"/>
        <v>NO</v>
      </c>
      <c r="G319" s="75"/>
      <c r="H319" s="75">
        <f t="shared" ref="H319:I319" si="63">+H$314</f>
        <v>0</v>
      </c>
      <c r="I319" s="75">
        <f t="shared" si="63"/>
        <v>0</v>
      </c>
    </row>
    <row r="320" spans="1:9" ht="12.75" customHeight="1">
      <c r="A320" s="75"/>
      <c r="B320" s="75" t="s">
        <v>217</v>
      </c>
      <c r="C320" s="208">
        <f>+Pedido!N78</f>
        <v>0</v>
      </c>
      <c r="D320" s="208">
        <f t="shared" si="58"/>
        <v>0</v>
      </c>
      <c r="E320" s="75">
        <f>IF(ISTEXT(Pedido!F169),Pedido!F169,0)</f>
        <v>0</v>
      </c>
      <c r="F320" s="75" t="str">
        <f t="shared" si="1"/>
        <v>NO</v>
      </c>
      <c r="G320" s="75"/>
      <c r="H320" s="75">
        <f t="shared" ref="H320:I320" si="64">+H$314</f>
        <v>0</v>
      </c>
      <c r="I320" s="75">
        <f t="shared" si="64"/>
        <v>0</v>
      </c>
    </row>
    <row r="321" spans="1:9" ht="12.75" customHeight="1">
      <c r="A321" s="75"/>
      <c r="B321" s="75" t="s">
        <v>218</v>
      </c>
      <c r="C321" s="208">
        <f>+Pedido!J78</f>
        <v>0</v>
      </c>
      <c r="D321" s="208">
        <f t="shared" si="58"/>
        <v>0</v>
      </c>
      <c r="E321" s="75">
        <f>IF(ISTEXT(Pedido!F170),Pedido!F170,0)</f>
        <v>0</v>
      </c>
      <c r="F321" s="75" t="str">
        <f t="shared" si="1"/>
        <v>NO</v>
      </c>
      <c r="G321" s="75"/>
      <c r="H321" s="75">
        <f t="shared" ref="H321:I321" si="65">+H$314</f>
        <v>0</v>
      </c>
      <c r="I321" s="75">
        <f t="shared" si="65"/>
        <v>0</v>
      </c>
    </row>
    <row r="322" spans="1:9" ht="12.75" customHeight="1">
      <c r="A322" s="75"/>
      <c r="B322" s="75" t="s">
        <v>219</v>
      </c>
      <c r="C322" s="208">
        <f>++Pedido!L78</f>
        <v>0</v>
      </c>
      <c r="D322" s="208">
        <f t="shared" si="58"/>
        <v>0</v>
      </c>
      <c r="E322" s="75">
        <f>IF(ISTEXT(Pedido!F171),Pedido!F171,0)</f>
        <v>0</v>
      </c>
      <c r="F322" s="75" t="str">
        <f t="shared" si="1"/>
        <v>NO</v>
      </c>
      <c r="G322" s="75"/>
      <c r="H322" s="75">
        <f t="shared" ref="H322:I322" si="66">+H$314</f>
        <v>0</v>
      </c>
      <c r="I322" s="75">
        <f t="shared" si="66"/>
        <v>0</v>
      </c>
    </row>
    <row r="323" spans="1:9" ht="12.75" customHeight="1">
      <c r="A323" s="75"/>
      <c r="B323" s="75" t="s">
        <v>220</v>
      </c>
      <c r="C323" s="208">
        <f>++Pedido!L78</f>
        <v>0</v>
      </c>
      <c r="D323" s="208">
        <f t="shared" si="58"/>
        <v>0</v>
      </c>
      <c r="E323" s="75">
        <f>IF(ISTEXT(Pedido!F172),Pedido!F172,0)</f>
        <v>0</v>
      </c>
      <c r="F323" s="75" t="str">
        <f t="shared" si="1"/>
        <v>NO</v>
      </c>
      <c r="G323" s="75"/>
      <c r="H323" s="75">
        <f t="shared" ref="H323:I323" si="67">+H$314</f>
        <v>0</v>
      </c>
      <c r="I323" s="75">
        <f t="shared" si="67"/>
        <v>0</v>
      </c>
    </row>
    <row r="324" spans="1:9" ht="12.75" customHeight="1">
      <c r="A324" s="75"/>
      <c r="B324" s="75" t="s">
        <v>221</v>
      </c>
      <c r="C324" s="208">
        <f>+Pedido!K78</f>
        <v>0</v>
      </c>
      <c r="D324" s="208">
        <f t="shared" si="58"/>
        <v>0</v>
      </c>
      <c r="E324" s="75">
        <f>IF(ISTEXT(Pedido!F173),Pedido!F173,0)</f>
        <v>0</v>
      </c>
      <c r="F324" s="75" t="str">
        <f t="shared" si="1"/>
        <v>NO</v>
      </c>
      <c r="G324" s="75"/>
      <c r="H324" s="75">
        <f t="shared" ref="H324:I324" si="68">+H$314</f>
        <v>0</v>
      </c>
      <c r="I324" s="75">
        <f t="shared" si="68"/>
        <v>0</v>
      </c>
    </row>
    <row r="325" spans="1:9" ht="12.75" customHeight="1">
      <c r="A325" s="75"/>
      <c r="B325" s="75" t="s">
        <v>222</v>
      </c>
      <c r="C325" s="208">
        <f>+Pedido!Y78</f>
        <v>0</v>
      </c>
      <c r="D325" s="208"/>
      <c r="E325" s="75"/>
      <c r="F325" s="75" t="str">
        <f t="shared" si="1"/>
        <v>NO</v>
      </c>
      <c r="G325" s="75"/>
      <c r="H325" s="75">
        <f t="shared" ref="H325:I325" si="69">+H$314</f>
        <v>0</v>
      </c>
      <c r="I325" s="75">
        <f t="shared" si="69"/>
        <v>0</v>
      </c>
    </row>
    <row r="326" spans="1:9" ht="12.75" customHeight="1">
      <c r="A326" s="75"/>
      <c r="B326" s="75" t="s">
        <v>223</v>
      </c>
      <c r="C326" s="208">
        <f>+Pedido!Z78</f>
        <v>0</v>
      </c>
      <c r="D326" s="208"/>
      <c r="E326" s="75"/>
      <c r="F326" s="75" t="str">
        <f t="shared" si="1"/>
        <v>NO</v>
      </c>
      <c r="G326" s="75"/>
      <c r="H326" s="75">
        <f t="shared" ref="H326:I326" si="70">+H$314</f>
        <v>0</v>
      </c>
      <c r="I326" s="75">
        <f t="shared" si="70"/>
        <v>0</v>
      </c>
    </row>
    <row r="327" spans="1:9" ht="12.75" customHeight="1">
      <c r="A327" s="75"/>
      <c r="B327" s="75" t="s">
        <v>224</v>
      </c>
      <c r="C327" s="208">
        <f>+Pedido!AA78</f>
        <v>0</v>
      </c>
      <c r="D327" s="208"/>
      <c r="E327" s="75"/>
      <c r="F327" s="75" t="str">
        <f t="shared" si="1"/>
        <v>NO</v>
      </c>
      <c r="G327" s="75"/>
      <c r="H327" s="75">
        <f t="shared" ref="H327:I327" si="71">+H$314</f>
        <v>0</v>
      </c>
      <c r="I327" s="75">
        <f t="shared" si="71"/>
        <v>0</v>
      </c>
    </row>
    <row r="328" spans="1:9" ht="12.75" customHeight="1">
      <c r="A328" s="75"/>
      <c r="B328" s="75" t="s">
        <v>206</v>
      </c>
      <c r="C328" s="75"/>
      <c r="D328" s="75"/>
      <c r="E328" s="208">
        <f>+Pedido!Q78</f>
        <v>0</v>
      </c>
      <c r="F328" s="75" t="str">
        <f t="shared" si="1"/>
        <v>NO</v>
      </c>
      <c r="G328" s="75"/>
      <c r="H328" s="75">
        <f t="shared" ref="H328:H334" si="72">+H$314</f>
        <v>0</v>
      </c>
      <c r="I328" s="75">
        <f t="shared" ref="I328:I331" si="73">+I327</f>
        <v>0</v>
      </c>
    </row>
    <row r="329" spans="1:9" ht="12.75" customHeight="1">
      <c r="A329" s="75"/>
      <c r="B329" s="75" t="s">
        <v>225</v>
      </c>
      <c r="C329" s="207">
        <f>IF(ISTEXT(Pedido!R78),0,Pedido!R78)</f>
        <v>0</v>
      </c>
      <c r="D329" s="207">
        <f t="shared" ref="D329:D330" si="74">IF(MOD(C329,12)=0,C329/12,"INCOMPLETO")</f>
        <v>0</v>
      </c>
      <c r="E329" s="207">
        <f>IF(ISTEXT(Pedido!R78),Pedido!R78,0)</f>
        <v>0</v>
      </c>
      <c r="F329" s="206" t="str">
        <f t="shared" si="1"/>
        <v>NO</v>
      </c>
      <c r="G329" s="75"/>
      <c r="H329" s="75">
        <f t="shared" si="72"/>
        <v>0</v>
      </c>
      <c r="I329" s="75">
        <f t="shared" si="73"/>
        <v>0</v>
      </c>
    </row>
    <row r="330" spans="1:9" ht="12.75" customHeight="1">
      <c r="A330" s="75"/>
      <c r="B330" s="75" t="s">
        <v>226</v>
      </c>
      <c r="C330" s="207">
        <f>IF(ISTEXT(Pedido!S78),0,Pedido!S78)</f>
        <v>0</v>
      </c>
      <c r="D330" s="207">
        <f t="shared" si="74"/>
        <v>0</v>
      </c>
      <c r="E330" s="207">
        <f>IF(ISTEXT(Pedido!S78),Pedido!S78,0)</f>
        <v>0</v>
      </c>
      <c r="F330" s="206" t="str">
        <f t="shared" si="1"/>
        <v>NO</v>
      </c>
      <c r="G330" s="75"/>
      <c r="H330" s="75">
        <f t="shared" si="72"/>
        <v>0</v>
      </c>
      <c r="I330" s="75">
        <f t="shared" si="73"/>
        <v>0</v>
      </c>
    </row>
    <row r="331" spans="1:9" ht="12.75" customHeight="1">
      <c r="A331" s="75"/>
      <c r="B331" s="75" t="s">
        <v>227</v>
      </c>
      <c r="C331" s="207">
        <f>IF(ISTEXT(Pedido!T78),0,Pedido!T78)</f>
        <v>0</v>
      </c>
      <c r="D331" s="207">
        <f>IF(MOD(C331,6)=0,C331/6,"INCOMPLETO")</f>
        <v>0</v>
      </c>
      <c r="E331" s="75">
        <f>IF(ISTEXT(Pedido!T78),Pedido!T78,0)</f>
        <v>0</v>
      </c>
      <c r="F331" s="206" t="str">
        <f t="shared" si="1"/>
        <v>NO</v>
      </c>
      <c r="G331" s="75"/>
      <c r="H331" s="75">
        <f t="shared" si="72"/>
        <v>0</v>
      </c>
      <c r="I331" s="75">
        <f t="shared" si="73"/>
        <v>0</v>
      </c>
    </row>
    <row r="332" spans="1:9" ht="12.75" customHeight="1">
      <c r="A332" s="75"/>
      <c r="B332" s="75" t="s">
        <v>228</v>
      </c>
      <c r="C332" s="208">
        <f>+Pedido!C78</f>
        <v>0</v>
      </c>
      <c r="D332" s="208">
        <f t="shared" ref="D332:D334" si="75">IF(MOD(C332,12)=0,C332/12,"INCOMPLETO")</f>
        <v>0</v>
      </c>
      <c r="E332" s="75"/>
      <c r="F332" s="75" t="str">
        <f t="shared" si="1"/>
        <v>NO</v>
      </c>
      <c r="G332" s="75"/>
      <c r="H332" s="75">
        <f t="shared" si="72"/>
        <v>0</v>
      </c>
      <c r="I332" s="75">
        <f>+I322</f>
        <v>0</v>
      </c>
    </row>
    <row r="333" spans="1:9" ht="12.75" customHeight="1">
      <c r="A333" s="75"/>
      <c r="B333" s="75" t="s">
        <v>229</v>
      </c>
      <c r="C333" s="208">
        <f>+Pedido!D78</f>
        <v>0</v>
      </c>
      <c r="D333" s="208">
        <f t="shared" si="75"/>
        <v>0</v>
      </c>
      <c r="E333" s="75"/>
      <c r="F333" s="75" t="str">
        <f t="shared" si="1"/>
        <v>NO</v>
      </c>
      <c r="G333" s="75"/>
      <c r="H333" s="75">
        <f t="shared" si="72"/>
        <v>0</v>
      </c>
      <c r="I333" s="75">
        <f>+I320</f>
        <v>0</v>
      </c>
    </row>
    <row r="334" spans="1:9" ht="12.75" customHeight="1">
      <c r="A334" s="75"/>
      <c r="B334" s="75" t="s">
        <v>230</v>
      </c>
      <c r="C334" s="208">
        <f>+Pedido!E78</f>
        <v>0</v>
      </c>
      <c r="D334" s="208">
        <f t="shared" si="75"/>
        <v>0</v>
      </c>
      <c r="E334" s="75"/>
      <c r="F334" s="75" t="str">
        <f t="shared" si="1"/>
        <v>NO</v>
      </c>
      <c r="G334" s="75"/>
      <c r="H334" s="75">
        <f t="shared" si="72"/>
        <v>0</v>
      </c>
      <c r="I334" s="75">
        <f>+I320</f>
        <v>0</v>
      </c>
    </row>
    <row r="335" spans="1:9" ht="12.75" customHeight="1">
      <c r="A335" s="75"/>
      <c r="B335" s="75"/>
      <c r="C335" s="208"/>
      <c r="D335" s="208"/>
      <c r="E335" s="75"/>
      <c r="F335" s="75"/>
      <c r="G335" s="75"/>
      <c r="H335" s="75"/>
      <c r="I335" s="75"/>
    </row>
    <row r="336" spans="1:9" ht="12.75" customHeight="1">
      <c r="A336" s="75"/>
      <c r="B336" s="75"/>
      <c r="C336" s="208"/>
      <c r="D336" s="208"/>
      <c r="E336" s="75"/>
      <c r="F336" s="75"/>
      <c r="G336" s="75"/>
      <c r="H336" s="75"/>
      <c r="I336" s="75"/>
    </row>
    <row r="337" spans="1:9" ht="12.75" customHeight="1">
      <c r="A337" s="75"/>
      <c r="B337" s="75"/>
      <c r="C337" s="208"/>
      <c r="D337" s="208"/>
      <c r="E337" s="75"/>
      <c r="F337" s="75"/>
      <c r="G337" s="75"/>
      <c r="H337" s="75"/>
      <c r="I337" s="75"/>
    </row>
    <row r="338" spans="1:9" ht="12.75" customHeight="1">
      <c r="A338" s="75"/>
      <c r="B338" s="75"/>
      <c r="C338" s="75"/>
      <c r="D338" s="208"/>
      <c r="E338" s="75"/>
      <c r="F338" s="75"/>
      <c r="G338" s="75"/>
      <c r="H338" s="75"/>
      <c r="I338" s="75"/>
    </row>
    <row r="339" spans="1:9" ht="12.75" customHeight="1">
      <c r="A339" s="75"/>
      <c r="B339" s="75"/>
      <c r="C339" s="208"/>
      <c r="D339" s="208"/>
      <c r="E339" s="75"/>
      <c r="F339" s="75"/>
      <c r="G339" s="75"/>
      <c r="H339" s="75"/>
      <c r="I339" s="75"/>
    </row>
    <row r="340" spans="1:9" ht="12.75" customHeight="1">
      <c r="A340" s="75"/>
      <c r="B340" s="75"/>
      <c r="C340" s="208"/>
      <c r="D340" s="208"/>
      <c r="E340" s="75"/>
      <c r="F340" s="75"/>
      <c r="G340" s="75"/>
      <c r="H340" s="75"/>
      <c r="I340" s="75"/>
    </row>
    <row r="341" spans="1:9" ht="12.75" customHeight="1">
      <c r="A341" s="75"/>
      <c r="B341" s="75"/>
      <c r="C341" s="208"/>
      <c r="D341" s="208"/>
      <c r="E341" s="75"/>
      <c r="F341" s="75"/>
      <c r="G341" s="75"/>
      <c r="H341" s="75"/>
      <c r="I341" s="75"/>
    </row>
    <row r="342" spans="1:9" ht="12.75" customHeight="1">
      <c r="A342" s="75"/>
      <c r="B342" s="75"/>
      <c r="C342" s="208"/>
      <c r="D342" s="208"/>
      <c r="E342" s="75"/>
      <c r="F342" s="75"/>
      <c r="G342" s="75"/>
      <c r="H342" s="75"/>
      <c r="I342" s="75"/>
    </row>
    <row r="343" spans="1:9" ht="12.75" customHeight="1">
      <c r="A343" s="75"/>
      <c r="B343" s="75"/>
      <c r="C343" s="208"/>
      <c r="D343" s="208"/>
      <c r="E343" s="75"/>
      <c r="F343" s="75"/>
      <c r="G343" s="75"/>
      <c r="H343" s="75"/>
      <c r="I343" s="75"/>
    </row>
    <row r="344" spans="1:9" ht="12.75" customHeight="1">
      <c r="A344" s="75"/>
      <c r="B344" s="75"/>
      <c r="C344" s="208"/>
      <c r="D344" s="208"/>
      <c r="E344" s="75"/>
      <c r="F344" s="75"/>
      <c r="G344" s="75"/>
      <c r="H344" s="75"/>
      <c r="I344" s="75"/>
    </row>
    <row r="345" spans="1:9" ht="12.75" customHeight="1">
      <c r="A345" s="75"/>
      <c r="B345" s="75"/>
      <c r="C345" s="208"/>
      <c r="D345" s="208"/>
      <c r="E345" s="75"/>
      <c r="F345" s="75"/>
      <c r="G345" s="75"/>
      <c r="H345" s="75"/>
      <c r="I345" s="75"/>
    </row>
    <row r="346" spans="1:9" ht="12.75" customHeight="1">
      <c r="A346" s="75"/>
      <c r="B346" s="75"/>
      <c r="C346" s="208"/>
      <c r="D346" s="75"/>
      <c r="E346" s="75"/>
      <c r="F346" s="75"/>
      <c r="G346" s="75"/>
      <c r="H346" s="75"/>
      <c r="I346" s="75"/>
    </row>
    <row r="347" spans="1:9" ht="12.75" customHeight="1">
      <c r="A347" s="75"/>
      <c r="B347" s="75"/>
      <c r="C347" s="208"/>
      <c r="D347" s="75"/>
      <c r="E347" s="75"/>
      <c r="F347" s="75"/>
      <c r="G347" s="75"/>
      <c r="H347" s="75"/>
      <c r="I347" s="75"/>
    </row>
    <row r="348" spans="1:9" ht="12.75" customHeight="1">
      <c r="A348" s="75"/>
      <c r="B348" s="75"/>
      <c r="C348" s="208"/>
      <c r="D348" s="75"/>
      <c r="E348" s="75"/>
      <c r="F348" s="75"/>
      <c r="G348" s="75"/>
      <c r="H348" s="75"/>
      <c r="I348" s="75"/>
    </row>
    <row r="349" spans="1:9" ht="12.75" customHeight="1">
      <c r="A349" s="75"/>
      <c r="B349" s="75"/>
      <c r="C349" s="75"/>
      <c r="D349" s="75"/>
      <c r="E349" s="208"/>
      <c r="F349" s="75"/>
      <c r="G349" s="75"/>
      <c r="H349" s="75"/>
      <c r="I349" s="75"/>
    </row>
    <row r="350" spans="1:9" ht="12.75" customHeight="1">
      <c r="A350" s="75"/>
      <c r="B350" s="75"/>
      <c r="C350" s="208"/>
      <c r="D350" s="208"/>
      <c r="E350" s="75"/>
      <c r="F350" s="75"/>
      <c r="G350" s="75"/>
      <c r="H350" s="75"/>
      <c r="I350" s="75"/>
    </row>
    <row r="351" spans="1:9" ht="12.75" customHeight="1">
      <c r="A351" s="75"/>
      <c r="B351" s="75"/>
      <c r="C351" s="208"/>
      <c r="D351" s="208"/>
      <c r="E351" s="75"/>
      <c r="F351" s="75"/>
      <c r="G351" s="75"/>
      <c r="H351" s="75"/>
      <c r="I351" s="75"/>
    </row>
    <row r="352" spans="1:9" ht="12.75" customHeight="1">
      <c r="A352" s="75"/>
      <c r="B352" s="75"/>
      <c r="C352" s="208"/>
      <c r="D352" s="208"/>
      <c r="E352" s="75"/>
      <c r="F352" s="75"/>
      <c r="G352" s="75"/>
      <c r="H352" s="75"/>
      <c r="I352" s="75"/>
    </row>
    <row r="353" spans="1:9" ht="12.75" customHeight="1">
      <c r="A353" s="75"/>
      <c r="B353" s="75"/>
      <c r="C353" s="208"/>
      <c r="D353" s="208"/>
      <c r="E353" s="75"/>
      <c r="F353" s="75"/>
      <c r="G353" s="75"/>
      <c r="H353" s="75"/>
      <c r="I353" s="75"/>
    </row>
    <row r="354" spans="1:9" ht="12.75" customHeight="1">
      <c r="A354" s="75"/>
      <c r="B354" s="75"/>
      <c r="C354" s="75"/>
      <c r="D354" s="208"/>
      <c r="E354" s="75"/>
      <c r="F354" s="75"/>
      <c r="G354" s="75"/>
      <c r="H354" s="75"/>
      <c r="I354" s="75"/>
    </row>
    <row r="355" spans="1:9" ht="12.75" customHeight="1">
      <c r="A355" s="75"/>
      <c r="B355" s="75"/>
      <c r="C355" s="75"/>
      <c r="D355" s="208"/>
      <c r="E355" s="75"/>
      <c r="F355" s="75"/>
      <c r="G355" s="75"/>
      <c r="H355" s="75"/>
      <c r="I355" s="75"/>
    </row>
    <row r="356" spans="1:9" ht="12.75" customHeight="1">
      <c r="A356" s="75"/>
      <c r="B356" s="75"/>
      <c r="C356" s="75"/>
      <c r="D356" s="208"/>
      <c r="E356" s="75"/>
      <c r="F356" s="75"/>
      <c r="G356" s="75"/>
      <c r="H356" s="75"/>
      <c r="I356" s="75"/>
    </row>
    <row r="357" spans="1:9" ht="12.75" customHeight="1">
      <c r="A357" s="75"/>
      <c r="B357" s="75"/>
      <c r="C357" s="75"/>
      <c r="D357" s="208"/>
      <c r="E357" s="75"/>
      <c r="F357" s="75"/>
      <c r="G357" s="75"/>
      <c r="H357" s="75"/>
      <c r="I357" s="75"/>
    </row>
    <row r="358" spans="1:9" ht="12.75" customHeight="1">
      <c r="A358" s="75"/>
      <c r="B358" s="75"/>
      <c r="C358" s="75"/>
      <c r="D358" s="208"/>
      <c r="E358" s="75"/>
      <c r="F358" s="75"/>
      <c r="G358" s="75"/>
      <c r="H358" s="75"/>
      <c r="I358" s="75"/>
    </row>
    <row r="359" spans="1:9" ht="12.75" customHeight="1">
      <c r="A359" s="75"/>
      <c r="B359" s="75"/>
      <c r="C359" s="75"/>
      <c r="D359" s="208"/>
      <c r="E359" s="75"/>
      <c r="F359" s="75"/>
      <c r="G359" s="75"/>
      <c r="H359" s="75"/>
      <c r="I359" s="75"/>
    </row>
    <row r="360" spans="1:9" ht="12.75" customHeight="1">
      <c r="A360" s="75"/>
      <c r="B360" s="75"/>
      <c r="C360" s="75"/>
      <c r="D360" s="208"/>
      <c r="E360" s="75"/>
      <c r="F360" s="75"/>
      <c r="G360" s="75"/>
      <c r="H360" s="75"/>
      <c r="I360" s="75"/>
    </row>
    <row r="361" spans="1:9" ht="12.75" customHeight="1">
      <c r="A361" s="75"/>
      <c r="B361" s="75"/>
      <c r="C361" s="75"/>
      <c r="D361" s="208"/>
      <c r="E361" s="75"/>
      <c r="F361" s="75"/>
      <c r="G361" s="75"/>
      <c r="H361" s="75"/>
      <c r="I361" s="75"/>
    </row>
    <row r="362" spans="1:9" ht="12.75" customHeight="1">
      <c r="A362" s="75"/>
      <c r="B362" s="75"/>
      <c r="C362" s="75"/>
      <c r="D362" s="208"/>
      <c r="E362" s="75"/>
      <c r="F362" s="75"/>
      <c r="G362" s="75"/>
      <c r="H362" s="75"/>
      <c r="I362" s="75"/>
    </row>
    <row r="363" spans="1:9" ht="12.75" customHeight="1">
      <c r="A363" s="75"/>
      <c r="B363" s="75"/>
      <c r="C363" s="75"/>
      <c r="D363" s="208"/>
      <c r="E363" s="75"/>
      <c r="F363" s="75"/>
      <c r="G363" s="75"/>
      <c r="H363" s="75"/>
      <c r="I363" s="75"/>
    </row>
    <row r="364" spans="1:9" ht="12.75" customHeight="1">
      <c r="A364" s="75"/>
      <c r="B364" s="75"/>
      <c r="C364" s="75"/>
      <c r="D364" s="75"/>
      <c r="E364" s="75"/>
      <c r="F364" s="75"/>
      <c r="G364" s="75"/>
      <c r="H364" s="75"/>
      <c r="I364" s="75"/>
    </row>
    <row r="365" spans="1:9" ht="12.75" customHeight="1">
      <c r="A365" s="75"/>
      <c r="B365" s="75"/>
      <c r="C365" s="75"/>
      <c r="D365" s="75"/>
      <c r="E365" s="75"/>
      <c r="F365" s="75"/>
      <c r="G365" s="75"/>
      <c r="H365" s="75"/>
      <c r="I365" s="75"/>
    </row>
    <row r="366" spans="1:9" ht="12.75" customHeight="1">
      <c r="A366" s="75"/>
      <c r="B366" s="75"/>
      <c r="C366" s="75"/>
      <c r="D366" s="75"/>
      <c r="E366" s="75"/>
      <c r="F366" s="75"/>
      <c r="G366" s="75"/>
      <c r="H366" s="75"/>
      <c r="I366" s="75"/>
    </row>
    <row r="367" spans="1:9" ht="12.75" customHeight="1">
      <c r="A367" s="75"/>
      <c r="B367" s="75"/>
      <c r="C367" s="75"/>
      <c r="D367" s="75"/>
      <c r="E367" s="75"/>
      <c r="F367" s="75"/>
      <c r="G367" s="75"/>
      <c r="H367" s="75"/>
      <c r="I367" s="75"/>
    </row>
    <row r="368" spans="1:9" ht="12.75" customHeight="1">
      <c r="A368" s="75"/>
      <c r="B368" s="75"/>
      <c r="C368" s="208"/>
      <c r="D368" s="208"/>
      <c r="E368" s="75"/>
      <c r="F368" s="75"/>
      <c r="G368" s="75"/>
      <c r="H368" s="75"/>
      <c r="I368" s="75"/>
    </row>
    <row r="369" spans="1:9" ht="12.75" customHeight="1">
      <c r="A369" s="75"/>
      <c r="B369" s="75"/>
      <c r="C369" s="208"/>
      <c r="D369" s="208"/>
      <c r="E369" s="75"/>
      <c r="F369" s="75"/>
      <c r="G369" s="75"/>
      <c r="H369" s="75"/>
      <c r="I369" s="75"/>
    </row>
    <row r="370" spans="1:9" ht="12.75" customHeight="1">
      <c r="A370" s="75"/>
      <c r="B370" s="75"/>
      <c r="C370" s="208"/>
      <c r="D370" s="208"/>
      <c r="E370" s="75"/>
      <c r="F370" s="75"/>
      <c r="G370" s="75"/>
      <c r="H370" s="75"/>
      <c r="I370" s="75"/>
    </row>
    <row r="371" spans="1:9" ht="15" customHeight="1">
      <c r="A371" s="75"/>
      <c r="B371" s="75"/>
      <c r="C371" s="75"/>
      <c r="D371" s="75"/>
      <c r="E371" s="75"/>
      <c r="F371" s="75"/>
      <c r="G371" s="75"/>
      <c r="H371" s="74"/>
      <c r="I371" s="75"/>
    </row>
    <row r="372" spans="1:9" ht="15" customHeight="1">
      <c r="A372" s="75"/>
      <c r="B372" s="75"/>
      <c r="C372" s="75"/>
      <c r="D372" s="75"/>
      <c r="E372" s="75"/>
      <c r="F372" s="75"/>
      <c r="G372" s="75"/>
      <c r="H372" s="74"/>
      <c r="I372" s="75"/>
    </row>
    <row r="373" spans="1:9" ht="12.75" customHeight="1">
      <c r="A373" s="75"/>
      <c r="B373" s="75"/>
      <c r="C373" s="75"/>
      <c r="D373" s="75"/>
      <c r="E373" s="75"/>
      <c r="F373" s="75"/>
      <c r="G373" s="75"/>
      <c r="H373" s="75"/>
      <c r="I373" s="75"/>
    </row>
    <row r="374" spans="1:9" ht="12.75" customHeight="1">
      <c r="B374" s="206"/>
    </row>
    <row r="375" spans="1:9" ht="12.75" customHeight="1">
      <c r="B375" s="75"/>
    </row>
    <row r="376" spans="1:9" ht="12.75" customHeight="1">
      <c r="B376" s="75"/>
    </row>
    <row r="377" spans="1:9" ht="12.75" customHeight="1">
      <c r="B377" s="75" t="s">
        <v>217</v>
      </c>
    </row>
    <row r="378" spans="1:9" ht="12.75" customHeight="1">
      <c r="B378" s="75" t="s">
        <v>218</v>
      </c>
    </row>
    <row r="379" spans="1:9" ht="12.75" customHeight="1">
      <c r="B379" s="75" t="s">
        <v>219</v>
      </c>
    </row>
    <row r="380" spans="1:9" ht="12.75" customHeight="1">
      <c r="B380" s="75" t="s">
        <v>220</v>
      </c>
    </row>
    <row r="381" spans="1:9" ht="12.75" customHeight="1">
      <c r="B381" s="75" t="s">
        <v>221</v>
      </c>
    </row>
    <row r="382" spans="1:9" ht="12.75" customHeight="1">
      <c r="B382" s="75" t="s">
        <v>222</v>
      </c>
    </row>
    <row r="383" spans="1:9" ht="12.75" customHeight="1">
      <c r="B383" s="75" t="s">
        <v>223</v>
      </c>
    </row>
    <row r="384" spans="1:9" ht="12.75" customHeight="1">
      <c r="B384" s="75" t="s">
        <v>224</v>
      </c>
    </row>
    <row r="385" spans="2:2" ht="12.75" customHeight="1">
      <c r="B385" s="75" t="s">
        <v>206</v>
      </c>
    </row>
    <row r="386" spans="2:2" ht="12.75" customHeight="1">
      <c r="B386" s="75" t="s">
        <v>228</v>
      </c>
    </row>
    <row r="387" spans="2:2" ht="12.75" customHeight="1">
      <c r="B387" s="75" t="s">
        <v>229</v>
      </c>
    </row>
    <row r="388" spans="2:2" ht="12.75" customHeight="1">
      <c r="B388" s="75" t="s">
        <v>230</v>
      </c>
    </row>
    <row r="389" spans="2:2" ht="12.75" customHeight="1">
      <c r="B389" s="75" t="s">
        <v>211</v>
      </c>
    </row>
    <row r="390" spans="2:2" ht="12.75" customHeight="1">
      <c r="B390" s="75" t="s">
        <v>212</v>
      </c>
    </row>
    <row r="391" spans="2:2" ht="12.75" customHeight="1">
      <c r="B391" s="75" t="s">
        <v>213</v>
      </c>
    </row>
    <row r="392" spans="2:2" ht="12.75" customHeight="1">
      <c r="B392" s="75" t="s">
        <v>214</v>
      </c>
    </row>
    <row r="393" spans="2:2" ht="12.75" customHeight="1">
      <c r="B393" s="75" t="s">
        <v>215</v>
      </c>
    </row>
    <row r="394" spans="2:2" ht="12.75" customHeight="1">
      <c r="B394" s="75" t="s">
        <v>216</v>
      </c>
    </row>
    <row r="395" spans="2:2" ht="12.75" customHeight="1">
      <c r="B395" s="75" t="s">
        <v>217</v>
      </c>
    </row>
    <row r="396" spans="2:2" ht="12.75" customHeight="1">
      <c r="B396" s="75" t="s">
        <v>218</v>
      </c>
    </row>
    <row r="397" spans="2:2" ht="12.75" customHeight="1">
      <c r="B397" s="75" t="s">
        <v>219</v>
      </c>
    </row>
    <row r="398" spans="2:2" ht="12.75" customHeight="1">
      <c r="B398" s="75" t="s">
        <v>220</v>
      </c>
    </row>
    <row r="399" spans="2:2" ht="12.75" customHeight="1">
      <c r="B399" s="75" t="s">
        <v>221</v>
      </c>
    </row>
    <row r="400" spans="2:2" ht="12.75" customHeight="1">
      <c r="B400" s="75" t="s">
        <v>222</v>
      </c>
    </row>
    <row r="401" spans="2:2" ht="12.75" customHeight="1">
      <c r="B401" s="75" t="s">
        <v>223</v>
      </c>
    </row>
    <row r="402" spans="2:2" ht="12.75" customHeight="1">
      <c r="B402" s="75" t="s">
        <v>224</v>
      </c>
    </row>
    <row r="403" spans="2:2" ht="12.75" customHeight="1">
      <c r="B403" s="75" t="s">
        <v>206</v>
      </c>
    </row>
    <row r="404" spans="2:2" ht="12.75" customHeight="1">
      <c r="B404" s="75" t="s">
        <v>228</v>
      </c>
    </row>
    <row r="405" spans="2:2" ht="12.75" customHeight="1">
      <c r="B405" s="75" t="s">
        <v>229</v>
      </c>
    </row>
    <row r="406" spans="2:2" ht="12.75" customHeight="1">
      <c r="B406" s="75" t="s">
        <v>230</v>
      </c>
    </row>
    <row r="407" spans="2:2" ht="12.75" customHeight="1">
      <c r="B407" s="75" t="s">
        <v>211</v>
      </c>
    </row>
    <row r="408" spans="2:2" ht="12.75" customHeight="1">
      <c r="B408" s="75" t="s">
        <v>212</v>
      </c>
    </row>
    <row r="409" spans="2:2" ht="12.75" customHeight="1">
      <c r="B409" s="75" t="s">
        <v>213</v>
      </c>
    </row>
    <row r="410" spans="2:2" ht="12.75" customHeight="1">
      <c r="B410" s="75" t="s">
        <v>214</v>
      </c>
    </row>
    <row r="411" spans="2:2" ht="12.75" customHeight="1">
      <c r="B411" s="75" t="s">
        <v>215</v>
      </c>
    </row>
    <row r="412" spans="2:2" ht="12.75" customHeight="1">
      <c r="B412" s="75" t="s">
        <v>216</v>
      </c>
    </row>
    <row r="413" spans="2:2" ht="12.75" customHeight="1">
      <c r="B413" s="75" t="s">
        <v>217</v>
      </c>
    </row>
    <row r="414" spans="2:2" ht="12.75" customHeight="1">
      <c r="B414" s="75" t="s">
        <v>218</v>
      </c>
    </row>
    <row r="415" spans="2:2" ht="12.75" customHeight="1">
      <c r="B415" s="75" t="s">
        <v>219</v>
      </c>
    </row>
    <row r="416" spans="2:2" ht="12.75" customHeight="1">
      <c r="B416" s="75" t="s">
        <v>220</v>
      </c>
    </row>
    <row r="417" spans="1:9" ht="12.75" customHeight="1">
      <c r="B417" s="75" t="s">
        <v>221</v>
      </c>
    </row>
    <row r="418" spans="1:9" ht="12.75" customHeight="1">
      <c r="B418" s="75" t="s">
        <v>222</v>
      </c>
    </row>
    <row r="419" spans="1:9" ht="12.75" customHeight="1">
      <c r="B419" s="75" t="s">
        <v>223</v>
      </c>
    </row>
    <row r="420" spans="1:9" ht="12.75" customHeight="1">
      <c r="B420" s="75" t="s">
        <v>224</v>
      </c>
    </row>
    <row r="421" spans="1:9" ht="12.75" customHeight="1">
      <c r="B421" s="75" t="s">
        <v>206</v>
      </c>
    </row>
    <row r="422" spans="1:9" ht="12.75" customHeight="1">
      <c r="B422" s="75" t="s">
        <v>228</v>
      </c>
    </row>
    <row r="423" spans="1:9" ht="12.75" customHeight="1">
      <c r="B423" s="75" t="s">
        <v>229</v>
      </c>
    </row>
    <row r="424" spans="1:9" ht="12.75" customHeight="1">
      <c r="B424" s="209" t="s">
        <v>230</v>
      </c>
    </row>
    <row r="425" spans="1:9" ht="12.75" customHeight="1">
      <c r="A425" s="75"/>
      <c r="B425" s="75"/>
      <c r="C425" s="75"/>
      <c r="D425" s="75"/>
      <c r="E425" s="75"/>
      <c r="F425" s="75"/>
      <c r="G425" s="75"/>
      <c r="H425" s="75"/>
      <c r="I425" s="75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1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26" ht="19.5" customHeight="1">
      <c r="A2" s="211"/>
      <c r="B2" s="200" t="s">
        <v>15</v>
      </c>
      <c r="C2" s="201" t="s">
        <v>20</v>
      </c>
      <c r="D2" s="201" t="s">
        <v>21</v>
      </c>
      <c r="E2" s="204" t="s">
        <v>231</v>
      </c>
      <c r="F2" s="212" t="s">
        <v>54</v>
      </c>
      <c r="G2" s="212" t="s">
        <v>232</v>
      </c>
      <c r="H2" s="213" t="s">
        <v>233</v>
      </c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spans="1:26" ht="19.5" customHeight="1">
      <c r="A3" s="211"/>
      <c r="B3" s="214"/>
      <c r="C3" s="206"/>
      <c r="D3" s="206"/>
      <c r="E3" s="215"/>
      <c r="F3" s="216"/>
      <c r="G3" s="216"/>
      <c r="H3" s="75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spans="1:26" ht="19.5" customHeight="1">
      <c r="A4" s="211"/>
      <c r="B4" s="217"/>
      <c r="C4" s="75"/>
      <c r="D4" s="75"/>
      <c r="E4" s="218"/>
      <c r="F4" s="216"/>
      <c r="G4" s="216"/>
      <c r="H4" s="75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spans="1:26" ht="19.5" customHeight="1">
      <c r="A5" s="211"/>
      <c r="B5" s="217"/>
      <c r="C5" s="75"/>
      <c r="D5" s="75"/>
      <c r="E5" s="218"/>
      <c r="F5" s="216"/>
      <c r="G5" s="216"/>
      <c r="H5" s="75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r="6" spans="1:26" ht="19.5" customHeight="1">
      <c r="A6" s="211"/>
      <c r="B6" s="217"/>
      <c r="C6" s="75"/>
      <c r="D6" s="75"/>
      <c r="E6" s="218"/>
      <c r="F6" s="216"/>
      <c r="G6" s="216"/>
      <c r="H6" s="75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r="7" spans="1:26" ht="19.5" customHeight="1">
      <c r="A7" s="211"/>
      <c r="B7" s="217"/>
      <c r="C7" s="75"/>
      <c r="D7" s="75"/>
      <c r="E7" s="218"/>
      <c r="F7" s="216"/>
      <c r="G7" s="216"/>
      <c r="H7" s="75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 spans="1:26" ht="19.5" customHeight="1">
      <c r="A8" s="211"/>
      <c r="B8" s="217"/>
      <c r="C8" s="75"/>
      <c r="D8" s="75"/>
      <c r="E8" s="218"/>
      <c r="F8" s="216"/>
      <c r="G8" s="216"/>
      <c r="H8" s="75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</row>
    <row r="9" spans="1:26" ht="19.5" customHeight="1">
      <c r="A9" s="211"/>
      <c r="B9" s="217"/>
      <c r="C9" s="75"/>
      <c r="D9" s="75"/>
      <c r="E9" s="218"/>
      <c r="F9" s="216"/>
      <c r="G9" s="216"/>
      <c r="H9" s="75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</row>
    <row r="10" spans="1:26" ht="19.5" customHeight="1">
      <c r="A10" s="211"/>
      <c r="B10" s="217"/>
      <c r="C10" s="75"/>
      <c r="D10" s="75"/>
      <c r="E10" s="218"/>
      <c r="F10" s="216"/>
      <c r="G10" s="216"/>
      <c r="H10" s="75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</row>
    <row r="11" spans="1:26" ht="19.5" customHeight="1">
      <c r="A11" s="211"/>
      <c r="B11" s="217"/>
      <c r="C11" s="75"/>
      <c r="D11" s="75"/>
      <c r="E11" s="218"/>
      <c r="F11" s="216"/>
      <c r="G11" s="216"/>
      <c r="H11" s="75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spans="1:26" ht="19.5" customHeight="1">
      <c r="A12" s="211"/>
      <c r="B12" s="217"/>
      <c r="C12" s="75"/>
      <c r="D12" s="75"/>
      <c r="E12" s="218"/>
      <c r="F12" s="216"/>
      <c r="G12" s="216"/>
      <c r="H12" s="75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spans="1:26" ht="19.5" customHeight="1">
      <c r="A13" s="211"/>
      <c r="B13" s="217"/>
      <c r="C13" s="75"/>
      <c r="D13" s="75"/>
      <c r="E13" s="218"/>
      <c r="F13" s="216"/>
      <c r="G13" s="216"/>
      <c r="H13" s="75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spans="1:26" ht="19.5" customHeight="1">
      <c r="A14" s="211"/>
      <c r="B14" s="217"/>
      <c r="C14" s="75"/>
      <c r="D14" s="75"/>
      <c r="E14" s="218"/>
      <c r="F14" s="216"/>
      <c r="G14" s="216"/>
      <c r="H14" s="75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spans="1:26" ht="19.5" customHeight="1">
      <c r="A15" s="211"/>
      <c r="B15" s="217"/>
      <c r="C15" s="75"/>
      <c r="D15" s="75"/>
      <c r="E15" s="218"/>
      <c r="F15" s="216"/>
      <c r="G15" s="216"/>
      <c r="H15" s="75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spans="1:26" ht="19.5" customHeight="1">
      <c r="A16" s="211"/>
      <c r="B16" s="217"/>
      <c r="C16" s="75"/>
      <c r="D16" s="75"/>
      <c r="E16" s="218"/>
      <c r="F16" s="216"/>
      <c r="G16" s="216"/>
      <c r="H16" s="75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spans="1:26" ht="19.5" customHeight="1">
      <c r="A17" s="211"/>
      <c r="B17" s="217"/>
      <c r="C17" s="75"/>
      <c r="D17" s="75"/>
      <c r="E17" s="218"/>
      <c r="F17" s="216"/>
      <c r="G17" s="216"/>
      <c r="H17" s="75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spans="1:26" ht="19.5" customHeight="1">
      <c r="A18" s="211"/>
      <c r="B18" s="217"/>
      <c r="C18" s="75"/>
      <c r="D18" s="75"/>
      <c r="E18" s="218"/>
      <c r="F18" s="216"/>
      <c r="G18" s="216"/>
      <c r="H18" s="75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</row>
    <row r="19" spans="1:26" ht="19.5" customHeight="1">
      <c r="A19" s="211"/>
      <c r="B19" s="217"/>
      <c r="C19" s="75"/>
      <c r="D19" s="75"/>
      <c r="E19" s="218"/>
      <c r="F19" s="216"/>
      <c r="G19" s="216"/>
      <c r="H19" s="75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</row>
    <row r="20" spans="1:26" ht="19.5" customHeight="1">
      <c r="A20" s="211"/>
      <c r="B20" s="217"/>
      <c r="C20" s="75"/>
      <c r="D20" s="75"/>
      <c r="E20" s="218"/>
      <c r="F20" s="216"/>
      <c r="G20" s="216"/>
      <c r="H20" s="75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spans="1:26" ht="19.5" customHeight="1">
      <c r="A21" s="211"/>
      <c r="B21" s="217"/>
      <c r="C21" s="75"/>
      <c r="D21" s="75"/>
      <c r="E21" s="218"/>
      <c r="F21" s="216"/>
      <c r="G21" s="216"/>
      <c r="H21" s="75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spans="1:26" ht="19.5" customHeight="1">
      <c r="A22" s="211"/>
      <c r="B22" s="217"/>
      <c r="C22" s="75"/>
      <c r="D22" s="75"/>
      <c r="E22" s="218"/>
      <c r="F22" s="216"/>
      <c r="G22" s="216"/>
      <c r="H22" s="75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spans="1:26" ht="19.5" customHeight="1">
      <c r="A23" s="211"/>
      <c r="B23" s="217"/>
      <c r="C23" s="75"/>
      <c r="D23" s="75"/>
      <c r="E23" s="218"/>
      <c r="F23" s="216"/>
      <c r="G23" s="216"/>
      <c r="H23" s="75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spans="1:26" ht="19.5" customHeight="1">
      <c r="A24" s="211"/>
      <c r="B24" s="217"/>
      <c r="C24" s="75"/>
      <c r="D24" s="75"/>
      <c r="E24" s="218"/>
      <c r="F24" s="216"/>
      <c r="G24" s="216"/>
      <c r="H24" s="75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6" ht="19.5" customHeight="1">
      <c r="A25" s="211"/>
      <c r="B25" s="217"/>
      <c r="C25" s="75"/>
      <c r="D25" s="75"/>
      <c r="E25" s="218"/>
      <c r="F25" s="216"/>
      <c r="G25" s="216"/>
      <c r="H25" s="75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9.5" customHeight="1">
      <c r="A26" s="211"/>
      <c r="B26" s="217"/>
      <c r="C26" s="75"/>
      <c r="D26" s="75"/>
      <c r="E26" s="218"/>
      <c r="F26" s="216"/>
      <c r="G26" s="216"/>
      <c r="H26" s="75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6" ht="19.5" customHeight="1">
      <c r="A27" s="211"/>
      <c r="B27" s="217"/>
      <c r="C27" s="75"/>
      <c r="D27" s="75"/>
      <c r="E27" s="218"/>
      <c r="F27" s="216"/>
      <c r="G27" s="216"/>
      <c r="H27" s="75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6" ht="19.5" customHeight="1">
      <c r="A28" s="211"/>
      <c r="B28" s="217"/>
      <c r="C28" s="75"/>
      <c r="D28" s="75"/>
      <c r="E28" s="218"/>
      <c r="F28" s="216"/>
      <c r="G28" s="216"/>
      <c r="H28" s="75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6" ht="19.5" customHeight="1">
      <c r="A29" s="211"/>
      <c r="B29" s="217"/>
      <c r="C29" s="75"/>
      <c r="D29" s="75"/>
      <c r="E29" s="218"/>
      <c r="F29" s="216"/>
      <c r="G29" s="216"/>
      <c r="H29" s="75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spans="1:26" ht="19.5" customHeight="1">
      <c r="A30" s="211"/>
      <c r="B30" s="217"/>
      <c r="C30" s="75"/>
      <c r="D30" s="75"/>
      <c r="E30" s="218"/>
      <c r="F30" s="216"/>
      <c r="G30" s="216"/>
      <c r="H30" s="75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spans="1:26" ht="19.5" customHeight="1">
      <c r="A31" s="211"/>
      <c r="B31" s="217"/>
      <c r="C31" s="75"/>
      <c r="D31" s="75"/>
      <c r="E31" s="218"/>
      <c r="F31" s="216"/>
      <c r="G31" s="216"/>
      <c r="H31" s="75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</row>
    <row r="32" spans="1:26" ht="19.5" customHeight="1">
      <c r="A32" s="211"/>
      <c r="B32" s="217"/>
      <c r="C32" s="75"/>
      <c r="D32" s="75"/>
      <c r="E32" s="218"/>
      <c r="F32" s="216"/>
      <c r="G32" s="216"/>
      <c r="H32" s="75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spans="1:26" ht="19.5" customHeight="1">
      <c r="A33" s="211"/>
      <c r="B33" s="217"/>
      <c r="C33" s="75"/>
      <c r="D33" s="75"/>
      <c r="E33" s="218"/>
      <c r="F33" s="216"/>
      <c r="G33" s="216"/>
      <c r="H33" s="75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</row>
    <row r="34" spans="1:26" ht="19.5" customHeight="1">
      <c r="A34" s="211"/>
      <c r="B34" s="217"/>
      <c r="C34" s="75"/>
      <c r="D34" s="75"/>
      <c r="E34" s="218"/>
      <c r="F34" s="216"/>
      <c r="G34" s="216"/>
      <c r="H34" s="75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</row>
    <row r="35" spans="1:26" ht="19.5" customHeight="1">
      <c r="A35" s="211"/>
      <c r="B35" s="217"/>
      <c r="C35" s="75"/>
      <c r="D35" s="75"/>
      <c r="E35" s="218"/>
      <c r="F35" s="216"/>
      <c r="G35" s="216"/>
      <c r="H35" s="75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</row>
    <row r="36" spans="1:26" ht="19.5" customHeight="1">
      <c r="A36" s="211"/>
      <c r="B36" s="217"/>
      <c r="C36" s="75"/>
      <c r="D36" s="75"/>
      <c r="E36" s="218"/>
      <c r="F36" s="216"/>
      <c r="G36" s="216"/>
      <c r="H36" s="75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</row>
    <row r="37" spans="1:26" ht="19.5" customHeight="1">
      <c r="A37" s="211"/>
      <c r="B37" s="217"/>
      <c r="C37" s="75"/>
      <c r="D37" s="75"/>
      <c r="E37" s="218"/>
      <c r="F37" s="216"/>
      <c r="G37" s="216"/>
      <c r="H37" s="75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spans="1:26" ht="19.5" customHeight="1">
      <c r="A38" s="211"/>
      <c r="B38" s="217"/>
      <c r="C38" s="75"/>
      <c r="D38" s="75"/>
      <c r="E38" s="218"/>
      <c r="F38" s="216"/>
      <c r="G38" s="216"/>
      <c r="H38" s="75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spans="1:26" ht="19.5" customHeight="1">
      <c r="A39" s="211"/>
      <c r="B39" s="217"/>
      <c r="C39" s="75"/>
      <c r="D39" s="75"/>
      <c r="E39" s="218"/>
      <c r="F39" s="216"/>
      <c r="G39" s="216"/>
      <c r="H39" s="75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spans="1:26" ht="19.5" customHeight="1">
      <c r="A40" s="211"/>
      <c r="B40" s="219"/>
      <c r="C40" s="220"/>
      <c r="D40" s="220"/>
      <c r="E40" s="221"/>
      <c r="F40" s="222"/>
      <c r="G40" s="222"/>
      <c r="H40" s="75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spans="1:26" ht="12.75" customHeight="1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spans="1:26" ht="12.75" customHeight="1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spans="1:26" ht="12.75" customHeight="1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spans="1:26" ht="12.75" customHeight="1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spans="1:26" ht="12.75" customHeight="1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 ht="12.75" customHeight="1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spans="1:26" ht="12.75" customHeight="1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spans="1:26" ht="12.75" customHeight="1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:26" ht="12.75" customHeight="1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spans="1:26" ht="12.75" customHeight="1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spans="1:26" ht="12.75" customHeight="1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spans="1:26" ht="12.75" customHeight="1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spans="1:26" ht="12.75" customHeight="1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spans="1:26" ht="12.75" customHeight="1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</row>
    <row r="55" spans="1:26" ht="12.75" customHeight="1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</row>
    <row r="56" spans="1:26" ht="12.75" customHeight="1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</row>
    <row r="57" spans="1:26" ht="12.75" customHeight="1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</row>
    <row r="58" spans="1:26" ht="12.75" customHeight="1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</row>
    <row r="59" spans="1:26" ht="12.75" customHeight="1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</row>
    <row r="60" spans="1:26" ht="12.75" customHeight="1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</row>
    <row r="61" spans="1:26" ht="12.75" customHeight="1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</row>
    <row r="62" spans="1:26" ht="12.75" customHeight="1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</row>
    <row r="63" spans="1:26" ht="12.75" customHeight="1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</row>
    <row r="64" spans="1:26" ht="12.75" customHeight="1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</row>
    <row r="65" spans="1:26" ht="12.75" customHeight="1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</row>
    <row r="66" spans="1:26" ht="12.75" customHeight="1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</row>
    <row r="67" spans="1:26" ht="12.75" customHeight="1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</row>
    <row r="68" spans="1:26" ht="12.75" customHeight="1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</row>
    <row r="69" spans="1:26" ht="12.75" customHeight="1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</row>
    <row r="70" spans="1:26" ht="12.75" customHeight="1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</row>
    <row r="71" spans="1:26" ht="12.75" customHeight="1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</row>
    <row r="72" spans="1:26" ht="12.75" customHeight="1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</row>
    <row r="73" spans="1:26" ht="12.75" customHeight="1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</row>
    <row r="74" spans="1:26" ht="12.75" customHeight="1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</row>
    <row r="75" spans="1:26" ht="12.75" customHeight="1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</row>
    <row r="76" spans="1:26" ht="12.75" customHeight="1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</row>
    <row r="77" spans="1:26" ht="12.75" customHeight="1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</row>
    <row r="78" spans="1:26" ht="12.75" customHeight="1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</row>
    <row r="79" spans="1:26" ht="12.75" customHeight="1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</row>
    <row r="80" spans="1:26" ht="12.75" customHeight="1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</row>
    <row r="81" spans="1:26" ht="12.75" customHeight="1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</row>
    <row r="82" spans="1:26" ht="12.75" customHeight="1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</row>
    <row r="83" spans="1:26" ht="12.75" customHeight="1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</row>
    <row r="84" spans="1:26" ht="12.75" customHeight="1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</row>
    <row r="85" spans="1:26" ht="12.75" customHeight="1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</row>
    <row r="86" spans="1:26" ht="12.75" customHeight="1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</row>
    <row r="87" spans="1:26" ht="12.75" customHeight="1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</row>
    <row r="88" spans="1:26" ht="12.75" customHeight="1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</row>
    <row r="89" spans="1:26" ht="12.75" customHeight="1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</row>
    <row r="90" spans="1:26" ht="12.75" customHeight="1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</row>
    <row r="91" spans="1:26" ht="12.75" customHeight="1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</row>
    <row r="92" spans="1:26" ht="12.75" customHeight="1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</row>
    <row r="93" spans="1:26" ht="12.75" customHeight="1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</row>
    <row r="94" spans="1:26" ht="12.75" customHeight="1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</row>
    <row r="95" spans="1:26" ht="12.75" customHeight="1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</row>
    <row r="96" spans="1:26" ht="12.75" customHeight="1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</row>
    <row r="97" spans="1:26" ht="12.75" customHeight="1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</row>
    <row r="98" spans="1:26" ht="12.75" customHeight="1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</row>
    <row r="99" spans="1:26" ht="12.75" customHeight="1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</row>
    <row r="100" spans="1:26" ht="12.75" customHeight="1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 spans="1:26" ht="12.75" customHeight="1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 spans="1:26" ht="12.75" customHeight="1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 spans="1:26" ht="12.75" customHeight="1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 spans="1:26" ht="12.75" customHeight="1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 spans="1:26" ht="12.75" customHeight="1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 spans="1:26" ht="12.75" customHeight="1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 spans="1:26" ht="12.75" customHeight="1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 spans="1:26" ht="12.75" customHeight="1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 spans="1:26" ht="12.75" customHeight="1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 spans="1:26" ht="12.75" customHeight="1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 spans="1:26" ht="12.75" customHeight="1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 spans="1:26" ht="12.75" customHeight="1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 spans="1:26" ht="12.75" customHeight="1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 spans="1:26" ht="12.75" customHeight="1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 spans="1:26" ht="12.75" customHeight="1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 spans="1:26" ht="12.75" customHeight="1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 spans="1:26" ht="12.75" customHeight="1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 spans="1:26" ht="12.75" customHeight="1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 spans="1:26" ht="12.75" customHeight="1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 spans="1:26" ht="12.75" customHeight="1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 spans="1:26" ht="12.75" customHeight="1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 spans="1:26" ht="12.75" customHeight="1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 spans="1:26" ht="12.75" customHeight="1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 spans="1:26" ht="12.75" customHeight="1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 spans="1:26" ht="12.75" customHeight="1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 spans="1:26" ht="12.75" customHeight="1">
      <c r="A126" s="211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 spans="1:26" ht="12.75" customHeight="1">
      <c r="A127" s="211"/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 spans="1:26" ht="12.75" customHeight="1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 spans="1:26" ht="12.75" customHeight="1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 spans="1:26" ht="12.75" customHeight="1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 spans="1:26" ht="12.75" customHeight="1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 spans="1:26" ht="12.75" customHeight="1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 spans="1:26" ht="12.75" customHeight="1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 spans="1:26" ht="12.75" customHeight="1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 spans="1:26" ht="12.75" customHeight="1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 spans="1:26" ht="12.75" customHeight="1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 spans="1:26" ht="12.75" customHeight="1">
      <c r="A137" s="211"/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 spans="1:26" ht="12.75" customHeight="1">
      <c r="A138" s="211"/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 spans="1:26" ht="12.75" customHeight="1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 spans="1:26" ht="12.75" customHeight="1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 spans="1:26" ht="12.75" customHeight="1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 spans="1:26" ht="12.75" customHeight="1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 spans="1:26" ht="12.75" customHeight="1">
      <c r="A143" s="211"/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 spans="1:26" ht="12.75" customHeight="1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 spans="1:26" ht="12.75" customHeight="1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 spans="1:26" ht="12.75" customHeight="1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 spans="1:26" ht="12.75" customHeight="1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 spans="1:26" ht="12.75" customHeight="1">
      <c r="A148" s="211"/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 spans="1:26" ht="12.75" customHeight="1">
      <c r="A149" s="211"/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 spans="1:26" ht="12.75" customHeight="1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 spans="1:26" ht="12.75" customHeight="1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 spans="1:26" ht="12.75" customHeight="1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 spans="1:26" ht="12.75" customHeight="1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 spans="1:26" ht="12.75" customHeight="1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 spans="1:26" ht="12.75" customHeight="1">
      <c r="A155" s="211"/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 spans="1:26" ht="12.75" customHeight="1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 spans="1:26" ht="12.75" customHeight="1">
      <c r="A157" s="211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 spans="1:26" ht="12.75" customHeight="1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 spans="1:26" ht="12.75" customHeight="1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 spans="1:26" ht="12.75" customHeight="1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 spans="1:26" ht="12.75" customHeight="1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 spans="1:26" ht="12.75" customHeight="1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 spans="1:26" ht="12.75" customHeight="1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 spans="1:26" ht="12.75" customHeight="1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 spans="1:26" ht="12.75" customHeight="1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ht="12.75" customHeight="1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 spans="1:26" ht="12.75" customHeight="1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 spans="1:26" ht="12.75" customHeight="1">
      <c r="A168" s="211"/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 spans="1:26" ht="12.75" customHeight="1">
      <c r="A169" s="211"/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 spans="1:26" ht="12.75" customHeight="1">
      <c r="A170" s="211"/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 spans="1:26" ht="12.75" customHeight="1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 spans="1:26" ht="12.75" customHeight="1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 spans="1:26" ht="12.75" customHeight="1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 spans="1:26" ht="12.75" customHeight="1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 spans="1:26" ht="12.75" customHeight="1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 spans="1:26" ht="12.75" customHeight="1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 spans="1:26" ht="12.75" customHeight="1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 spans="1:26" ht="12.75" customHeight="1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 spans="1:26" ht="12.75" customHeight="1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 spans="1:26" ht="12.75" customHeight="1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 spans="1:26" ht="12.75" customHeight="1">
      <c r="A181" s="211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 spans="1:26" ht="12.75" customHeight="1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 spans="1:26" ht="12.75" customHeight="1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 spans="1:26" ht="12.75" customHeight="1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 spans="1:26" ht="12.75" customHeight="1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 spans="1:26" ht="12.75" customHeight="1">
      <c r="A186" s="211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 spans="1:26" ht="12.75" customHeight="1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 spans="1:26" ht="12.75" customHeight="1">
      <c r="A188" s="211"/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 spans="1:26" ht="12.75" customHeight="1">
      <c r="A189" s="211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 spans="1:26" ht="12.75" customHeight="1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 spans="1:26" ht="12.75" customHeight="1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 spans="1:26" ht="12.75" customHeight="1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 spans="1:26" ht="12.75" customHeight="1">
      <c r="A193" s="211"/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 spans="1:26" ht="12.75" customHeight="1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 spans="1:26" ht="12.75" customHeight="1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 spans="1:26" ht="12.75" customHeight="1">
      <c r="A196" s="211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 spans="1:26" ht="12.75" customHeight="1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 spans="1:26" ht="12.75" customHeight="1">
      <c r="A198" s="211"/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 spans="1:26" ht="12.75" customHeight="1">
      <c r="A199" s="211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 spans="1:26" ht="12.75" customHeight="1">
      <c r="A200" s="211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 spans="1:26" ht="12.75" customHeight="1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 spans="1:26" ht="12.75" customHeight="1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 spans="1:26" ht="12.75" customHeight="1">
      <c r="A203" s="211"/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 spans="1:26" ht="12.75" customHeight="1">
      <c r="A204" s="211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 spans="1:26" ht="12.75" customHeight="1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 spans="1:26" ht="12.75" customHeight="1">
      <c r="A206" s="211"/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 spans="1:26" ht="12.75" customHeight="1">
      <c r="A207" s="211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 spans="1:26" ht="12.75" customHeight="1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 spans="1:26" ht="12.75" customHeight="1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 spans="1:26" ht="12.75" customHeight="1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 spans="1:26" ht="12.75" customHeight="1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 spans="1:26" ht="12.75" customHeight="1">
      <c r="A212" s="211"/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 spans="1:26" ht="12.75" customHeight="1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 spans="1:26" ht="12.75" customHeight="1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 spans="1:26" ht="12.75" customHeight="1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 spans="1:26" ht="12.75" customHeight="1">
      <c r="A216" s="211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 spans="1:26" ht="12.75" customHeight="1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 spans="1:26" ht="12.75" customHeight="1">
      <c r="A218" s="211"/>
      <c r="B218" s="211"/>
      <c r="C218" s="211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 spans="1:26" ht="12.75" customHeight="1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 spans="1:26" ht="12.75" customHeight="1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 spans="1:26" ht="12.75" customHeight="1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 spans="1:26" ht="12.75" customHeight="1">
      <c r="A222" s="211"/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 spans="1:26" ht="12.75" customHeight="1">
      <c r="A223" s="211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 spans="1:26" ht="12.75" customHeight="1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</row>
    <row r="225" spans="1:26" ht="12.75" customHeight="1">
      <c r="A225" s="211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</row>
    <row r="226" spans="1:26" ht="12.75" customHeight="1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</row>
    <row r="227" spans="1:26" ht="12.75" customHeight="1">
      <c r="A227" s="211"/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</row>
    <row r="228" spans="1:26" ht="12.75" customHeight="1">
      <c r="A228" s="211"/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</row>
    <row r="229" spans="1:26" ht="12.75" customHeight="1">
      <c r="A229" s="211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</row>
    <row r="230" spans="1:26" ht="12.75" customHeight="1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</row>
    <row r="231" spans="1:26" ht="12.75" customHeight="1">
      <c r="A231" s="211"/>
      <c r="B231" s="211"/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</row>
    <row r="232" spans="1:26" ht="12.75" customHeight="1">
      <c r="A232" s="211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</row>
    <row r="233" spans="1:26" ht="12.75" customHeight="1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</row>
    <row r="234" spans="1:26" ht="12.75" customHeight="1">
      <c r="A234" s="211"/>
      <c r="B234" s="211"/>
      <c r="C234" s="211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</row>
    <row r="235" spans="1:26" ht="12.75" customHeight="1">
      <c r="A235" s="211"/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</row>
    <row r="236" spans="1:26" ht="12.75" customHeight="1">
      <c r="A236" s="211"/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</row>
    <row r="237" spans="1:26" ht="12.75" customHeight="1">
      <c r="A237" s="211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</row>
    <row r="238" spans="1:26" ht="12.75" customHeight="1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</row>
    <row r="239" spans="1:26" ht="12.75" customHeight="1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</row>
    <row r="240" spans="1:26" ht="12.75" customHeight="1">
      <c r="A240" s="211"/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</row>
    <row r="241" spans="1:26" ht="12.75" customHeight="1">
      <c r="A241" s="211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</row>
    <row r="242" spans="1:26" ht="12.75" customHeight="1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</row>
    <row r="243" spans="1:26" ht="12.75" customHeight="1">
      <c r="A243" s="211"/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</row>
    <row r="244" spans="1:26" ht="12.75" customHeight="1">
      <c r="A244" s="211"/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</row>
    <row r="245" spans="1:26" ht="12.75" customHeight="1">
      <c r="A245" s="211"/>
      <c r="B245" s="211"/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</row>
    <row r="246" spans="1:26" ht="12.75" customHeight="1">
      <c r="A246" s="211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</row>
    <row r="247" spans="1:26" ht="12.75" customHeight="1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</row>
    <row r="248" spans="1:26" ht="12.75" customHeight="1">
      <c r="A248" s="211"/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</row>
    <row r="249" spans="1:26" ht="12.75" customHeight="1">
      <c r="A249" s="211"/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</row>
    <row r="250" spans="1:26" ht="12.75" customHeight="1">
      <c r="A250" s="211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</row>
    <row r="251" spans="1:26" ht="12.75" customHeight="1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</row>
    <row r="252" spans="1:26" ht="12.75" customHeight="1">
      <c r="A252" s="211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</row>
    <row r="253" spans="1:26" ht="12.75" customHeight="1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</row>
    <row r="254" spans="1:26" ht="12.75" customHeight="1">
      <c r="A254" s="211"/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</row>
    <row r="255" spans="1:26" ht="12.75" customHeight="1">
      <c r="A255" s="211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1"/>
      <c r="X255" s="211"/>
      <c r="Y255" s="211"/>
      <c r="Z255" s="211"/>
    </row>
    <row r="256" spans="1:26" ht="12.75" customHeight="1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</row>
    <row r="257" spans="1:26" ht="12.75" customHeight="1">
      <c r="A257" s="211"/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</row>
    <row r="258" spans="1:26" ht="12.75" customHeight="1">
      <c r="A258" s="211"/>
      <c r="B258" s="211"/>
      <c r="C258" s="211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</row>
    <row r="259" spans="1:26" ht="12.75" customHeight="1">
      <c r="A259" s="211"/>
      <c r="B259" s="211"/>
      <c r="C259" s="211"/>
      <c r="D259" s="211"/>
      <c r="E259" s="211"/>
      <c r="F259" s="211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</row>
    <row r="260" spans="1:26" ht="12.75" customHeight="1">
      <c r="A260" s="211"/>
      <c r="B260" s="211"/>
      <c r="C260" s="211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</row>
    <row r="261" spans="1:26" ht="12.75" customHeight="1">
      <c r="A261" s="211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</row>
    <row r="262" spans="1:26" ht="12.75" customHeight="1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</row>
    <row r="263" spans="1:26" ht="12.75" customHeight="1">
      <c r="A263" s="211"/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</row>
    <row r="264" spans="1:26" ht="12.75" customHeight="1">
      <c r="A264" s="211"/>
      <c r="B264" s="211"/>
      <c r="C264" s="211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</row>
    <row r="265" spans="1:26" ht="12.75" customHeight="1">
      <c r="A265" s="211"/>
      <c r="B265" s="211"/>
      <c r="C265" s="211"/>
      <c r="D265" s="211"/>
      <c r="E265" s="211"/>
      <c r="F265" s="211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</row>
    <row r="266" spans="1:26" ht="12.75" customHeight="1">
      <c r="A266" s="211"/>
      <c r="B266" s="211"/>
      <c r="C266" s="211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</row>
    <row r="267" spans="1:26" ht="12.75" customHeight="1">
      <c r="A267" s="211"/>
      <c r="B267" s="211"/>
      <c r="C267" s="211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</row>
    <row r="268" spans="1:26" ht="12.75" customHeight="1">
      <c r="A268" s="211"/>
      <c r="B268" s="211"/>
      <c r="C268" s="211"/>
      <c r="D268" s="211"/>
      <c r="E268" s="211"/>
      <c r="F268" s="211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1"/>
      <c r="X268" s="211"/>
      <c r="Y268" s="211"/>
      <c r="Z268" s="211"/>
    </row>
    <row r="269" spans="1:26" ht="12.75" customHeight="1">
      <c r="A269" s="211"/>
      <c r="B269" s="211"/>
      <c r="C269" s="211"/>
      <c r="D269" s="211"/>
      <c r="E269" s="211"/>
      <c r="F269" s="211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1"/>
      <c r="X269" s="211"/>
      <c r="Y269" s="211"/>
      <c r="Z269" s="211"/>
    </row>
    <row r="270" spans="1:26" ht="12.75" customHeight="1">
      <c r="A270" s="211"/>
      <c r="B270" s="211"/>
      <c r="C270" s="211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</row>
    <row r="271" spans="1:26" ht="12.75" customHeight="1">
      <c r="A271" s="211"/>
      <c r="B271" s="211"/>
      <c r="C271" s="211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1"/>
      <c r="X271" s="211"/>
      <c r="Y271" s="211"/>
      <c r="Z271" s="211"/>
    </row>
    <row r="272" spans="1:26" ht="12.75" customHeight="1">
      <c r="A272" s="211"/>
      <c r="B272" s="211"/>
      <c r="C272" s="211"/>
      <c r="D272" s="211"/>
      <c r="E272" s="211"/>
      <c r="F272" s="211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</row>
    <row r="273" spans="1:26" ht="12.75" customHeight="1">
      <c r="A273" s="211"/>
      <c r="B273" s="211"/>
      <c r="C273" s="211"/>
      <c r="D273" s="211"/>
      <c r="E273" s="211"/>
      <c r="F273" s="211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</row>
    <row r="274" spans="1:26" ht="12.75" customHeight="1">
      <c r="A274" s="211"/>
      <c r="B274" s="211"/>
      <c r="C274" s="211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</row>
    <row r="275" spans="1:26" ht="12.75" customHeight="1">
      <c r="A275" s="211"/>
      <c r="B275" s="211"/>
      <c r="C275" s="211"/>
      <c r="D275" s="211"/>
      <c r="E275" s="211"/>
      <c r="F275" s="211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</row>
    <row r="276" spans="1:26" ht="12.75" customHeight="1">
      <c r="A276" s="211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</row>
    <row r="277" spans="1:26" ht="12.75" customHeight="1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</row>
    <row r="278" spans="1:26" ht="12.75" customHeight="1">
      <c r="A278" s="21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</row>
    <row r="279" spans="1:26" ht="12.75" customHeight="1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</row>
    <row r="280" spans="1:26" ht="12.75" customHeight="1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</row>
    <row r="281" spans="1:26" ht="12.75" customHeight="1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</row>
    <row r="282" spans="1:26" ht="12.75" customHeight="1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</row>
    <row r="283" spans="1:26" ht="12.75" customHeight="1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</row>
    <row r="284" spans="1:26" ht="12.75" customHeight="1">
      <c r="A284" s="211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</row>
    <row r="285" spans="1:26" ht="12.75" customHeight="1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1"/>
      <c r="X285" s="211"/>
      <c r="Y285" s="211"/>
      <c r="Z285" s="211"/>
    </row>
    <row r="286" spans="1:26" ht="12.75" customHeight="1">
      <c r="A286" s="211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</row>
    <row r="287" spans="1:26" ht="12.75" customHeight="1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</row>
    <row r="288" spans="1:26" ht="12.75" customHeight="1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</row>
    <row r="289" spans="1:26" ht="12.75" customHeight="1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</row>
    <row r="290" spans="1:26" ht="12.75" customHeight="1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</row>
    <row r="291" spans="1:26" ht="12.75" customHeight="1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1"/>
      <c r="X291" s="211"/>
      <c r="Y291" s="211"/>
      <c r="Z291" s="211"/>
    </row>
    <row r="292" spans="1:26" ht="12.75" customHeight="1">
      <c r="A292" s="211"/>
      <c r="B292" s="211"/>
      <c r="C292" s="211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1"/>
      <c r="X292" s="211"/>
      <c r="Y292" s="211"/>
      <c r="Z292" s="211"/>
    </row>
    <row r="293" spans="1:26" ht="12.75" customHeight="1">
      <c r="A293" s="211"/>
      <c r="B293" s="211"/>
      <c r="C293" s="211"/>
      <c r="D293" s="211"/>
      <c r="E293" s="211"/>
      <c r="F293" s="211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1"/>
      <c r="X293" s="211"/>
      <c r="Y293" s="211"/>
      <c r="Z293" s="211"/>
    </row>
    <row r="294" spans="1:26" ht="12.75" customHeight="1">
      <c r="A294" s="211"/>
      <c r="B294" s="211"/>
      <c r="C294" s="211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</row>
    <row r="295" spans="1:26" ht="12.75" customHeight="1">
      <c r="A295" s="211"/>
      <c r="B295" s="211"/>
      <c r="C295" s="211"/>
      <c r="D295" s="211"/>
      <c r="E295" s="211"/>
      <c r="F295" s="211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</row>
    <row r="296" spans="1:26" ht="12.75" customHeight="1">
      <c r="A296" s="211"/>
      <c r="B296" s="211"/>
      <c r="C296" s="211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</row>
    <row r="297" spans="1:26" ht="12.75" customHeight="1">
      <c r="A297" s="211"/>
      <c r="B297" s="211"/>
      <c r="C297" s="211"/>
      <c r="D297" s="211"/>
      <c r="E297" s="211"/>
      <c r="F297" s="211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</row>
    <row r="298" spans="1:26" ht="12.75" customHeight="1">
      <c r="A298" s="211"/>
      <c r="B298" s="211"/>
      <c r="C298" s="211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</row>
    <row r="299" spans="1:26" ht="12.75" customHeight="1">
      <c r="A299" s="211"/>
      <c r="B299" s="211"/>
      <c r="C299" s="211"/>
      <c r="D299" s="211"/>
      <c r="E299" s="211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</row>
    <row r="300" spans="1:26" ht="12.75" customHeight="1">
      <c r="A300" s="211"/>
      <c r="B300" s="211"/>
      <c r="C300" s="211"/>
      <c r="D300" s="211"/>
      <c r="E300" s="211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</row>
    <row r="301" spans="1:26" ht="12.75" customHeight="1">
      <c r="A301" s="211"/>
      <c r="B301" s="211"/>
      <c r="C301" s="211"/>
      <c r="D301" s="211"/>
      <c r="E301" s="211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</row>
    <row r="302" spans="1:26" ht="12.75" customHeight="1">
      <c r="A302" s="211"/>
      <c r="B302" s="211"/>
      <c r="C302" s="211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</row>
    <row r="303" spans="1:26" ht="12.75" customHeight="1">
      <c r="A303" s="211"/>
      <c r="B303" s="211"/>
      <c r="C303" s="211"/>
      <c r="D303" s="211"/>
      <c r="E303" s="211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</row>
    <row r="304" spans="1:26" ht="12.75" customHeight="1">
      <c r="A304" s="211"/>
      <c r="B304" s="211"/>
      <c r="C304" s="211"/>
      <c r="D304" s="211"/>
      <c r="E304" s="211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</row>
    <row r="305" spans="1:26" ht="12.75" customHeight="1">
      <c r="A305" s="211"/>
      <c r="B305" s="211"/>
      <c r="C305" s="211"/>
      <c r="D305" s="211"/>
      <c r="E305" s="211"/>
      <c r="F305" s="211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1"/>
      <c r="X305" s="211"/>
      <c r="Y305" s="211"/>
      <c r="Z305" s="211"/>
    </row>
    <row r="306" spans="1:26" ht="12.75" customHeight="1">
      <c r="A306" s="211"/>
      <c r="B306" s="211"/>
      <c r="C306" s="211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</row>
    <row r="307" spans="1:26" ht="12.75" customHeight="1">
      <c r="A307" s="211"/>
      <c r="B307" s="211"/>
      <c r="C307" s="211"/>
      <c r="D307" s="211"/>
      <c r="E307" s="211"/>
      <c r="F307" s="211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</row>
    <row r="308" spans="1:26" ht="12.75" customHeight="1">
      <c r="A308" s="211"/>
      <c r="B308" s="211"/>
      <c r="C308" s="211"/>
      <c r="D308" s="211"/>
      <c r="E308" s="211"/>
      <c r="F308" s="211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</row>
    <row r="309" spans="1:26" ht="12.75" customHeight="1">
      <c r="A309" s="211"/>
      <c r="B309" s="211"/>
      <c r="C309" s="211"/>
      <c r="D309" s="211"/>
      <c r="E309" s="211"/>
      <c r="F309" s="211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</row>
    <row r="310" spans="1:26" ht="12.75" customHeight="1">
      <c r="A310" s="211"/>
      <c r="B310" s="211"/>
      <c r="C310" s="211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</row>
    <row r="311" spans="1:26" ht="12.75" customHeight="1">
      <c r="A311" s="211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</row>
    <row r="312" spans="1:26" ht="12.75" customHeight="1">
      <c r="A312" s="211"/>
      <c r="B312" s="211"/>
      <c r="C312" s="211"/>
      <c r="D312" s="211"/>
      <c r="E312" s="211"/>
      <c r="F312" s="211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</row>
    <row r="313" spans="1:26" ht="12.75" customHeight="1">
      <c r="A313" s="211"/>
      <c r="B313" s="211"/>
      <c r="C313" s="211"/>
      <c r="D313" s="211"/>
      <c r="E313" s="211"/>
      <c r="F313" s="211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</row>
    <row r="314" spans="1:26" ht="12.75" customHeight="1">
      <c r="A314" s="211"/>
      <c r="B314" s="211"/>
      <c r="C314" s="211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</row>
    <row r="315" spans="1:26" ht="12.75" customHeight="1">
      <c r="A315" s="211"/>
      <c r="B315" s="211"/>
      <c r="C315" s="211"/>
      <c r="D315" s="211"/>
      <c r="E315" s="211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</row>
    <row r="316" spans="1:26" ht="12.75" customHeight="1">
      <c r="A316" s="211"/>
      <c r="B316" s="211"/>
      <c r="C316" s="211"/>
      <c r="D316" s="211"/>
      <c r="E316" s="211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</row>
    <row r="317" spans="1:26" ht="12.75" customHeight="1">
      <c r="A317" s="211"/>
      <c r="B317" s="211"/>
      <c r="C317" s="211"/>
      <c r="D317" s="211"/>
      <c r="E317" s="211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</row>
    <row r="318" spans="1:26" ht="12.75" customHeight="1">
      <c r="A318" s="211"/>
      <c r="B318" s="211"/>
      <c r="C318" s="211"/>
      <c r="D318" s="211"/>
      <c r="E318" s="211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</row>
    <row r="319" spans="1:26" ht="12.75" customHeight="1">
      <c r="A319" s="211"/>
      <c r="B319" s="211"/>
      <c r="C319" s="211"/>
      <c r="D319" s="211"/>
      <c r="E319" s="211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</row>
    <row r="320" spans="1:26" ht="12.75" customHeight="1">
      <c r="A320" s="211"/>
      <c r="B320" s="211"/>
      <c r="C320" s="211"/>
      <c r="D320" s="211"/>
      <c r="E320" s="211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</row>
    <row r="321" spans="1:26" ht="12.75" customHeight="1">
      <c r="A321" s="211"/>
      <c r="B321" s="211"/>
      <c r="C321" s="211"/>
      <c r="D321" s="211"/>
      <c r="E321" s="211"/>
      <c r="F321" s="211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</row>
    <row r="322" spans="1:26" ht="12.75" customHeight="1">
      <c r="A322" s="211"/>
      <c r="B322" s="211"/>
      <c r="C322" s="211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</row>
    <row r="323" spans="1:26" ht="12.75" customHeight="1">
      <c r="A323" s="211"/>
      <c r="B323" s="211"/>
      <c r="C323" s="211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</row>
    <row r="324" spans="1:26" ht="12.75" customHeight="1">
      <c r="A324" s="211"/>
      <c r="B324" s="211"/>
      <c r="C324" s="211"/>
      <c r="D324" s="211"/>
      <c r="E324" s="211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</row>
    <row r="325" spans="1:26" ht="12.75" customHeight="1">
      <c r="A325" s="211"/>
      <c r="B325" s="211"/>
      <c r="C325" s="211"/>
      <c r="D325" s="211"/>
      <c r="E325" s="211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</row>
    <row r="326" spans="1:26" ht="12.75" customHeight="1">
      <c r="A326" s="211"/>
      <c r="B326" s="211"/>
      <c r="C326" s="211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</row>
    <row r="327" spans="1:26" ht="12.75" customHeight="1">
      <c r="A327" s="211"/>
      <c r="B327" s="211"/>
      <c r="C327" s="211"/>
      <c r="D327" s="211"/>
      <c r="E327" s="211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</row>
    <row r="328" spans="1:26" ht="12.75" customHeight="1">
      <c r="A328" s="211"/>
      <c r="B328" s="211"/>
      <c r="C328" s="211"/>
      <c r="D328" s="211"/>
      <c r="E328" s="211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</row>
    <row r="329" spans="1:26" ht="12.75" customHeight="1">
      <c r="A329" s="211"/>
      <c r="B329" s="211"/>
      <c r="C329" s="211"/>
      <c r="D329" s="211"/>
      <c r="E329" s="211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</row>
    <row r="330" spans="1:26" ht="12.75" customHeight="1">
      <c r="A330" s="211"/>
      <c r="B330" s="211"/>
      <c r="C330" s="211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</row>
    <row r="331" spans="1:26" ht="12.75" customHeight="1">
      <c r="A331" s="211"/>
      <c r="B331" s="211"/>
      <c r="C331" s="211"/>
      <c r="D331" s="211"/>
      <c r="E331" s="211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 spans="1:26" ht="12.75" customHeight="1">
      <c r="A332" s="211"/>
      <c r="B332" s="211"/>
      <c r="C332" s="211"/>
      <c r="D332" s="211"/>
      <c r="E332" s="211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</row>
    <row r="333" spans="1:26" ht="12.75" customHeight="1">
      <c r="A333" s="211"/>
      <c r="B333" s="211"/>
      <c r="C333" s="211"/>
      <c r="D333" s="211"/>
      <c r="E333" s="211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</row>
    <row r="334" spans="1:26" ht="12.75" customHeight="1">
      <c r="A334" s="211"/>
      <c r="B334" s="211"/>
      <c r="C334" s="211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</row>
    <row r="335" spans="1:26" ht="12.75" customHeight="1">
      <c r="A335" s="211"/>
      <c r="B335" s="211"/>
      <c r="C335" s="211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</row>
    <row r="336" spans="1:26" ht="12.75" customHeight="1">
      <c r="A336" s="211"/>
      <c r="B336" s="211"/>
      <c r="C336" s="211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</row>
    <row r="337" spans="1:26" ht="12.75" customHeight="1">
      <c r="A337" s="211"/>
      <c r="B337" s="211"/>
      <c r="C337" s="211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</row>
    <row r="338" spans="1:26" ht="12.75" customHeight="1">
      <c r="A338" s="211"/>
      <c r="B338" s="211"/>
      <c r="C338" s="211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</row>
    <row r="339" spans="1:26" ht="12.75" customHeight="1">
      <c r="A339" s="211"/>
      <c r="B339" s="211"/>
      <c r="C339" s="211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</row>
    <row r="340" spans="1:26" ht="12.75" customHeight="1">
      <c r="A340" s="211"/>
      <c r="B340" s="211"/>
      <c r="C340" s="211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</row>
    <row r="341" spans="1:26" ht="12.75" customHeight="1">
      <c r="A341" s="211"/>
      <c r="B341" s="211"/>
      <c r="C341" s="211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1"/>
      <c r="X341" s="211"/>
      <c r="Y341" s="211"/>
      <c r="Z341" s="211"/>
    </row>
    <row r="342" spans="1:26" ht="12.75" customHeight="1">
      <c r="A342" s="211"/>
      <c r="B342" s="211"/>
      <c r="C342" s="211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</row>
    <row r="343" spans="1:26" ht="12.75" customHeight="1">
      <c r="A343" s="211"/>
      <c r="B343" s="211"/>
      <c r="C343" s="211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</row>
    <row r="344" spans="1:26" ht="12.75" customHeight="1">
      <c r="A344" s="211"/>
      <c r="B344" s="211"/>
      <c r="C344" s="211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</row>
    <row r="345" spans="1:26" ht="12.75" customHeight="1">
      <c r="A345" s="211"/>
      <c r="B345" s="211"/>
      <c r="C345" s="211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</row>
    <row r="346" spans="1:26" ht="12.75" customHeight="1">
      <c r="A346" s="211"/>
      <c r="B346" s="211"/>
      <c r="C346" s="211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</row>
    <row r="347" spans="1:26" ht="12.75" customHeight="1">
      <c r="A347" s="211"/>
      <c r="B347" s="211"/>
      <c r="C347" s="211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</row>
    <row r="348" spans="1:26" ht="12.75" customHeight="1">
      <c r="A348" s="211"/>
      <c r="B348" s="211"/>
      <c r="C348" s="211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</row>
    <row r="349" spans="1:26" ht="12.75" customHeight="1">
      <c r="A349" s="211"/>
      <c r="B349" s="211"/>
      <c r="C349" s="211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</row>
    <row r="350" spans="1:26" ht="12.75" customHeight="1">
      <c r="A350" s="211"/>
      <c r="B350" s="211"/>
      <c r="C350" s="211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</row>
    <row r="351" spans="1:26" ht="12.75" customHeight="1">
      <c r="A351" s="211"/>
      <c r="B351" s="211"/>
      <c r="C351" s="211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 spans="1:26" ht="12.75" customHeight="1">
      <c r="A352" s="211"/>
      <c r="B352" s="211"/>
      <c r="C352" s="211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 spans="1:26" ht="12.75" customHeight="1">
      <c r="A353" s="211"/>
      <c r="B353" s="211"/>
      <c r="C353" s="211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</row>
    <row r="354" spans="1:26" ht="12.75" customHeight="1">
      <c r="A354" s="211"/>
      <c r="B354" s="211"/>
      <c r="C354" s="211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</row>
    <row r="355" spans="1:26" ht="12.75" customHeight="1">
      <c r="A355" s="211"/>
      <c r="B355" s="211"/>
      <c r="C355" s="211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</row>
    <row r="356" spans="1:26" ht="12.75" customHeight="1">
      <c r="A356" s="211"/>
      <c r="B356" s="211"/>
      <c r="C356" s="211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</row>
    <row r="357" spans="1:26" ht="12.75" customHeight="1">
      <c r="A357" s="211"/>
      <c r="B357" s="211"/>
      <c r="C357" s="211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</row>
    <row r="358" spans="1:26" ht="12.75" customHeight="1">
      <c r="A358" s="211"/>
      <c r="B358" s="211"/>
      <c r="C358" s="211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</row>
    <row r="359" spans="1:26" ht="12.75" customHeight="1">
      <c r="A359" s="211"/>
      <c r="B359" s="211"/>
      <c r="C359" s="211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</row>
    <row r="360" spans="1:26" ht="12.75" customHeight="1">
      <c r="A360" s="211"/>
      <c r="B360" s="211"/>
      <c r="C360" s="211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</row>
    <row r="361" spans="1:26" ht="12.75" customHeight="1">
      <c r="A361" s="211"/>
      <c r="B361" s="211"/>
      <c r="C361" s="211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</row>
    <row r="362" spans="1:26" ht="12.75" customHeight="1">
      <c r="A362" s="211"/>
      <c r="B362" s="211"/>
      <c r="C362" s="211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</row>
    <row r="363" spans="1:26" ht="12.75" customHeight="1">
      <c r="A363" s="211"/>
      <c r="B363" s="211"/>
      <c r="C363" s="211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</row>
    <row r="364" spans="1:26" ht="12.75" customHeight="1">
      <c r="A364" s="211"/>
      <c r="B364" s="211"/>
      <c r="C364" s="211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</row>
    <row r="365" spans="1:26" ht="12.75" customHeight="1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</row>
    <row r="366" spans="1:26" ht="12.75" customHeight="1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</row>
    <row r="367" spans="1:26" ht="12.75" customHeight="1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</row>
    <row r="368" spans="1:26" ht="12.75" customHeight="1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</row>
    <row r="369" spans="1:26" ht="12.75" customHeight="1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</row>
    <row r="370" spans="1:26" ht="12.75" customHeight="1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</row>
    <row r="371" spans="1:26" ht="12.75" customHeight="1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</row>
    <row r="372" spans="1:26" ht="12.75" customHeight="1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</row>
    <row r="373" spans="1:26" ht="12.75" customHeight="1">
      <c r="A373" s="211"/>
      <c r="B373" s="211"/>
      <c r="C373" s="211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</row>
    <row r="374" spans="1:26" ht="12.75" customHeight="1">
      <c r="A374" s="211"/>
      <c r="B374" s="211"/>
      <c r="C374" s="211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</row>
    <row r="375" spans="1:26" ht="12.75" customHeight="1">
      <c r="A375" s="211"/>
      <c r="B375" s="211"/>
      <c r="C375" s="211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</row>
    <row r="376" spans="1:26" ht="12.75" customHeight="1">
      <c r="A376" s="211"/>
      <c r="B376" s="211"/>
      <c r="C376" s="211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</row>
    <row r="377" spans="1:26" ht="12.75" customHeight="1">
      <c r="A377" s="211"/>
      <c r="B377" s="211"/>
      <c r="C377" s="211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</row>
    <row r="378" spans="1:26" ht="12.75" customHeight="1">
      <c r="A378" s="211"/>
      <c r="B378" s="211"/>
      <c r="C378" s="211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</row>
    <row r="379" spans="1:26" ht="12.75" customHeight="1">
      <c r="A379" s="211"/>
      <c r="B379" s="211"/>
      <c r="C379" s="211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</row>
    <row r="380" spans="1:26" ht="12.75" customHeight="1">
      <c r="A380" s="211"/>
      <c r="B380" s="211"/>
      <c r="C380" s="211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</row>
    <row r="381" spans="1:26" ht="12.75" customHeight="1">
      <c r="A381" s="211"/>
      <c r="B381" s="211"/>
      <c r="C381" s="211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</row>
    <row r="382" spans="1:26" ht="12.75" customHeight="1">
      <c r="A382" s="211"/>
      <c r="B382" s="211"/>
      <c r="C382" s="211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</row>
    <row r="383" spans="1:26" ht="12.75" customHeight="1">
      <c r="A383" s="211"/>
      <c r="B383" s="211"/>
      <c r="C383" s="211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</row>
    <row r="384" spans="1:26" ht="12.75" customHeight="1">
      <c r="A384" s="211"/>
      <c r="B384" s="211"/>
      <c r="C384" s="211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</row>
    <row r="385" spans="1:26" ht="12.75" customHeight="1">
      <c r="A385" s="211"/>
      <c r="B385" s="211"/>
      <c r="C385" s="211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</row>
    <row r="386" spans="1:26" ht="12.75" customHeight="1">
      <c r="A386" s="211"/>
      <c r="B386" s="211"/>
      <c r="C386" s="211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</row>
    <row r="387" spans="1:26" ht="12.75" customHeight="1">
      <c r="A387" s="211"/>
      <c r="B387" s="211"/>
      <c r="C387" s="211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</row>
    <row r="388" spans="1:26" ht="12.75" customHeight="1">
      <c r="A388" s="211"/>
      <c r="B388" s="211"/>
      <c r="C388" s="211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</row>
    <row r="389" spans="1:26" ht="12.75" customHeight="1">
      <c r="A389" s="211"/>
      <c r="B389" s="211"/>
      <c r="C389" s="211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</row>
    <row r="390" spans="1:26" ht="12.75" customHeight="1">
      <c r="A390" s="211"/>
      <c r="B390" s="211"/>
      <c r="C390" s="211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</row>
    <row r="391" spans="1:26" ht="12.75" customHeight="1">
      <c r="A391" s="211"/>
      <c r="B391" s="211"/>
      <c r="C391" s="211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</row>
    <row r="392" spans="1:26" ht="12.75" customHeight="1">
      <c r="A392" s="211"/>
      <c r="B392" s="211"/>
      <c r="C392" s="211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</row>
    <row r="393" spans="1:26" ht="12.75" customHeight="1">
      <c r="A393" s="211"/>
      <c r="B393" s="211"/>
      <c r="C393" s="211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211"/>
      <c r="R393" s="211"/>
      <c r="S393" s="211"/>
      <c r="T393" s="211"/>
      <c r="U393" s="211"/>
      <c r="V393" s="211"/>
      <c r="W393" s="211"/>
      <c r="X393" s="211"/>
      <c r="Y393" s="211"/>
      <c r="Z393" s="211"/>
    </row>
    <row r="394" spans="1:26" ht="12.75" customHeight="1">
      <c r="A394" s="211"/>
      <c r="B394" s="211"/>
      <c r="C394" s="211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</row>
    <row r="395" spans="1:26" ht="12.75" customHeight="1">
      <c r="A395" s="211"/>
      <c r="B395" s="211"/>
      <c r="C395" s="211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</row>
    <row r="396" spans="1:26" ht="12.75" customHeight="1">
      <c r="A396" s="211"/>
      <c r="B396" s="211"/>
      <c r="C396" s="211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</row>
    <row r="397" spans="1:26" ht="12.75" customHeight="1">
      <c r="A397" s="211"/>
      <c r="B397" s="211"/>
      <c r="C397" s="211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</row>
    <row r="398" spans="1:26" ht="12.75" customHeight="1">
      <c r="A398" s="211"/>
      <c r="B398" s="211"/>
      <c r="C398" s="211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</row>
    <row r="399" spans="1:26" ht="12.75" customHeight="1">
      <c r="A399" s="211"/>
      <c r="B399" s="211"/>
      <c r="C399" s="211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</row>
    <row r="400" spans="1:26" ht="12.75" customHeight="1">
      <c r="A400" s="211"/>
      <c r="B400" s="211"/>
      <c r="C400" s="211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</row>
    <row r="401" spans="1:26" ht="12.75" customHeight="1">
      <c r="A401" s="211"/>
      <c r="B401" s="211"/>
      <c r="C401" s="211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</row>
    <row r="402" spans="1:26" ht="12.75" customHeight="1">
      <c r="A402" s="211"/>
      <c r="B402" s="211"/>
      <c r="C402" s="211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</row>
    <row r="403" spans="1:26" ht="12.75" customHeight="1">
      <c r="A403" s="211"/>
      <c r="B403" s="211"/>
      <c r="C403" s="211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</row>
    <row r="404" spans="1:26" ht="12.75" customHeight="1">
      <c r="A404" s="211"/>
      <c r="B404" s="211"/>
      <c r="C404" s="211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</row>
    <row r="405" spans="1:26" ht="12.75" customHeight="1">
      <c r="A405" s="211"/>
      <c r="B405" s="211"/>
      <c r="C405" s="211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</row>
    <row r="406" spans="1:26" ht="12.75" customHeight="1">
      <c r="A406" s="211"/>
      <c r="B406" s="211"/>
      <c r="C406" s="211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</row>
    <row r="407" spans="1:26" ht="12.75" customHeight="1">
      <c r="A407" s="211"/>
      <c r="B407" s="211"/>
      <c r="C407" s="211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</row>
    <row r="408" spans="1:26" ht="12.75" customHeight="1">
      <c r="A408" s="211"/>
      <c r="B408" s="211"/>
      <c r="C408" s="211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</row>
    <row r="409" spans="1:26" ht="12.75" customHeight="1">
      <c r="A409" s="211"/>
      <c r="B409" s="211"/>
      <c r="C409" s="211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</row>
    <row r="410" spans="1:26" ht="12.75" customHeight="1">
      <c r="A410" s="211"/>
      <c r="B410" s="211"/>
      <c r="C410" s="211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</row>
    <row r="411" spans="1:26" ht="12.75" customHeight="1">
      <c r="A411" s="211"/>
      <c r="B411" s="211"/>
      <c r="C411" s="211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</row>
    <row r="412" spans="1:26" ht="12.75" customHeight="1">
      <c r="A412" s="211"/>
      <c r="B412" s="211"/>
      <c r="C412" s="211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</row>
    <row r="413" spans="1:26" ht="12.75" customHeight="1">
      <c r="A413" s="211"/>
      <c r="B413" s="211"/>
      <c r="C413" s="211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</row>
    <row r="414" spans="1:26" ht="12.75" customHeight="1">
      <c r="A414" s="211"/>
      <c r="B414" s="211"/>
      <c r="C414" s="211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</row>
    <row r="415" spans="1:26" ht="12.75" customHeight="1">
      <c r="A415" s="211"/>
      <c r="B415" s="211"/>
      <c r="C415" s="211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</row>
    <row r="416" spans="1:26" ht="12.75" customHeight="1">
      <c r="A416" s="211"/>
      <c r="B416" s="211"/>
      <c r="C416" s="211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</row>
    <row r="417" spans="1:26" ht="12.75" customHeight="1">
      <c r="A417" s="211"/>
      <c r="B417" s="211"/>
      <c r="C417" s="211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</row>
    <row r="418" spans="1:26" ht="12.75" customHeight="1">
      <c r="A418" s="211"/>
      <c r="B418" s="211"/>
      <c r="C418" s="211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</row>
    <row r="419" spans="1:26" ht="12.75" customHeight="1">
      <c r="A419" s="211"/>
      <c r="B419" s="211"/>
      <c r="C419" s="211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211"/>
      <c r="R419" s="211"/>
      <c r="S419" s="211"/>
      <c r="T419" s="211"/>
      <c r="U419" s="211"/>
      <c r="V419" s="211"/>
      <c r="W419" s="211"/>
      <c r="X419" s="211"/>
      <c r="Y419" s="211"/>
      <c r="Z419" s="211"/>
    </row>
    <row r="420" spans="1:26" ht="12.75" customHeight="1">
      <c r="A420" s="211"/>
      <c r="B420" s="211"/>
      <c r="C420" s="211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</row>
    <row r="421" spans="1:26" ht="12.75" customHeight="1">
      <c r="A421" s="211"/>
      <c r="B421" s="211"/>
      <c r="C421" s="211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</row>
    <row r="422" spans="1:26" ht="12.75" customHeight="1">
      <c r="A422" s="211"/>
      <c r="B422" s="211"/>
      <c r="C422" s="211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</row>
    <row r="423" spans="1:26" ht="12.75" customHeight="1">
      <c r="A423" s="211"/>
      <c r="B423" s="211"/>
      <c r="C423" s="211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</row>
    <row r="424" spans="1:26" ht="12.75" customHeight="1">
      <c r="A424" s="211"/>
      <c r="B424" s="211"/>
      <c r="C424" s="211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</row>
    <row r="425" spans="1:26" ht="12.75" customHeight="1">
      <c r="A425" s="211"/>
      <c r="B425" s="211"/>
      <c r="C425" s="211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</row>
    <row r="426" spans="1:26" ht="12.75" customHeight="1">
      <c r="A426" s="211"/>
      <c r="B426" s="211"/>
      <c r="C426" s="211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</row>
    <row r="427" spans="1:26" ht="12.75" customHeight="1">
      <c r="A427" s="211"/>
      <c r="B427" s="211"/>
      <c r="C427" s="211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</row>
    <row r="428" spans="1:26" ht="12.75" customHeight="1">
      <c r="A428" s="211"/>
      <c r="B428" s="211"/>
      <c r="C428" s="211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</row>
    <row r="429" spans="1:26" ht="12.75" customHeight="1">
      <c r="A429" s="211"/>
      <c r="B429" s="211"/>
      <c r="C429" s="211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</row>
    <row r="430" spans="1:26" ht="12.75" customHeight="1">
      <c r="A430" s="211"/>
      <c r="B430" s="211"/>
      <c r="C430" s="211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</row>
    <row r="431" spans="1:26" ht="12.75" customHeight="1">
      <c r="A431" s="211"/>
      <c r="B431" s="211"/>
      <c r="C431" s="211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</row>
    <row r="432" spans="1:26" ht="12.75" customHeight="1">
      <c r="A432" s="211"/>
      <c r="B432" s="211"/>
      <c r="C432" s="211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</row>
    <row r="433" spans="1:26" ht="12.75" customHeight="1">
      <c r="A433" s="211"/>
      <c r="B433" s="211"/>
      <c r="C433" s="211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</row>
    <row r="434" spans="1:26" ht="12.75" customHeight="1">
      <c r="A434" s="211"/>
      <c r="B434" s="211"/>
      <c r="C434" s="211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</row>
    <row r="435" spans="1:26" ht="12.75" customHeight="1">
      <c r="A435" s="211"/>
      <c r="B435" s="211"/>
      <c r="C435" s="211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</row>
    <row r="436" spans="1:26" ht="12.75" customHeight="1">
      <c r="A436" s="211"/>
      <c r="B436" s="211"/>
      <c r="C436" s="211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</row>
    <row r="437" spans="1:26" ht="12.75" customHeight="1">
      <c r="A437" s="211"/>
      <c r="B437" s="211"/>
      <c r="C437" s="211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</row>
    <row r="438" spans="1:26" ht="12.75" customHeight="1">
      <c r="A438" s="211"/>
      <c r="B438" s="211"/>
      <c r="C438" s="211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</row>
    <row r="439" spans="1:26" ht="12.75" customHeight="1">
      <c r="A439" s="211"/>
      <c r="B439" s="211"/>
      <c r="C439" s="211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</row>
    <row r="440" spans="1:26" ht="12.75" customHeight="1">
      <c r="A440" s="211"/>
      <c r="B440" s="211"/>
      <c r="C440" s="211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</row>
    <row r="441" spans="1:26" ht="12.75" customHeight="1">
      <c r="A441" s="211"/>
      <c r="B441" s="211"/>
      <c r="C441" s="211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</row>
    <row r="442" spans="1:26" ht="12.75" customHeight="1">
      <c r="A442" s="211"/>
      <c r="B442" s="211"/>
      <c r="C442" s="211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</row>
    <row r="443" spans="1:26" ht="12.75" customHeight="1">
      <c r="A443" s="211"/>
      <c r="B443" s="211"/>
      <c r="C443" s="211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</row>
    <row r="444" spans="1:26" ht="12.75" customHeight="1">
      <c r="A444" s="211"/>
      <c r="B444" s="211"/>
      <c r="C444" s="211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</row>
    <row r="445" spans="1:26" ht="12.75" customHeight="1">
      <c r="A445" s="211"/>
      <c r="B445" s="211"/>
      <c r="C445" s="211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</row>
    <row r="446" spans="1:26" ht="12.75" customHeight="1">
      <c r="A446" s="211"/>
      <c r="B446" s="211"/>
      <c r="C446" s="211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</row>
    <row r="447" spans="1:26" ht="12.75" customHeight="1">
      <c r="A447" s="211"/>
      <c r="B447" s="211"/>
      <c r="C447" s="211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</row>
    <row r="448" spans="1:26" ht="12.75" customHeight="1">
      <c r="A448" s="211"/>
      <c r="B448" s="211"/>
      <c r="C448" s="211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</row>
    <row r="449" spans="1:26" ht="12.75" customHeight="1">
      <c r="A449" s="211"/>
      <c r="B449" s="211"/>
      <c r="C449" s="211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</row>
    <row r="450" spans="1:26" ht="12.75" customHeight="1">
      <c r="A450" s="211"/>
      <c r="B450" s="211"/>
      <c r="C450" s="211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</row>
    <row r="451" spans="1:26" ht="12.75" customHeight="1">
      <c r="A451" s="211"/>
      <c r="B451" s="211"/>
      <c r="C451" s="211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</row>
    <row r="452" spans="1:26" ht="12.75" customHeight="1">
      <c r="A452" s="211"/>
      <c r="B452" s="211"/>
      <c r="C452" s="211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</row>
    <row r="453" spans="1:26" ht="12.75" customHeight="1">
      <c r="A453" s="211"/>
      <c r="B453" s="211"/>
      <c r="C453" s="211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</row>
    <row r="454" spans="1:26" ht="12.75" customHeight="1">
      <c r="A454" s="211"/>
      <c r="B454" s="211"/>
      <c r="C454" s="211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</row>
    <row r="455" spans="1:26" ht="12.75" customHeight="1">
      <c r="A455" s="211"/>
      <c r="B455" s="211"/>
      <c r="C455" s="211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</row>
    <row r="456" spans="1:26" ht="12.75" customHeight="1">
      <c r="A456" s="211"/>
      <c r="B456" s="211"/>
      <c r="C456" s="211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</row>
    <row r="457" spans="1:26" ht="12.75" customHeight="1">
      <c r="A457" s="211"/>
      <c r="B457" s="211"/>
      <c r="C457" s="211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</row>
    <row r="458" spans="1:26" ht="12.75" customHeight="1">
      <c r="A458" s="211"/>
      <c r="B458" s="211"/>
      <c r="C458" s="211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</row>
    <row r="459" spans="1:26" ht="12.75" customHeight="1">
      <c r="A459" s="211"/>
      <c r="B459" s="211"/>
      <c r="C459" s="211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</row>
    <row r="460" spans="1:26" ht="12.75" customHeight="1">
      <c r="A460" s="211"/>
      <c r="B460" s="211"/>
      <c r="C460" s="211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</row>
    <row r="461" spans="1:26" ht="12.75" customHeight="1">
      <c r="A461" s="211"/>
      <c r="B461" s="211"/>
      <c r="C461" s="211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</row>
    <row r="462" spans="1:26" ht="12.75" customHeight="1">
      <c r="A462" s="211"/>
      <c r="B462" s="211"/>
      <c r="C462" s="211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</row>
    <row r="463" spans="1:26" ht="12.75" customHeight="1">
      <c r="A463" s="211"/>
      <c r="B463" s="211"/>
      <c r="C463" s="211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</row>
    <row r="464" spans="1:26" ht="12.75" customHeight="1">
      <c r="A464" s="211"/>
      <c r="B464" s="211"/>
      <c r="C464" s="211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</row>
    <row r="465" spans="1:26" ht="12.75" customHeight="1">
      <c r="A465" s="211"/>
      <c r="B465" s="211"/>
      <c r="C465" s="211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</row>
    <row r="466" spans="1:26" ht="12.75" customHeight="1">
      <c r="A466" s="211"/>
      <c r="B466" s="211"/>
      <c r="C466" s="211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</row>
    <row r="467" spans="1:26" ht="12.75" customHeight="1">
      <c r="A467" s="211"/>
      <c r="B467" s="211"/>
      <c r="C467" s="211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</row>
    <row r="468" spans="1:26" ht="12.75" customHeight="1">
      <c r="A468" s="211"/>
      <c r="B468" s="211"/>
      <c r="C468" s="211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</row>
    <row r="469" spans="1:26" ht="12.75" customHeight="1">
      <c r="A469" s="211"/>
      <c r="B469" s="211"/>
      <c r="C469" s="211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</row>
    <row r="470" spans="1:26" ht="12.75" customHeight="1">
      <c r="A470" s="211"/>
      <c r="B470" s="211"/>
      <c r="C470" s="211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</row>
    <row r="471" spans="1:26" ht="12.75" customHeight="1">
      <c r="A471" s="211"/>
      <c r="B471" s="211"/>
      <c r="C471" s="211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</row>
    <row r="472" spans="1:26" ht="12.75" customHeight="1">
      <c r="A472" s="211"/>
      <c r="B472" s="211"/>
      <c r="C472" s="211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</row>
    <row r="473" spans="1:26" ht="12.75" customHeight="1">
      <c r="A473" s="211"/>
      <c r="B473" s="211"/>
      <c r="C473" s="211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</row>
    <row r="474" spans="1:26" ht="12.75" customHeight="1">
      <c r="A474" s="211"/>
      <c r="B474" s="211"/>
      <c r="C474" s="211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</row>
    <row r="475" spans="1:26" ht="12.75" customHeight="1">
      <c r="A475" s="211"/>
      <c r="B475" s="211"/>
      <c r="C475" s="211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</row>
    <row r="476" spans="1:26" ht="12.75" customHeight="1">
      <c r="A476" s="211"/>
      <c r="B476" s="211"/>
      <c r="C476" s="211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</row>
    <row r="477" spans="1:26" ht="12.75" customHeight="1">
      <c r="A477" s="211"/>
      <c r="B477" s="211"/>
      <c r="C477" s="211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</row>
    <row r="478" spans="1:26" ht="12.75" customHeight="1">
      <c r="A478" s="211"/>
      <c r="B478" s="211"/>
      <c r="C478" s="211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</row>
    <row r="479" spans="1:26" ht="12.75" customHeight="1">
      <c r="A479" s="211"/>
      <c r="B479" s="211"/>
      <c r="C479" s="211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</row>
    <row r="480" spans="1:26" ht="12.75" customHeight="1">
      <c r="A480" s="211"/>
      <c r="B480" s="211"/>
      <c r="C480" s="211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</row>
    <row r="481" spans="1:26" ht="12.75" customHeight="1">
      <c r="A481" s="211"/>
      <c r="B481" s="211"/>
      <c r="C481" s="211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</row>
    <row r="482" spans="1:26" ht="12.75" customHeight="1">
      <c r="A482" s="211"/>
      <c r="B482" s="211"/>
      <c r="C482" s="211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</row>
    <row r="483" spans="1:26" ht="12.75" customHeight="1">
      <c r="A483" s="211"/>
      <c r="B483" s="211"/>
      <c r="C483" s="211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</row>
    <row r="484" spans="1:26" ht="12.75" customHeight="1">
      <c r="A484" s="211"/>
      <c r="B484" s="211"/>
      <c r="C484" s="211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</row>
    <row r="485" spans="1:26" ht="12.75" customHeight="1">
      <c r="A485" s="211"/>
      <c r="B485" s="211"/>
      <c r="C485" s="211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</row>
    <row r="486" spans="1:26" ht="12.75" customHeight="1">
      <c r="A486" s="211"/>
      <c r="B486" s="211"/>
      <c r="C486" s="211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</row>
    <row r="487" spans="1:26" ht="12.75" customHeight="1">
      <c r="A487" s="211"/>
      <c r="B487" s="211"/>
      <c r="C487" s="211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</row>
    <row r="488" spans="1:26" ht="12.75" customHeight="1">
      <c r="A488" s="211"/>
      <c r="B488" s="211"/>
      <c r="C488" s="211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211"/>
      <c r="R488" s="211"/>
      <c r="S488" s="211"/>
      <c r="T488" s="211"/>
      <c r="U488" s="211"/>
      <c r="V488" s="211"/>
      <c r="W488" s="211"/>
      <c r="X488" s="211"/>
      <c r="Y488" s="211"/>
      <c r="Z488" s="211"/>
    </row>
    <row r="489" spans="1:26" ht="12.75" customHeight="1">
      <c r="A489" s="211"/>
      <c r="B489" s="211"/>
      <c r="C489" s="211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211"/>
      <c r="R489" s="211"/>
      <c r="S489" s="211"/>
      <c r="T489" s="211"/>
      <c r="U489" s="211"/>
      <c r="V489" s="211"/>
      <c r="W489" s="211"/>
      <c r="X489" s="211"/>
      <c r="Y489" s="211"/>
      <c r="Z489" s="211"/>
    </row>
    <row r="490" spans="1:26" ht="12.75" customHeight="1">
      <c r="A490" s="211"/>
      <c r="B490" s="211"/>
      <c r="C490" s="211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211"/>
      <c r="R490" s="211"/>
      <c r="S490" s="211"/>
      <c r="T490" s="211"/>
      <c r="U490" s="211"/>
      <c r="V490" s="211"/>
      <c r="W490" s="211"/>
      <c r="X490" s="211"/>
      <c r="Y490" s="211"/>
      <c r="Z490" s="211"/>
    </row>
    <row r="491" spans="1:26" ht="12.75" customHeight="1">
      <c r="A491" s="211"/>
      <c r="B491" s="211"/>
      <c r="C491" s="211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211"/>
      <c r="R491" s="211"/>
      <c r="S491" s="211"/>
      <c r="T491" s="211"/>
      <c r="U491" s="211"/>
      <c r="V491" s="211"/>
      <c r="W491" s="211"/>
      <c r="X491" s="211"/>
      <c r="Y491" s="211"/>
      <c r="Z491" s="211"/>
    </row>
    <row r="492" spans="1:26" ht="12.75" customHeight="1">
      <c r="A492" s="211"/>
      <c r="B492" s="211"/>
      <c r="C492" s="211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</row>
    <row r="493" spans="1:26" ht="12.75" customHeight="1">
      <c r="A493" s="211"/>
      <c r="B493" s="211"/>
      <c r="C493" s="211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</row>
    <row r="494" spans="1:26" ht="12.75" customHeight="1">
      <c r="A494" s="211"/>
      <c r="B494" s="211"/>
      <c r="C494" s="211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</row>
    <row r="495" spans="1:26" ht="12.75" customHeight="1">
      <c r="A495" s="211"/>
      <c r="B495" s="211"/>
      <c r="C495" s="211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</row>
    <row r="496" spans="1:26" ht="12.75" customHeight="1">
      <c r="A496" s="211"/>
      <c r="B496" s="211"/>
      <c r="C496" s="211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</row>
    <row r="497" spans="1:26" ht="12.75" customHeight="1">
      <c r="A497" s="211"/>
      <c r="B497" s="211"/>
      <c r="C497" s="211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</row>
    <row r="498" spans="1:26" ht="12.75" customHeight="1">
      <c r="A498" s="211"/>
      <c r="B498" s="211"/>
      <c r="C498" s="211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</row>
    <row r="499" spans="1:26" ht="12.75" customHeight="1">
      <c r="A499" s="211"/>
      <c r="B499" s="211"/>
      <c r="C499" s="211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</row>
    <row r="500" spans="1:26" ht="12.75" customHeight="1">
      <c r="A500" s="211"/>
      <c r="B500" s="211"/>
      <c r="C500" s="211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</row>
    <row r="501" spans="1:26" ht="12.75" customHeight="1">
      <c r="A501" s="211"/>
      <c r="B501" s="211"/>
      <c r="C501" s="211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211"/>
      <c r="R501" s="211"/>
      <c r="S501" s="211"/>
      <c r="T501" s="211"/>
      <c r="U501" s="211"/>
      <c r="V501" s="211"/>
      <c r="W501" s="211"/>
      <c r="X501" s="211"/>
      <c r="Y501" s="211"/>
      <c r="Z501" s="211"/>
    </row>
    <row r="502" spans="1:26" ht="12.75" customHeight="1">
      <c r="A502" s="211"/>
      <c r="B502" s="211"/>
      <c r="C502" s="211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  <c r="X502" s="211"/>
      <c r="Y502" s="211"/>
      <c r="Z502" s="211"/>
    </row>
    <row r="503" spans="1:26" ht="12.75" customHeight="1">
      <c r="A503" s="211"/>
      <c r="B503" s="211"/>
      <c r="C503" s="211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  <c r="X503" s="211"/>
      <c r="Y503" s="211"/>
      <c r="Z503" s="211"/>
    </row>
    <row r="504" spans="1:26" ht="12.75" customHeight="1">
      <c r="A504" s="211"/>
      <c r="B504" s="211"/>
      <c r="C504" s="211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</row>
    <row r="505" spans="1:26" ht="12.75" customHeight="1">
      <c r="A505" s="211"/>
      <c r="B505" s="211"/>
      <c r="C505" s="211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</row>
    <row r="506" spans="1:26" ht="12.75" customHeight="1">
      <c r="A506" s="211"/>
      <c r="B506" s="211"/>
      <c r="C506" s="211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</row>
    <row r="507" spans="1:26" ht="12.75" customHeight="1">
      <c r="A507" s="211"/>
      <c r="B507" s="211"/>
      <c r="C507" s="211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</row>
    <row r="508" spans="1:26" ht="12.75" customHeight="1">
      <c r="A508" s="211"/>
      <c r="B508" s="211"/>
      <c r="C508" s="211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</row>
    <row r="509" spans="1:26" ht="12.75" customHeight="1">
      <c r="A509" s="211"/>
      <c r="B509" s="211"/>
      <c r="C509" s="211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</row>
    <row r="510" spans="1:26" ht="12.75" customHeight="1">
      <c r="A510" s="211"/>
      <c r="B510" s="211"/>
      <c r="C510" s="211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</row>
    <row r="511" spans="1:26" ht="12.75" customHeight="1">
      <c r="A511" s="211"/>
      <c r="B511" s="211"/>
      <c r="C511" s="211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</row>
    <row r="512" spans="1:26" ht="12.75" customHeight="1">
      <c r="A512" s="211"/>
      <c r="B512" s="211"/>
      <c r="C512" s="211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</row>
    <row r="513" spans="1:26" ht="12.75" customHeight="1">
      <c r="A513" s="211"/>
      <c r="B513" s="211"/>
      <c r="C513" s="211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</row>
    <row r="514" spans="1:26" ht="12.75" customHeight="1">
      <c r="A514" s="211"/>
      <c r="B514" s="211"/>
      <c r="C514" s="211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</row>
    <row r="515" spans="1:26" ht="12.75" customHeight="1">
      <c r="A515" s="211"/>
      <c r="B515" s="211"/>
      <c r="C515" s="211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</row>
    <row r="516" spans="1:26" ht="12.75" customHeight="1">
      <c r="A516" s="211"/>
      <c r="B516" s="211"/>
      <c r="C516" s="211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</row>
    <row r="517" spans="1:26" ht="12.75" customHeight="1">
      <c r="A517" s="211"/>
      <c r="B517" s="211"/>
      <c r="C517" s="211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</row>
    <row r="518" spans="1:26" ht="12.75" customHeight="1">
      <c r="A518" s="211"/>
      <c r="B518" s="211"/>
      <c r="C518" s="211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</row>
    <row r="519" spans="1:26" ht="12.75" customHeight="1">
      <c r="A519" s="211"/>
      <c r="B519" s="211"/>
      <c r="C519" s="211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211"/>
      <c r="R519" s="211"/>
      <c r="S519" s="211"/>
      <c r="T519" s="211"/>
      <c r="U519" s="211"/>
      <c r="V519" s="211"/>
      <c r="W519" s="211"/>
      <c r="X519" s="211"/>
      <c r="Y519" s="211"/>
      <c r="Z519" s="211"/>
    </row>
    <row r="520" spans="1:26" ht="12.75" customHeight="1">
      <c r="A520" s="211"/>
      <c r="B520" s="211"/>
      <c r="C520" s="211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211"/>
      <c r="R520" s="211"/>
      <c r="S520" s="211"/>
      <c r="T520" s="211"/>
      <c r="U520" s="211"/>
      <c r="V520" s="211"/>
      <c r="W520" s="211"/>
      <c r="X520" s="211"/>
      <c r="Y520" s="211"/>
      <c r="Z520" s="211"/>
    </row>
    <row r="521" spans="1:26" ht="12.75" customHeight="1">
      <c r="A521" s="211"/>
      <c r="B521" s="211"/>
      <c r="C521" s="211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211"/>
      <c r="R521" s="211"/>
      <c r="S521" s="211"/>
      <c r="T521" s="211"/>
      <c r="U521" s="211"/>
      <c r="V521" s="211"/>
      <c r="W521" s="211"/>
      <c r="X521" s="211"/>
      <c r="Y521" s="211"/>
      <c r="Z521" s="211"/>
    </row>
    <row r="522" spans="1:26" ht="12.75" customHeight="1">
      <c r="A522" s="211"/>
      <c r="B522" s="211"/>
      <c r="C522" s="211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</row>
    <row r="523" spans="1:26" ht="12.75" customHeight="1">
      <c r="A523" s="211"/>
      <c r="B523" s="211"/>
      <c r="C523" s="211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211"/>
      <c r="R523" s="211"/>
      <c r="S523" s="211"/>
      <c r="T523" s="211"/>
      <c r="U523" s="211"/>
      <c r="V523" s="211"/>
      <c r="W523" s="211"/>
      <c r="X523" s="211"/>
      <c r="Y523" s="211"/>
      <c r="Z523" s="211"/>
    </row>
    <row r="524" spans="1:26" ht="12.75" customHeight="1">
      <c r="A524" s="211"/>
      <c r="B524" s="211"/>
      <c r="C524" s="211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</row>
    <row r="525" spans="1:26" ht="12.75" customHeight="1">
      <c r="A525" s="211"/>
      <c r="B525" s="211"/>
      <c r="C525" s="211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</row>
    <row r="526" spans="1:26" ht="12.75" customHeight="1">
      <c r="A526" s="211"/>
      <c r="B526" s="211"/>
      <c r="C526" s="211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</row>
    <row r="527" spans="1:26" ht="12.75" customHeight="1">
      <c r="A527" s="211"/>
      <c r="B527" s="211"/>
      <c r="C527" s="211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</row>
    <row r="528" spans="1:26" ht="12.75" customHeight="1">
      <c r="A528" s="211"/>
      <c r="B528" s="211"/>
      <c r="C528" s="211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</row>
    <row r="529" spans="1:26" ht="12.75" customHeight="1">
      <c r="A529" s="211"/>
      <c r="B529" s="211"/>
      <c r="C529" s="211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</row>
    <row r="530" spans="1:26" ht="12.75" customHeight="1">
      <c r="A530" s="211"/>
      <c r="B530" s="211"/>
      <c r="C530" s="211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</row>
    <row r="531" spans="1:26" ht="12.75" customHeight="1">
      <c r="A531" s="211"/>
      <c r="B531" s="211"/>
      <c r="C531" s="211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</row>
    <row r="532" spans="1:26" ht="12.75" customHeight="1">
      <c r="A532" s="211"/>
      <c r="B532" s="211"/>
      <c r="C532" s="211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</row>
    <row r="533" spans="1:26" ht="12.75" customHeight="1">
      <c r="A533" s="211"/>
      <c r="B533" s="211"/>
      <c r="C533" s="211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</row>
    <row r="534" spans="1:26" ht="12.75" customHeight="1">
      <c r="A534" s="211"/>
      <c r="B534" s="211"/>
      <c r="C534" s="211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</row>
    <row r="535" spans="1:26" ht="12.75" customHeight="1">
      <c r="A535" s="211"/>
      <c r="B535" s="211"/>
      <c r="C535" s="211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</row>
    <row r="536" spans="1:26" ht="12.75" customHeight="1">
      <c r="A536" s="211"/>
      <c r="B536" s="211"/>
      <c r="C536" s="211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</row>
    <row r="537" spans="1:26" ht="12.75" customHeight="1">
      <c r="A537" s="211"/>
      <c r="B537" s="211"/>
      <c r="C537" s="211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</row>
    <row r="538" spans="1:26" ht="12.75" customHeight="1">
      <c r="A538" s="211"/>
      <c r="B538" s="211"/>
      <c r="C538" s="211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</row>
    <row r="539" spans="1:26" ht="12.75" customHeight="1">
      <c r="A539" s="211"/>
      <c r="B539" s="211"/>
      <c r="C539" s="211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</row>
    <row r="540" spans="1:26" ht="12.75" customHeight="1">
      <c r="A540" s="211"/>
      <c r="B540" s="211"/>
      <c r="C540" s="211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</row>
    <row r="541" spans="1:26" ht="12.75" customHeight="1">
      <c r="A541" s="211"/>
      <c r="B541" s="211"/>
      <c r="C541" s="211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</row>
    <row r="542" spans="1:26" ht="12.75" customHeight="1">
      <c r="A542" s="211"/>
      <c r="B542" s="211"/>
      <c r="C542" s="211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</row>
    <row r="543" spans="1:26" ht="12.75" customHeight="1">
      <c r="A543" s="211"/>
      <c r="B543" s="211"/>
      <c r="C543" s="211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</row>
    <row r="544" spans="1:26" ht="12.75" customHeight="1">
      <c r="A544" s="211"/>
      <c r="B544" s="211"/>
      <c r="C544" s="211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</row>
    <row r="545" spans="1:26" ht="12.75" customHeight="1">
      <c r="A545" s="211"/>
      <c r="B545" s="211"/>
      <c r="C545" s="211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211"/>
      <c r="R545" s="211"/>
      <c r="S545" s="211"/>
      <c r="T545" s="211"/>
      <c r="U545" s="211"/>
      <c r="V545" s="211"/>
      <c r="W545" s="211"/>
      <c r="X545" s="211"/>
      <c r="Y545" s="211"/>
      <c r="Z545" s="211"/>
    </row>
    <row r="546" spans="1:26" ht="12.75" customHeight="1">
      <c r="A546" s="211"/>
      <c r="B546" s="211"/>
      <c r="C546" s="211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</row>
    <row r="547" spans="1:26" ht="12.75" customHeight="1">
      <c r="A547" s="211"/>
      <c r="B547" s="211"/>
      <c r="C547" s="211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</row>
    <row r="548" spans="1:26" ht="12.75" customHeight="1">
      <c r="A548" s="211"/>
      <c r="B548" s="211"/>
      <c r="C548" s="211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</row>
    <row r="549" spans="1:26" ht="12.75" customHeight="1">
      <c r="A549" s="211"/>
      <c r="B549" s="211"/>
      <c r="C549" s="211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</row>
    <row r="550" spans="1:26" ht="12.75" customHeight="1">
      <c r="A550" s="211"/>
      <c r="B550" s="211"/>
      <c r="C550" s="211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</row>
    <row r="551" spans="1:26" ht="12.75" customHeight="1">
      <c r="A551" s="211"/>
      <c r="B551" s="211"/>
      <c r="C551" s="211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</row>
    <row r="552" spans="1:26" ht="12.75" customHeight="1">
      <c r="A552" s="211"/>
      <c r="B552" s="211"/>
      <c r="C552" s="211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</row>
    <row r="553" spans="1:26" ht="12.75" customHeight="1">
      <c r="A553" s="211"/>
      <c r="B553" s="211"/>
      <c r="C553" s="211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</row>
    <row r="554" spans="1:26" ht="12.75" customHeight="1">
      <c r="A554" s="211"/>
      <c r="B554" s="211"/>
      <c r="C554" s="211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</row>
    <row r="555" spans="1:26" ht="12.75" customHeight="1">
      <c r="A555" s="211"/>
      <c r="B555" s="211"/>
      <c r="C555" s="211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</row>
    <row r="556" spans="1:26" ht="12.75" customHeight="1">
      <c r="A556" s="211"/>
      <c r="B556" s="211"/>
      <c r="C556" s="211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</row>
    <row r="557" spans="1:26" ht="12.75" customHeight="1">
      <c r="A557" s="211"/>
      <c r="B557" s="211"/>
      <c r="C557" s="211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</row>
    <row r="558" spans="1:26" ht="12.75" customHeight="1">
      <c r="A558" s="211"/>
      <c r="B558" s="211"/>
      <c r="C558" s="211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</row>
    <row r="559" spans="1:26" ht="12.75" customHeight="1">
      <c r="A559" s="211"/>
      <c r="B559" s="211"/>
      <c r="C559" s="211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</row>
    <row r="560" spans="1:26" ht="12.75" customHeight="1">
      <c r="A560" s="211"/>
      <c r="B560" s="211"/>
      <c r="C560" s="211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</row>
    <row r="561" spans="1:26" ht="12.75" customHeight="1">
      <c r="A561" s="211"/>
      <c r="B561" s="211"/>
      <c r="C561" s="211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</row>
    <row r="562" spans="1:26" ht="12.75" customHeight="1">
      <c r="A562" s="211"/>
      <c r="B562" s="211"/>
      <c r="C562" s="211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</row>
    <row r="563" spans="1:26" ht="12.75" customHeight="1">
      <c r="A563" s="211"/>
      <c r="B563" s="211"/>
      <c r="C563" s="211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</row>
    <row r="564" spans="1:26" ht="12.75" customHeight="1">
      <c r="A564" s="211"/>
      <c r="B564" s="211"/>
      <c r="C564" s="211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211"/>
      <c r="R564" s="211"/>
      <c r="S564" s="211"/>
      <c r="T564" s="211"/>
      <c r="U564" s="211"/>
      <c r="V564" s="211"/>
      <c r="W564" s="211"/>
      <c r="X564" s="211"/>
      <c r="Y564" s="211"/>
      <c r="Z564" s="211"/>
    </row>
    <row r="565" spans="1:26" ht="12.75" customHeight="1">
      <c r="A565" s="211"/>
      <c r="B565" s="211"/>
      <c r="C565" s="211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211"/>
      <c r="R565" s="211"/>
      <c r="S565" s="211"/>
      <c r="T565" s="211"/>
      <c r="U565" s="211"/>
      <c r="V565" s="211"/>
      <c r="W565" s="211"/>
      <c r="X565" s="211"/>
      <c r="Y565" s="211"/>
      <c r="Z565" s="211"/>
    </row>
    <row r="566" spans="1:26" ht="12.75" customHeight="1">
      <c r="A566" s="211"/>
      <c r="B566" s="211"/>
      <c r="C566" s="211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</row>
    <row r="567" spans="1:26" ht="12.75" customHeight="1">
      <c r="A567" s="211"/>
      <c r="B567" s="211"/>
      <c r="C567" s="211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</row>
    <row r="568" spans="1:26" ht="12.75" customHeight="1">
      <c r="A568" s="211"/>
      <c r="B568" s="211"/>
      <c r="C568" s="211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</row>
    <row r="569" spans="1:26" ht="12.75" customHeight="1">
      <c r="A569" s="211"/>
      <c r="B569" s="211"/>
      <c r="C569" s="211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</row>
    <row r="570" spans="1:26" ht="12.75" customHeight="1">
      <c r="A570" s="211"/>
      <c r="B570" s="211"/>
      <c r="C570" s="211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</row>
    <row r="571" spans="1:26" ht="12.75" customHeight="1">
      <c r="A571" s="211"/>
      <c r="B571" s="211"/>
      <c r="C571" s="211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</row>
    <row r="572" spans="1:26" ht="12.75" customHeight="1">
      <c r="A572" s="211"/>
      <c r="B572" s="211"/>
      <c r="C572" s="211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211"/>
      <c r="R572" s="211"/>
      <c r="S572" s="211"/>
      <c r="T572" s="211"/>
      <c r="U572" s="211"/>
      <c r="V572" s="211"/>
      <c r="W572" s="211"/>
      <c r="X572" s="211"/>
      <c r="Y572" s="211"/>
      <c r="Z572" s="211"/>
    </row>
    <row r="573" spans="1:26" ht="12.75" customHeight="1">
      <c r="A573" s="211"/>
      <c r="B573" s="211"/>
      <c r="C573" s="211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211"/>
      <c r="R573" s="211"/>
      <c r="S573" s="211"/>
      <c r="T573" s="211"/>
      <c r="U573" s="211"/>
      <c r="V573" s="211"/>
      <c r="W573" s="211"/>
      <c r="X573" s="211"/>
      <c r="Y573" s="211"/>
      <c r="Z573" s="211"/>
    </row>
    <row r="574" spans="1:26" ht="12.75" customHeight="1">
      <c r="A574" s="211"/>
      <c r="B574" s="211"/>
      <c r="C574" s="211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211"/>
      <c r="R574" s="211"/>
      <c r="S574" s="211"/>
      <c r="T574" s="211"/>
      <c r="U574" s="211"/>
      <c r="V574" s="211"/>
      <c r="W574" s="211"/>
      <c r="X574" s="211"/>
      <c r="Y574" s="211"/>
      <c r="Z574" s="211"/>
    </row>
    <row r="575" spans="1:26" ht="12.75" customHeight="1">
      <c r="A575" s="211"/>
      <c r="B575" s="211"/>
      <c r="C575" s="211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211"/>
      <c r="R575" s="211"/>
      <c r="S575" s="211"/>
      <c r="T575" s="211"/>
      <c r="U575" s="211"/>
      <c r="V575" s="211"/>
      <c r="W575" s="211"/>
      <c r="X575" s="211"/>
      <c r="Y575" s="211"/>
      <c r="Z575" s="211"/>
    </row>
    <row r="576" spans="1:26" ht="12.75" customHeight="1">
      <c r="A576" s="211"/>
      <c r="B576" s="211"/>
      <c r="C576" s="211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211"/>
      <c r="R576" s="211"/>
      <c r="S576" s="211"/>
      <c r="T576" s="211"/>
      <c r="U576" s="211"/>
      <c r="V576" s="211"/>
      <c r="W576" s="211"/>
      <c r="X576" s="211"/>
      <c r="Y576" s="211"/>
      <c r="Z576" s="211"/>
    </row>
    <row r="577" spans="1:26" ht="12.75" customHeight="1">
      <c r="A577" s="211"/>
      <c r="B577" s="211"/>
      <c r="C577" s="211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</row>
    <row r="578" spans="1:26" ht="12.75" customHeight="1">
      <c r="A578" s="211"/>
      <c r="B578" s="211"/>
      <c r="C578" s="211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211"/>
      <c r="R578" s="211"/>
      <c r="S578" s="211"/>
      <c r="T578" s="211"/>
      <c r="U578" s="211"/>
      <c r="V578" s="211"/>
      <c r="W578" s="211"/>
      <c r="X578" s="211"/>
      <c r="Y578" s="211"/>
      <c r="Z578" s="211"/>
    </row>
    <row r="579" spans="1:26" ht="12.75" customHeight="1">
      <c r="A579" s="211"/>
      <c r="B579" s="211"/>
      <c r="C579" s="211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211"/>
      <c r="R579" s="211"/>
      <c r="S579" s="211"/>
      <c r="T579" s="211"/>
      <c r="U579" s="211"/>
      <c r="V579" s="211"/>
      <c r="W579" s="211"/>
      <c r="X579" s="211"/>
      <c r="Y579" s="211"/>
      <c r="Z579" s="211"/>
    </row>
    <row r="580" spans="1:26" ht="12.75" customHeight="1">
      <c r="A580" s="211"/>
      <c r="B580" s="211"/>
      <c r="C580" s="211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211"/>
      <c r="R580" s="211"/>
      <c r="S580" s="211"/>
      <c r="T580" s="211"/>
      <c r="U580" s="211"/>
      <c r="V580" s="211"/>
      <c r="W580" s="211"/>
      <c r="X580" s="211"/>
      <c r="Y580" s="211"/>
      <c r="Z580" s="211"/>
    </row>
    <row r="581" spans="1:26" ht="12.75" customHeight="1">
      <c r="A581" s="211"/>
      <c r="B581" s="211"/>
      <c r="C581" s="211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211"/>
      <c r="R581" s="211"/>
      <c r="S581" s="211"/>
      <c r="T581" s="211"/>
      <c r="U581" s="211"/>
      <c r="V581" s="211"/>
      <c r="W581" s="211"/>
      <c r="X581" s="211"/>
      <c r="Y581" s="211"/>
      <c r="Z581" s="211"/>
    </row>
    <row r="582" spans="1:26" ht="12.75" customHeight="1">
      <c r="A582" s="211"/>
      <c r="B582" s="211"/>
      <c r="C582" s="211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</row>
    <row r="583" spans="1:26" ht="12.75" customHeight="1">
      <c r="A583" s="211"/>
      <c r="B583" s="211"/>
      <c r="C583" s="211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211"/>
      <c r="R583" s="211"/>
      <c r="S583" s="211"/>
      <c r="T583" s="211"/>
      <c r="U583" s="211"/>
      <c r="V583" s="211"/>
      <c r="W583" s="211"/>
      <c r="X583" s="211"/>
      <c r="Y583" s="211"/>
      <c r="Z583" s="211"/>
    </row>
    <row r="584" spans="1:26" ht="12.75" customHeight="1">
      <c r="A584" s="211"/>
      <c r="B584" s="211"/>
      <c r="C584" s="211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211"/>
      <c r="R584" s="211"/>
      <c r="S584" s="211"/>
      <c r="T584" s="211"/>
      <c r="U584" s="211"/>
      <c r="V584" s="211"/>
      <c r="W584" s="211"/>
      <c r="X584" s="211"/>
      <c r="Y584" s="211"/>
      <c r="Z584" s="211"/>
    </row>
    <row r="585" spans="1:26" ht="12.75" customHeight="1">
      <c r="A585" s="211"/>
      <c r="B585" s="211"/>
      <c r="C585" s="211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211"/>
      <c r="R585" s="211"/>
      <c r="S585" s="211"/>
      <c r="T585" s="211"/>
      <c r="U585" s="211"/>
      <c r="V585" s="211"/>
      <c r="W585" s="211"/>
      <c r="X585" s="211"/>
      <c r="Y585" s="211"/>
      <c r="Z585" s="211"/>
    </row>
    <row r="586" spans="1:26" ht="12.75" customHeight="1">
      <c r="A586" s="211"/>
      <c r="B586" s="211"/>
      <c r="C586" s="211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211"/>
      <c r="R586" s="211"/>
      <c r="S586" s="211"/>
      <c r="T586" s="211"/>
      <c r="U586" s="211"/>
      <c r="V586" s="211"/>
      <c r="W586" s="211"/>
      <c r="X586" s="211"/>
      <c r="Y586" s="211"/>
      <c r="Z586" s="211"/>
    </row>
    <row r="587" spans="1:26" ht="12.75" customHeight="1">
      <c r="A587" s="211"/>
      <c r="B587" s="211"/>
      <c r="C587" s="211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211"/>
      <c r="R587" s="211"/>
      <c r="S587" s="211"/>
      <c r="T587" s="211"/>
      <c r="U587" s="211"/>
      <c r="V587" s="211"/>
      <c r="W587" s="211"/>
      <c r="X587" s="211"/>
      <c r="Y587" s="211"/>
      <c r="Z587" s="211"/>
    </row>
    <row r="588" spans="1:26" ht="12.75" customHeight="1">
      <c r="A588" s="211"/>
      <c r="B588" s="211"/>
      <c r="C588" s="211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211"/>
      <c r="R588" s="211"/>
      <c r="S588" s="211"/>
      <c r="T588" s="211"/>
      <c r="U588" s="211"/>
      <c r="V588" s="211"/>
      <c r="W588" s="211"/>
      <c r="X588" s="211"/>
      <c r="Y588" s="211"/>
      <c r="Z588" s="211"/>
    </row>
    <row r="589" spans="1:26" ht="12.75" customHeight="1">
      <c r="A589" s="211"/>
      <c r="B589" s="211"/>
      <c r="C589" s="211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</row>
    <row r="590" spans="1:26" ht="12.75" customHeight="1">
      <c r="A590" s="211"/>
      <c r="B590" s="211"/>
      <c r="C590" s="211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</row>
    <row r="591" spans="1:26" ht="12.75" customHeight="1">
      <c r="A591" s="211"/>
      <c r="B591" s="211"/>
      <c r="C591" s="211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</row>
    <row r="592" spans="1:26" ht="12.75" customHeight="1">
      <c r="A592" s="211"/>
      <c r="B592" s="211"/>
      <c r="C592" s="211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</row>
    <row r="593" spans="1:26" ht="12.75" customHeight="1">
      <c r="A593" s="211"/>
      <c r="B593" s="211"/>
      <c r="C593" s="211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</row>
    <row r="594" spans="1:26" ht="12.75" customHeight="1">
      <c r="A594" s="211"/>
      <c r="B594" s="211"/>
      <c r="C594" s="211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</row>
    <row r="595" spans="1:26" ht="12.75" customHeight="1">
      <c r="A595" s="211"/>
      <c r="B595" s="211"/>
      <c r="C595" s="211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</row>
    <row r="596" spans="1:26" ht="12.75" customHeight="1">
      <c r="A596" s="211"/>
      <c r="B596" s="211"/>
      <c r="C596" s="211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</row>
    <row r="597" spans="1:26" ht="12.75" customHeight="1">
      <c r="A597" s="211"/>
      <c r="B597" s="211"/>
      <c r="C597" s="211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211"/>
      <c r="R597" s="211"/>
      <c r="S597" s="211"/>
      <c r="T597" s="211"/>
      <c r="U597" s="211"/>
      <c r="V597" s="211"/>
      <c r="W597" s="211"/>
      <c r="X597" s="211"/>
      <c r="Y597" s="211"/>
      <c r="Z597" s="211"/>
    </row>
    <row r="598" spans="1:26" ht="12.75" customHeight="1">
      <c r="A598" s="211"/>
      <c r="B598" s="211"/>
      <c r="C598" s="211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211"/>
      <c r="R598" s="211"/>
      <c r="S598" s="211"/>
      <c r="T598" s="211"/>
      <c r="U598" s="211"/>
      <c r="V598" s="211"/>
      <c r="W598" s="211"/>
      <c r="X598" s="211"/>
      <c r="Y598" s="211"/>
      <c r="Z598" s="211"/>
    </row>
    <row r="599" spans="1:26" ht="12.75" customHeight="1">
      <c r="A599" s="211"/>
      <c r="B599" s="211"/>
      <c r="C599" s="211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211"/>
      <c r="R599" s="211"/>
      <c r="S599" s="211"/>
      <c r="T599" s="211"/>
      <c r="U599" s="211"/>
      <c r="V599" s="211"/>
      <c r="W599" s="211"/>
      <c r="X599" s="211"/>
      <c r="Y599" s="211"/>
      <c r="Z599" s="211"/>
    </row>
    <row r="600" spans="1:26" ht="12.75" customHeight="1">
      <c r="A600" s="211"/>
      <c r="B600" s="211"/>
      <c r="C600" s="211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</row>
    <row r="601" spans="1:26" ht="12.75" customHeight="1">
      <c r="A601" s="211"/>
      <c r="B601" s="211"/>
      <c r="C601" s="211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</row>
    <row r="602" spans="1:26" ht="12.75" customHeight="1">
      <c r="A602" s="211"/>
      <c r="B602" s="211"/>
      <c r="C602" s="211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</row>
    <row r="603" spans="1:26" ht="12.75" customHeight="1">
      <c r="A603" s="211"/>
      <c r="B603" s="211"/>
      <c r="C603" s="211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</row>
    <row r="604" spans="1:26" ht="12.75" customHeight="1">
      <c r="A604" s="211"/>
      <c r="B604" s="211"/>
      <c r="C604" s="211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</row>
    <row r="605" spans="1:26" ht="12.75" customHeight="1">
      <c r="A605" s="211"/>
      <c r="B605" s="211"/>
      <c r="C605" s="211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</row>
    <row r="606" spans="1:26" ht="12.75" customHeight="1">
      <c r="A606" s="211"/>
      <c r="B606" s="211"/>
      <c r="C606" s="211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</row>
    <row r="607" spans="1:26" ht="12.75" customHeight="1">
      <c r="A607" s="211"/>
      <c r="B607" s="211"/>
      <c r="C607" s="211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</row>
    <row r="608" spans="1:26" ht="12.75" customHeight="1">
      <c r="A608" s="211"/>
      <c r="B608" s="211"/>
      <c r="C608" s="211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</row>
    <row r="609" spans="1:26" ht="12.75" customHeight="1">
      <c r="A609" s="211"/>
      <c r="B609" s="211"/>
      <c r="C609" s="211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</row>
    <row r="610" spans="1:26" ht="12.75" customHeight="1">
      <c r="A610" s="211"/>
      <c r="B610" s="211"/>
      <c r="C610" s="211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</row>
    <row r="611" spans="1:26" ht="12.75" customHeight="1">
      <c r="A611" s="211"/>
      <c r="B611" s="211"/>
      <c r="C611" s="211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</row>
    <row r="612" spans="1:26" ht="12.75" customHeight="1">
      <c r="A612" s="211"/>
      <c r="B612" s="211"/>
      <c r="C612" s="211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</row>
    <row r="613" spans="1:26" ht="12.75" customHeight="1">
      <c r="A613" s="211"/>
      <c r="B613" s="211"/>
      <c r="C613" s="211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</row>
    <row r="614" spans="1:26" ht="12.75" customHeight="1">
      <c r="A614" s="211"/>
      <c r="B614" s="211"/>
      <c r="C614" s="211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</row>
    <row r="615" spans="1:26" ht="12.75" customHeight="1">
      <c r="A615" s="211"/>
      <c r="B615" s="211"/>
      <c r="C615" s="211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211"/>
      <c r="R615" s="211"/>
      <c r="S615" s="211"/>
      <c r="T615" s="211"/>
      <c r="U615" s="211"/>
      <c r="V615" s="211"/>
      <c r="W615" s="211"/>
      <c r="X615" s="211"/>
      <c r="Y615" s="211"/>
      <c r="Z615" s="211"/>
    </row>
    <row r="616" spans="1:26" ht="12.75" customHeight="1">
      <c r="A616" s="211"/>
      <c r="B616" s="211"/>
      <c r="C616" s="211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211"/>
      <c r="R616" s="211"/>
      <c r="S616" s="211"/>
      <c r="T616" s="211"/>
      <c r="U616" s="211"/>
      <c r="V616" s="211"/>
      <c r="W616" s="211"/>
      <c r="X616" s="211"/>
      <c r="Y616" s="211"/>
      <c r="Z616" s="211"/>
    </row>
    <row r="617" spans="1:26" ht="12.75" customHeight="1">
      <c r="A617" s="211"/>
      <c r="B617" s="211"/>
      <c r="C617" s="211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211"/>
      <c r="R617" s="211"/>
      <c r="S617" s="211"/>
      <c r="T617" s="211"/>
      <c r="U617" s="211"/>
      <c r="V617" s="211"/>
      <c r="W617" s="211"/>
      <c r="X617" s="211"/>
      <c r="Y617" s="211"/>
      <c r="Z617" s="211"/>
    </row>
    <row r="618" spans="1:26" ht="12.75" customHeight="1">
      <c r="A618" s="211"/>
      <c r="B618" s="211"/>
      <c r="C618" s="211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</row>
    <row r="619" spans="1:26" ht="12.75" customHeight="1">
      <c r="A619" s="211"/>
      <c r="B619" s="211"/>
      <c r="C619" s="211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</row>
    <row r="620" spans="1:26" ht="12.75" customHeight="1">
      <c r="A620" s="211"/>
      <c r="B620" s="211"/>
      <c r="C620" s="211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</row>
    <row r="621" spans="1:26" ht="12.75" customHeight="1">
      <c r="A621" s="211"/>
      <c r="B621" s="211"/>
      <c r="C621" s="211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</row>
    <row r="622" spans="1:26" ht="12.75" customHeight="1">
      <c r="A622" s="211"/>
      <c r="B622" s="211"/>
      <c r="C622" s="211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</row>
    <row r="623" spans="1:26" ht="12.75" customHeight="1">
      <c r="A623" s="211"/>
      <c r="B623" s="211"/>
      <c r="C623" s="211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</row>
    <row r="624" spans="1:26" ht="12.75" customHeight="1">
      <c r="A624" s="211"/>
      <c r="B624" s="211"/>
      <c r="C624" s="211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</row>
    <row r="625" spans="1:26" ht="12.75" customHeight="1">
      <c r="A625" s="211"/>
      <c r="B625" s="211"/>
      <c r="C625" s="211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</row>
    <row r="626" spans="1:26" ht="12.75" customHeight="1">
      <c r="A626" s="211"/>
      <c r="B626" s="211"/>
      <c r="C626" s="211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211"/>
      <c r="R626" s="211"/>
      <c r="S626" s="211"/>
      <c r="T626" s="211"/>
      <c r="U626" s="211"/>
      <c r="V626" s="211"/>
      <c r="W626" s="211"/>
      <c r="X626" s="211"/>
      <c r="Y626" s="211"/>
      <c r="Z626" s="211"/>
    </row>
    <row r="627" spans="1:26" ht="12.75" customHeight="1">
      <c r="A627" s="211"/>
      <c r="B627" s="211"/>
      <c r="C627" s="211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211"/>
      <c r="R627" s="211"/>
      <c r="S627" s="211"/>
      <c r="T627" s="211"/>
      <c r="U627" s="211"/>
      <c r="V627" s="211"/>
      <c r="W627" s="211"/>
      <c r="X627" s="211"/>
      <c r="Y627" s="211"/>
      <c r="Z627" s="211"/>
    </row>
    <row r="628" spans="1:26" ht="12.75" customHeight="1">
      <c r="A628" s="211"/>
      <c r="B628" s="211"/>
      <c r="C628" s="211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211"/>
      <c r="R628" s="211"/>
      <c r="S628" s="211"/>
      <c r="T628" s="211"/>
      <c r="U628" s="211"/>
      <c r="V628" s="211"/>
      <c r="W628" s="211"/>
      <c r="X628" s="211"/>
      <c r="Y628" s="211"/>
      <c r="Z628" s="211"/>
    </row>
    <row r="629" spans="1:26" ht="12.75" customHeight="1">
      <c r="A629" s="211"/>
      <c r="B629" s="211"/>
      <c r="C629" s="211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211"/>
      <c r="R629" s="211"/>
      <c r="S629" s="211"/>
      <c r="T629" s="211"/>
      <c r="U629" s="211"/>
      <c r="V629" s="211"/>
      <c r="W629" s="211"/>
      <c r="X629" s="211"/>
      <c r="Y629" s="211"/>
      <c r="Z629" s="211"/>
    </row>
    <row r="630" spans="1:26" ht="12.75" customHeight="1">
      <c r="A630" s="211"/>
      <c r="B630" s="211"/>
      <c r="C630" s="211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</row>
    <row r="631" spans="1:26" ht="12.75" customHeight="1">
      <c r="A631" s="211"/>
      <c r="B631" s="211"/>
      <c r="C631" s="211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</row>
    <row r="632" spans="1:26" ht="12.75" customHeight="1">
      <c r="A632" s="211"/>
      <c r="B632" s="211"/>
      <c r="C632" s="211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</row>
    <row r="633" spans="1:26" ht="12.75" customHeight="1">
      <c r="A633" s="211"/>
      <c r="B633" s="211"/>
      <c r="C633" s="211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</row>
    <row r="634" spans="1:26" ht="12.75" customHeight="1">
      <c r="A634" s="211"/>
      <c r="B634" s="211"/>
      <c r="C634" s="211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</row>
    <row r="635" spans="1:26" ht="12.75" customHeight="1">
      <c r="A635" s="211"/>
      <c r="B635" s="211"/>
      <c r="C635" s="211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</row>
    <row r="636" spans="1:26" ht="12.75" customHeight="1">
      <c r="A636" s="211"/>
      <c r="B636" s="211"/>
      <c r="C636" s="211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</row>
    <row r="637" spans="1:26" ht="12.75" customHeight="1">
      <c r="A637" s="211"/>
      <c r="B637" s="211"/>
      <c r="C637" s="211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</row>
    <row r="638" spans="1:26" ht="12.75" customHeight="1">
      <c r="A638" s="211"/>
      <c r="B638" s="211"/>
      <c r="C638" s="211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</row>
    <row r="639" spans="1:26" ht="12.75" customHeight="1">
      <c r="A639" s="211"/>
      <c r="B639" s="211"/>
      <c r="C639" s="211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</row>
    <row r="640" spans="1:26" ht="12.75" customHeight="1">
      <c r="A640" s="211"/>
      <c r="B640" s="211"/>
      <c r="C640" s="211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</row>
    <row r="641" spans="1:26" ht="12.75" customHeight="1">
      <c r="A641" s="211"/>
      <c r="B641" s="211"/>
      <c r="C641" s="211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211"/>
      <c r="R641" s="211"/>
      <c r="S641" s="211"/>
      <c r="T641" s="211"/>
      <c r="U641" s="211"/>
      <c r="V641" s="211"/>
      <c r="W641" s="211"/>
      <c r="X641" s="211"/>
      <c r="Y641" s="211"/>
      <c r="Z641" s="211"/>
    </row>
    <row r="642" spans="1:26" ht="12.75" customHeight="1">
      <c r="A642" s="211"/>
      <c r="B642" s="211"/>
      <c r="C642" s="211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</row>
    <row r="643" spans="1:26" ht="12.75" customHeight="1">
      <c r="A643" s="211"/>
      <c r="B643" s="211"/>
      <c r="C643" s="211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</row>
    <row r="644" spans="1:26" ht="12.75" customHeight="1">
      <c r="A644" s="211"/>
      <c r="B644" s="211"/>
      <c r="C644" s="211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</row>
    <row r="645" spans="1:26" ht="12.75" customHeight="1">
      <c r="A645" s="211"/>
      <c r="B645" s="211"/>
      <c r="C645" s="211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</row>
    <row r="646" spans="1:26" ht="12.75" customHeight="1">
      <c r="A646" s="211"/>
      <c r="B646" s="211"/>
      <c r="C646" s="211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</row>
    <row r="647" spans="1:26" ht="12.75" customHeight="1">
      <c r="A647" s="211"/>
      <c r="B647" s="211"/>
      <c r="C647" s="211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</row>
    <row r="648" spans="1:26" ht="12.75" customHeight="1">
      <c r="A648" s="211"/>
      <c r="B648" s="211"/>
      <c r="C648" s="211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</row>
    <row r="649" spans="1:26" ht="12.75" customHeight="1">
      <c r="A649" s="211"/>
      <c r="B649" s="211"/>
      <c r="C649" s="211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</row>
    <row r="650" spans="1:26" ht="12.75" customHeight="1">
      <c r="A650" s="211"/>
      <c r="B650" s="211"/>
      <c r="C650" s="211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</row>
    <row r="651" spans="1:26" ht="12.75" customHeight="1">
      <c r="A651" s="211"/>
      <c r="B651" s="211"/>
      <c r="C651" s="211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</row>
    <row r="652" spans="1:26" ht="12.75" customHeight="1">
      <c r="A652" s="211"/>
      <c r="B652" s="211"/>
      <c r="C652" s="211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</row>
    <row r="653" spans="1:26" ht="12.75" customHeight="1">
      <c r="A653" s="211"/>
      <c r="B653" s="211"/>
      <c r="C653" s="211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</row>
    <row r="654" spans="1:26" ht="12.75" customHeight="1">
      <c r="A654" s="211"/>
      <c r="B654" s="211"/>
      <c r="C654" s="211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</row>
    <row r="655" spans="1:26" ht="12.75" customHeight="1">
      <c r="A655" s="211"/>
      <c r="B655" s="211"/>
      <c r="C655" s="211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211"/>
      <c r="R655" s="211"/>
      <c r="S655" s="211"/>
      <c r="T655" s="211"/>
      <c r="U655" s="211"/>
      <c r="V655" s="211"/>
      <c r="W655" s="211"/>
      <c r="X655" s="211"/>
      <c r="Y655" s="211"/>
      <c r="Z655" s="211"/>
    </row>
    <row r="656" spans="1:26" ht="12.75" customHeight="1">
      <c r="A656" s="211"/>
      <c r="B656" s="211"/>
      <c r="C656" s="211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211"/>
      <c r="V656" s="211"/>
      <c r="W656" s="211"/>
      <c r="X656" s="211"/>
      <c r="Y656" s="211"/>
      <c r="Z656" s="211"/>
    </row>
    <row r="657" spans="1:26" ht="12.75" customHeight="1">
      <c r="A657" s="211"/>
      <c r="B657" s="211"/>
      <c r="C657" s="211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211"/>
      <c r="V657" s="211"/>
      <c r="W657" s="211"/>
      <c r="X657" s="211"/>
      <c r="Y657" s="211"/>
      <c r="Z657" s="211"/>
    </row>
    <row r="658" spans="1:26" ht="12.75" customHeight="1">
      <c r="A658" s="211"/>
      <c r="B658" s="211"/>
      <c r="C658" s="211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211"/>
      <c r="V658" s="211"/>
      <c r="W658" s="211"/>
      <c r="X658" s="211"/>
      <c r="Y658" s="211"/>
      <c r="Z658" s="211"/>
    </row>
    <row r="659" spans="1:26" ht="12.75" customHeight="1">
      <c r="A659" s="211"/>
      <c r="B659" s="211"/>
      <c r="C659" s="211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211"/>
      <c r="R659" s="211"/>
      <c r="S659" s="211"/>
      <c r="T659" s="211"/>
      <c r="U659" s="211"/>
      <c r="V659" s="211"/>
      <c r="W659" s="211"/>
      <c r="X659" s="211"/>
      <c r="Y659" s="211"/>
      <c r="Z659" s="211"/>
    </row>
    <row r="660" spans="1:26" ht="12.75" customHeight="1">
      <c r="A660" s="211"/>
      <c r="B660" s="211"/>
      <c r="C660" s="211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211"/>
      <c r="R660" s="211"/>
      <c r="S660" s="211"/>
      <c r="T660" s="211"/>
      <c r="U660" s="211"/>
      <c r="V660" s="211"/>
      <c r="W660" s="211"/>
      <c r="X660" s="211"/>
      <c r="Y660" s="211"/>
      <c r="Z660" s="211"/>
    </row>
    <row r="661" spans="1:26" ht="12.75" customHeight="1">
      <c r="A661" s="211"/>
      <c r="B661" s="211"/>
      <c r="C661" s="211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211"/>
      <c r="R661" s="211"/>
      <c r="S661" s="211"/>
      <c r="T661" s="211"/>
      <c r="U661" s="211"/>
      <c r="V661" s="211"/>
      <c r="W661" s="211"/>
      <c r="X661" s="211"/>
      <c r="Y661" s="211"/>
      <c r="Z661" s="211"/>
    </row>
    <row r="662" spans="1:26" ht="12.75" customHeight="1">
      <c r="A662" s="211"/>
      <c r="B662" s="211"/>
      <c r="C662" s="211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</row>
    <row r="663" spans="1:26" ht="12.75" customHeight="1">
      <c r="A663" s="211"/>
      <c r="B663" s="211"/>
      <c r="C663" s="211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</row>
    <row r="664" spans="1:26" ht="12.75" customHeight="1">
      <c r="A664" s="211"/>
      <c r="B664" s="211"/>
      <c r="C664" s="211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</row>
    <row r="665" spans="1:26" ht="12.75" customHeight="1">
      <c r="A665" s="211"/>
      <c r="B665" s="211"/>
      <c r="C665" s="211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</row>
    <row r="666" spans="1:26" ht="12.75" customHeight="1">
      <c r="A666" s="211"/>
      <c r="B666" s="211"/>
      <c r="C666" s="211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</row>
    <row r="667" spans="1:26" ht="12.75" customHeight="1">
      <c r="A667" s="211"/>
      <c r="B667" s="211"/>
      <c r="C667" s="211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</row>
    <row r="668" spans="1:26" ht="12.75" customHeight="1">
      <c r="A668" s="211"/>
      <c r="B668" s="211"/>
      <c r="C668" s="211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</row>
    <row r="669" spans="1:26" ht="12.75" customHeight="1">
      <c r="A669" s="211"/>
      <c r="B669" s="211"/>
      <c r="C669" s="211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</row>
    <row r="670" spans="1:26" ht="12.75" customHeight="1">
      <c r="A670" s="211"/>
      <c r="B670" s="211"/>
      <c r="C670" s="211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</row>
    <row r="671" spans="1:26" ht="12.75" customHeight="1">
      <c r="A671" s="211"/>
      <c r="B671" s="211"/>
      <c r="C671" s="211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</row>
    <row r="672" spans="1:26" ht="12.75" customHeight="1">
      <c r="A672" s="211"/>
      <c r="B672" s="211"/>
      <c r="C672" s="211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</row>
    <row r="673" spans="1:26" ht="12.75" customHeight="1">
      <c r="A673" s="211"/>
      <c r="B673" s="211"/>
      <c r="C673" s="211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</row>
    <row r="674" spans="1:26" ht="12.75" customHeight="1">
      <c r="A674" s="211"/>
      <c r="B674" s="211"/>
      <c r="C674" s="211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</row>
    <row r="675" spans="1:26" ht="12.75" customHeight="1">
      <c r="A675" s="211"/>
      <c r="B675" s="211"/>
      <c r="C675" s="211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</row>
    <row r="676" spans="1:26" ht="12.75" customHeight="1">
      <c r="A676" s="211"/>
      <c r="B676" s="211"/>
      <c r="C676" s="211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</row>
    <row r="677" spans="1:26" ht="12.75" customHeight="1">
      <c r="A677" s="211"/>
      <c r="B677" s="211"/>
      <c r="C677" s="211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</row>
    <row r="678" spans="1:26" ht="12.75" customHeight="1">
      <c r="A678" s="211"/>
      <c r="B678" s="211"/>
      <c r="C678" s="211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</row>
    <row r="679" spans="1:26" ht="12.75" customHeight="1">
      <c r="A679" s="211"/>
      <c r="B679" s="211"/>
      <c r="C679" s="211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</row>
    <row r="680" spans="1:26" ht="12.75" customHeight="1">
      <c r="A680" s="211"/>
      <c r="B680" s="211"/>
      <c r="C680" s="211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</row>
    <row r="681" spans="1:26" ht="12.75" customHeight="1">
      <c r="A681" s="211"/>
      <c r="B681" s="211"/>
      <c r="C681" s="211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</row>
    <row r="682" spans="1:26" ht="12.75" customHeight="1">
      <c r="A682" s="211"/>
      <c r="B682" s="211"/>
      <c r="C682" s="211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</row>
    <row r="683" spans="1:26" ht="12.75" customHeight="1">
      <c r="A683" s="211"/>
      <c r="B683" s="211"/>
      <c r="C683" s="211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</row>
    <row r="684" spans="1:26" ht="12.75" customHeight="1">
      <c r="A684" s="211"/>
      <c r="B684" s="211"/>
      <c r="C684" s="211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</row>
    <row r="685" spans="1:26" ht="12.75" customHeight="1">
      <c r="A685" s="211"/>
      <c r="B685" s="211"/>
      <c r="C685" s="211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</row>
    <row r="686" spans="1:26" ht="12.75" customHeight="1">
      <c r="A686" s="211"/>
      <c r="B686" s="211"/>
      <c r="C686" s="211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</row>
    <row r="687" spans="1:26" ht="12.75" customHeight="1">
      <c r="A687" s="211"/>
      <c r="B687" s="211"/>
      <c r="C687" s="211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</row>
    <row r="688" spans="1:26" ht="12.75" customHeight="1">
      <c r="A688" s="211"/>
      <c r="B688" s="211"/>
      <c r="C688" s="211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</row>
    <row r="689" spans="1:26" ht="12.75" customHeight="1">
      <c r="A689" s="211"/>
      <c r="B689" s="211"/>
      <c r="C689" s="211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211"/>
      <c r="R689" s="211"/>
      <c r="S689" s="211"/>
      <c r="T689" s="211"/>
      <c r="U689" s="211"/>
      <c r="V689" s="211"/>
      <c r="W689" s="211"/>
      <c r="X689" s="211"/>
      <c r="Y689" s="211"/>
      <c r="Z689" s="211"/>
    </row>
    <row r="690" spans="1:26" ht="12.75" customHeight="1">
      <c r="A690" s="211"/>
      <c r="B690" s="211"/>
      <c r="C690" s="211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</row>
    <row r="691" spans="1:26" ht="12.75" customHeight="1">
      <c r="A691" s="211"/>
      <c r="B691" s="211"/>
      <c r="C691" s="211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</row>
    <row r="692" spans="1:26" ht="12.75" customHeight="1">
      <c r="A692" s="211"/>
      <c r="B692" s="211"/>
      <c r="C692" s="211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</row>
    <row r="693" spans="1:26" ht="12.75" customHeight="1">
      <c r="A693" s="211"/>
      <c r="B693" s="211"/>
      <c r="C693" s="211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</row>
    <row r="694" spans="1:26" ht="12.75" customHeight="1">
      <c r="A694" s="211"/>
      <c r="B694" s="211"/>
      <c r="C694" s="211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</row>
    <row r="695" spans="1:26" ht="12.75" customHeight="1">
      <c r="A695" s="211"/>
      <c r="B695" s="211"/>
      <c r="C695" s="211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</row>
    <row r="696" spans="1:26" ht="12.75" customHeight="1">
      <c r="A696" s="211"/>
      <c r="B696" s="211"/>
      <c r="C696" s="211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</row>
    <row r="697" spans="1:26" ht="12.75" customHeight="1">
      <c r="A697" s="211"/>
      <c r="B697" s="211"/>
      <c r="C697" s="211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</row>
    <row r="698" spans="1:26" ht="12.75" customHeight="1">
      <c r="A698" s="211"/>
      <c r="B698" s="211"/>
      <c r="C698" s="211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211"/>
      <c r="R698" s="211"/>
      <c r="S698" s="211"/>
      <c r="T698" s="211"/>
      <c r="U698" s="211"/>
      <c r="V698" s="211"/>
      <c r="W698" s="211"/>
      <c r="X698" s="211"/>
      <c r="Y698" s="211"/>
      <c r="Z698" s="211"/>
    </row>
    <row r="699" spans="1:26" ht="12.75" customHeight="1">
      <c r="A699" s="211"/>
      <c r="B699" s="211"/>
      <c r="C699" s="211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211"/>
      <c r="R699" s="211"/>
      <c r="S699" s="211"/>
      <c r="T699" s="211"/>
      <c r="U699" s="211"/>
      <c r="V699" s="211"/>
      <c r="W699" s="211"/>
      <c r="X699" s="211"/>
      <c r="Y699" s="211"/>
      <c r="Z699" s="211"/>
    </row>
    <row r="700" spans="1:26" ht="12.75" customHeight="1">
      <c r="A700" s="211"/>
      <c r="B700" s="211"/>
      <c r="C700" s="211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211"/>
      <c r="R700" s="211"/>
      <c r="S700" s="211"/>
      <c r="T700" s="211"/>
      <c r="U700" s="211"/>
      <c r="V700" s="211"/>
      <c r="W700" s="211"/>
      <c r="X700" s="211"/>
      <c r="Y700" s="211"/>
      <c r="Z700" s="211"/>
    </row>
    <row r="701" spans="1:26" ht="12.75" customHeight="1">
      <c r="A701" s="211"/>
      <c r="B701" s="211"/>
      <c r="C701" s="211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1"/>
    </row>
    <row r="702" spans="1:26" ht="12.75" customHeight="1">
      <c r="A702" s="211"/>
      <c r="B702" s="211"/>
      <c r="C702" s="211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211"/>
      <c r="R702" s="211"/>
      <c r="S702" s="211"/>
      <c r="T702" s="211"/>
      <c r="U702" s="211"/>
      <c r="V702" s="211"/>
      <c r="W702" s="211"/>
      <c r="X702" s="211"/>
      <c r="Y702" s="211"/>
      <c r="Z702" s="211"/>
    </row>
    <row r="703" spans="1:26" ht="12.75" customHeight="1">
      <c r="A703" s="211"/>
      <c r="B703" s="211"/>
      <c r="C703" s="211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</row>
    <row r="704" spans="1:26" ht="12.75" customHeight="1">
      <c r="A704" s="211"/>
      <c r="B704" s="211"/>
      <c r="C704" s="211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</row>
    <row r="705" spans="1:26" ht="12.75" customHeight="1">
      <c r="A705" s="211"/>
      <c r="B705" s="211"/>
      <c r="C705" s="211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</row>
    <row r="706" spans="1:26" ht="12.75" customHeight="1">
      <c r="A706" s="211"/>
      <c r="B706" s="211"/>
      <c r="C706" s="211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</row>
    <row r="707" spans="1:26" ht="12.75" customHeight="1">
      <c r="A707" s="211"/>
      <c r="B707" s="211"/>
      <c r="C707" s="211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</row>
    <row r="708" spans="1:26" ht="12.75" customHeight="1">
      <c r="A708" s="211"/>
      <c r="B708" s="211"/>
      <c r="C708" s="211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</row>
    <row r="709" spans="1:26" ht="12.75" customHeight="1">
      <c r="A709" s="211"/>
      <c r="B709" s="211"/>
      <c r="C709" s="211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</row>
    <row r="710" spans="1:26" ht="12.75" customHeight="1">
      <c r="A710" s="211"/>
      <c r="B710" s="211"/>
      <c r="C710" s="211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</row>
    <row r="711" spans="1:26" ht="12.75" customHeight="1">
      <c r="A711" s="211"/>
      <c r="B711" s="211"/>
      <c r="C711" s="211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</row>
    <row r="712" spans="1:26" ht="12.75" customHeight="1">
      <c r="A712" s="211"/>
      <c r="B712" s="211"/>
      <c r="C712" s="211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</row>
    <row r="713" spans="1:26" ht="12.75" customHeight="1">
      <c r="A713" s="211"/>
      <c r="B713" s="211"/>
      <c r="C713" s="211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</row>
    <row r="714" spans="1:26" ht="12.75" customHeight="1">
      <c r="A714" s="211"/>
      <c r="B714" s="211"/>
      <c r="C714" s="211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</row>
    <row r="715" spans="1:26" ht="12.75" customHeight="1">
      <c r="A715" s="211"/>
      <c r="B715" s="211"/>
      <c r="C715" s="211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</row>
    <row r="716" spans="1:26" ht="12.75" customHeight="1">
      <c r="A716" s="211"/>
      <c r="B716" s="211"/>
      <c r="C716" s="211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</row>
    <row r="717" spans="1:26" ht="12.75" customHeight="1">
      <c r="A717" s="211"/>
      <c r="B717" s="211"/>
      <c r="C717" s="211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</row>
    <row r="718" spans="1:26" ht="12.75" customHeight="1">
      <c r="A718" s="211"/>
      <c r="B718" s="211"/>
      <c r="C718" s="211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</row>
    <row r="719" spans="1:26" ht="12.75" customHeight="1">
      <c r="A719" s="211"/>
      <c r="B719" s="211"/>
      <c r="C719" s="211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</row>
    <row r="720" spans="1:26" ht="12.75" customHeight="1">
      <c r="A720" s="211"/>
      <c r="B720" s="211"/>
      <c r="C720" s="211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</row>
    <row r="721" spans="1:26" ht="12.75" customHeight="1">
      <c r="A721" s="211"/>
      <c r="B721" s="211"/>
      <c r="C721" s="211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</row>
    <row r="722" spans="1:26" ht="12.75" customHeight="1">
      <c r="A722" s="211"/>
      <c r="B722" s="211"/>
      <c r="C722" s="211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</row>
    <row r="723" spans="1:26" ht="12.75" customHeight="1">
      <c r="A723" s="211"/>
      <c r="B723" s="211"/>
      <c r="C723" s="211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</row>
    <row r="724" spans="1:26" ht="12.75" customHeight="1">
      <c r="A724" s="211"/>
      <c r="B724" s="211"/>
      <c r="C724" s="211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</row>
    <row r="725" spans="1:26" ht="12.75" customHeight="1">
      <c r="A725" s="211"/>
      <c r="B725" s="211"/>
      <c r="C725" s="211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</row>
    <row r="726" spans="1:26" ht="12.75" customHeight="1">
      <c r="A726" s="211"/>
      <c r="B726" s="211"/>
      <c r="C726" s="211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</row>
    <row r="727" spans="1:26" ht="12.75" customHeight="1">
      <c r="A727" s="211"/>
      <c r="B727" s="211"/>
      <c r="C727" s="211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</row>
    <row r="728" spans="1:26" ht="12.75" customHeight="1">
      <c r="A728" s="211"/>
      <c r="B728" s="211"/>
      <c r="C728" s="211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</row>
    <row r="729" spans="1:26" ht="12.75" customHeight="1">
      <c r="A729" s="211"/>
      <c r="B729" s="211"/>
      <c r="C729" s="211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</row>
    <row r="730" spans="1:26" ht="12.75" customHeight="1">
      <c r="A730" s="211"/>
      <c r="B730" s="211"/>
      <c r="C730" s="211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</row>
    <row r="731" spans="1:26" ht="12.75" customHeight="1">
      <c r="A731" s="211"/>
      <c r="B731" s="211"/>
      <c r="C731" s="211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</row>
    <row r="732" spans="1:26" ht="12.75" customHeight="1">
      <c r="A732" s="211"/>
      <c r="B732" s="211"/>
      <c r="C732" s="211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</row>
    <row r="733" spans="1:26" ht="12.75" customHeight="1">
      <c r="A733" s="211"/>
      <c r="B733" s="211"/>
      <c r="C733" s="211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</row>
    <row r="734" spans="1:26" ht="12.75" customHeight="1">
      <c r="A734" s="211"/>
      <c r="B734" s="211"/>
      <c r="C734" s="211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</row>
    <row r="735" spans="1:26" ht="12.75" customHeight="1">
      <c r="A735" s="211"/>
      <c r="B735" s="211"/>
      <c r="C735" s="211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211"/>
      <c r="R735" s="211"/>
      <c r="S735" s="211"/>
      <c r="T735" s="211"/>
      <c r="U735" s="211"/>
      <c r="V735" s="211"/>
      <c r="W735" s="211"/>
      <c r="X735" s="211"/>
      <c r="Y735" s="211"/>
      <c r="Z735" s="211"/>
    </row>
    <row r="736" spans="1:26" ht="12.75" customHeight="1">
      <c r="A736" s="211"/>
      <c r="B736" s="211"/>
      <c r="C736" s="211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211"/>
      <c r="R736" s="211"/>
      <c r="S736" s="211"/>
      <c r="T736" s="211"/>
      <c r="U736" s="211"/>
      <c r="V736" s="211"/>
      <c r="W736" s="211"/>
      <c r="X736" s="211"/>
      <c r="Y736" s="211"/>
      <c r="Z736" s="211"/>
    </row>
    <row r="737" spans="1:26" ht="12.75" customHeight="1">
      <c r="A737" s="211"/>
      <c r="B737" s="211"/>
      <c r="C737" s="211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211"/>
      <c r="R737" s="211"/>
      <c r="S737" s="211"/>
      <c r="T737" s="211"/>
      <c r="U737" s="211"/>
      <c r="V737" s="211"/>
      <c r="W737" s="211"/>
      <c r="X737" s="211"/>
      <c r="Y737" s="211"/>
      <c r="Z737" s="211"/>
    </row>
    <row r="738" spans="1:26" ht="12.75" customHeight="1">
      <c r="A738" s="211"/>
      <c r="B738" s="211"/>
      <c r="C738" s="211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211"/>
      <c r="R738" s="211"/>
      <c r="S738" s="211"/>
      <c r="T738" s="211"/>
      <c r="U738" s="211"/>
      <c r="V738" s="211"/>
      <c r="W738" s="211"/>
      <c r="X738" s="211"/>
      <c r="Y738" s="211"/>
      <c r="Z738" s="211"/>
    </row>
    <row r="739" spans="1:26" ht="12.75" customHeight="1">
      <c r="A739" s="211"/>
      <c r="B739" s="211"/>
      <c r="C739" s="211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211"/>
      <c r="R739" s="211"/>
      <c r="S739" s="211"/>
      <c r="T739" s="211"/>
      <c r="U739" s="211"/>
      <c r="V739" s="211"/>
      <c r="W739" s="211"/>
      <c r="X739" s="211"/>
      <c r="Y739" s="211"/>
      <c r="Z739" s="211"/>
    </row>
    <row r="740" spans="1:26" ht="12.75" customHeight="1">
      <c r="A740" s="211"/>
      <c r="B740" s="211"/>
      <c r="C740" s="211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211"/>
      <c r="R740" s="211"/>
      <c r="S740" s="211"/>
      <c r="T740" s="211"/>
      <c r="U740" s="211"/>
      <c r="V740" s="211"/>
      <c r="W740" s="211"/>
      <c r="X740" s="211"/>
      <c r="Y740" s="211"/>
      <c r="Z740" s="211"/>
    </row>
    <row r="741" spans="1:26" ht="12.75" customHeight="1">
      <c r="A741" s="211"/>
      <c r="B741" s="211"/>
      <c r="C741" s="211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211"/>
      <c r="R741" s="211"/>
      <c r="S741" s="211"/>
      <c r="T741" s="211"/>
      <c r="U741" s="211"/>
      <c r="V741" s="211"/>
      <c r="W741" s="211"/>
      <c r="X741" s="211"/>
      <c r="Y741" s="211"/>
      <c r="Z741" s="211"/>
    </row>
    <row r="742" spans="1:26" ht="12.75" customHeight="1">
      <c r="A742" s="211"/>
      <c r="B742" s="211"/>
      <c r="C742" s="211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211"/>
      <c r="R742" s="211"/>
      <c r="S742" s="211"/>
      <c r="T742" s="211"/>
      <c r="U742" s="211"/>
      <c r="V742" s="211"/>
      <c r="W742" s="211"/>
      <c r="X742" s="211"/>
      <c r="Y742" s="211"/>
      <c r="Z742" s="211"/>
    </row>
    <row r="743" spans="1:26" ht="12.75" customHeight="1">
      <c r="A743" s="211"/>
      <c r="B743" s="211"/>
      <c r="C743" s="211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211"/>
      <c r="R743" s="211"/>
      <c r="S743" s="211"/>
      <c r="T743" s="211"/>
      <c r="U743" s="211"/>
      <c r="V743" s="211"/>
      <c r="W743" s="211"/>
      <c r="X743" s="211"/>
      <c r="Y743" s="211"/>
      <c r="Z743" s="211"/>
    </row>
    <row r="744" spans="1:26" ht="12.75" customHeight="1">
      <c r="A744" s="211"/>
      <c r="B744" s="211"/>
      <c r="C744" s="211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211"/>
      <c r="R744" s="211"/>
      <c r="S744" s="211"/>
      <c r="T744" s="211"/>
      <c r="U744" s="211"/>
      <c r="V744" s="211"/>
      <c r="W744" s="211"/>
      <c r="X744" s="211"/>
      <c r="Y744" s="211"/>
      <c r="Z744" s="211"/>
    </row>
    <row r="745" spans="1:26" ht="12.75" customHeight="1">
      <c r="A745" s="211"/>
      <c r="B745" s="211"/>
      <c r="C745" s="211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211"/>
      <c r="R745" s="211"/>
      <c r="S745" s="211"/>
      <c r="T745" s="211"/>
      <c r="U745" s="211"/>
      <c r="V745" s="211"/>
      <c r="W745" s="211"/>
      <c r="X745" s="211"/>
      <c r="Y745" s="211"/>
      <c r="Z745" s="211"/>
    </row>
    <row r="746" spans="1:26" ht="12.75" customHeight="1">
      <c r="A746" s="211"/>
      <c r="B746" s="211"/>
      <c r="C746" s="211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211"/>
      <c r="R746" s="211"/>
      <c r="S746" s="211"/>
      <c r="T746" s="211"/>
      <c r="U746" s="211"/>
      <c r="V746" s="211"/>
      <c r="W746" s="211"/>
      <c r="X746" s="211"/>
      <c r="Y746" s="211"/>
      <c r="Z746" s="211"/>
    </row>
    <row r="747" spans="1:26" ht="12.75" customHeight="1">
      <c r="A747" s="211"/>
      <c r="B747" s="211"/>
      <c r="C747" s="211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211"/>
      <c r="R747" s="211"/>
      <c r="S747" s="211"/>
      <c r="T747" s="211"/>
      <c r="U747" s="211"/>
      <c r="V747" s="211"/>
      <c r="W747" s="211"/>
      <c r="X747" s="211"/>
      <c r="Y747" s="211"/>
      <c r="Z747" s="211"/>
    </row>
    <row r="748" spans="1:26" ht="12.75" customHeight="1">
      <c r="A748" s="211"/>
      <c r="B748" s="211"/>
      <c r="C748" s="211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1"/>
    </row>
    <row r="749" spans="1:26" ht="12.75" customHeight="1">
      <c r="A749" s="211"/>
      <c r="B749" s="211"/>
      <c r="C749" s="211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211"/>
      <c r="R749" s="211"/>
      <c r="S749" s="211"/>
      <c r="T749" s="211"/>
      <c r="U749" s="211"/>
      <c r="V749" s="211"/>
      <c r="W749" s="211"/>
      <c r="X749" s="211"/>
      <c r="Y749" s="211"/>
      <c r="Z749" s="211"/>
    </row>
    <row r="750" spans="1:26" ht="12.75" customHeight="1">
      <c r="A750" s="211"/>
      <c r="B750" s="211"/>
      <c r="C750" s="211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211"/>
      <c r="R750" s="211"/>
      <c r="S750" s="211"/>
      <c r="T750" s="211"/>
      <c r="U750" s="211"/>
      <c r="V750" s="211"/>
      <c r="W750" s="211"/>
      <c r="X750" s="211"/>
      <c r="Y750" s="211"/>
      <c r="Z750" s="211"/>
    </row>
    <row r="751" spans="1:26" ht="12.75" customHeight="1">
      <c r="A751" s="211"/>
      <c r="B751" s="211"/>
      <c r="C751" s="211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</row>
    <row r="752" spans="1:26" ht="12.75" customHeight="1">
      <c r="A752" s="211"/>
      <c r="B752" s="211"/>
      <c r="C752" s="211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</row>
    <row r="753" spans="1:26" ht="12.75" customHeight="1">
      <c r="A753" s="211"/>
      <c r="B753" s="211"/>
      <c r="C753" s="211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</row>
    <row r="754" spans="1:26" ht="12.75" customHeight="1">
      <c r="A754" s="211"/>
      <c r="B754" s="211"/>
      <c r="C754" s="211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</row>
    <row r="755" spans="1:26" ht="12.75" customHeight="1">
      <c r="A755" s="211"/>
      <c r="B755" s="211"/>
      <c r="C755" s="211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</row>
    <row r="756" spans="1:26" ht="12.75" customHeight="1">
      <c r="A756" s="211"/>
      <c r="B756" s="211"/>
      <c r="C756" s="211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</row>
    <row r="757" spans="1:26" ht="12.75" customHeight="1">
      <c r="A757" s="211"/>
      <c r="B757" s="211"/>
      <c r="C757" s="211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</row>
    <row r="758" spans="1:26" ht="12.75" customHeight="1">
      <c r="A758" s="211"/>
      <c r="B758" s="211"/>
      <c r="C758" s="211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</row>
    <row r="759" spans="1:26" ht="12.75" customHeight="1">
      <c r="A759" s="211"/>
      <c r="B759" s="211"/>
      <c r="C759" s="211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</row>
    <row r="760" spans="1:26" ht="12.75" customHeight="1">
      <c r="A760" s="211"/>
      <c r="B760" s="211"/>
      <c r="C760" s="211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</row>
    <row r="761" spans="1:26" ht="12.75" customHeight="1">
      <c r="A761" s="211"/>
      <c r="B761" s="211"/>
      <c r="C761" s="211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</row>
    <row r="762" spans="1:26" ht="12.75" customHeight="1">
      <c r="A762" s="211"/>
      <c r="B762" s="211"/>
      <c r="C762" s="211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</row>
    <row r="763" spans="1:26" ht="12.75" customHeight="1">
      <c r="A763" s="211"/>
      <c r="B763" s="211"/>
      <c r="C763" s="211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</row>
    <row r="764" spans="1:26" ht="12.75" customHeight="1">
      <c r="A764" s="211"/>
      <c r="B764" s="211"/>
      <c r="C764" s="211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</row>
    <row r="765" spans="1:26" ht="12.75" customHeight="1">
      <c r="A765" s="211"/>
      <c r="B765" s="211"/>
      <c r="C765" s="211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</row>
    <row r="766" spans="1:26" ht="12.75" customHeight="1">
      <c r="A766" s="211"/>
      <c r="B766" s="211"/>
      <c r="C766" s="211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</row>
    <row r="767" spans="1:26" ht="12.75" customHeight="1">
      <c r="A767" s="211"/>
      <c r="B767" s="211"/>
      <c r="C767" s="211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</row>
    <row r="768" spans="1:26" ht="12.75" customHeight="1">
      <c r="A768" s="211"/>
      <c r="B768" s="211"/>
      <c r="C768" s="211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</row>
    <row r="769" spans="1:26" ht="12.75" customHeight="1">
      <c r="A769" s="211"/>
      <c r="B769" s="211"/>
      <c r="C769" s="211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</row>
    <row r="770" spans="1:26" ht="12.75" customHeight="1">
      <c r="A770" s="211"/>
      <c r="B770" s="211"/>
      <c r="C770" s="211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</row>
    <row r="771" spans="1:26" ht="12.75" customHeight="1">
      <c r="A771" s="211"/>
      <c r="B771" s="211"/>
      <c r="C771" s="211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211"/>
      <c r="R771" s="211"/>
      <c r="S771" s="211"/>
      <c r="T771" s="211"/>
      <c r="U771" s="211"/>
      <c r="V771" s="211"/>
      <c r="W771" s="211"/>
      <c r="X771" s="211"/>
      <c r="Y771" s="211"/>
      <c r="Z771" s="211"/>
    </row>
    <row r="772" spans="1:26" ht="12.75" customHeight="1">
      <c r="A772" s="211"/>
      <c r="B772" s="211"/>
      <c r="C772" s="211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211"/>
      <c r="R772" s="211"/>
      <c r="S772" s="211"/>
      <c r="T772" s="211"/>
      <c r="U772" s="211"/>
      <c r="V772" s="211"/>
      <c r="W772" s="211"/>
      <c r="X772" s="211"/>
      <c r="Y772" s="211"/>
      <c r="Z772" s="211"/>
    </row>
    <row r="773" spans="1:26" ht="12.75" customHeight="1">
      <c r="A773" s="211"/>
      <c r="B773" s="211"/>
      <c r="C773" s="211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211"/>
      <c r="R773" s="211"/>
      <c r="S773" s="211"/>
      <c r="T773" s="211"/>
      <c r="U773" s="211"/>
      <c r="V773" s="211"/>
      <c r="W773" s="211"/>
      <c r="X773" s="211"/>
      <c r="Y773" s="211"/>
      <c r="Z773" s="211"/>
    </row>
    <row r="774" spans="1:26" ht="12.75" customHeight="1">
      <c r="A774" s="211"/>
      <c r="B774" s="211"/>
      <c r="C774" s="211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211"/>
      <c r="R774" s="211"/>
      <c r="S774" s="211"/>
      <c r="T774" s="211"/>
      <c r="U774" s="211"/>
      <c r="V774" s="211"/>
      <c r="W774" s="211"/>
      <c r="X774" s="211"/>
      <c r="Y774" s="211"/>
      <c r="Z774" s="211"/>
    </row>
    <row r="775" spans="1:26" ht="12.75" customHeight="1">
      <c r="A775" s="211"/>
      <c r="B775" s="211"/>
      <c r="C775" s="211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211"/>
      <c r="R775" s="211"/>
      <c r="S775" s="211"/>
      <c r="T775" s="211"/>
      <c r="U775" s="211"/>
      <c r="V775" s="211"/>
      <c r="W775" s="211"/>
      <c r="X775" s="211"/>
      <c r="Y775" s="211"/>
      <c r="Z775" s="211"/>
    </row>
    <row r="776" spans="1:26" ht="12.75" customHeight="1">
      <c r="A776" s="211"/>
      <c r="B776" s="211"/>
      <c r="C776" s="211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211"/>
      <c r="R776" s="211"/>
      <c r="S776" s="211"/>
      <c r="T776" s="211"/>
      <c r="U776" s="211"/>
      <c r="V776" s="211"/>
      <c r="W776" s="211"/>
      <c r="X776" s="211"/>
      <c r="Y776" s="211"/>
      <c r="Z776" s="211"/>
    </row>
    <row r="777" spans="1:26" ht="12.75" customHeight="1">
      <c r="A777" s="211"/>
      <c r="B777" s="211"/>
      <c r="C777" s="211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211"/>
      <c r="R777" s="211"/>
      <c r="S777" s="211"/>
      <c r="T777" s="211"/>
      <c r="U777" s="211"/>
      <c r="V777" s="211"/>
      <c r="W777" s="211"/>
      <c r="X777" s="211"/>
      <c r="Y777" s="211"/>
      <c r="Z777" s="211"/>
    </row>
    <row r="778" spans="1:26" ht="12.75" customHeight="1">
      <c r="A778" s="211"/>
      <c r="B778" s="211"/>
      <c r="C778" s="211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211"/>
      <c r="R778" s="211"/>
      <c r="S778" s="211"/>
      <c r="T778" s="211"/>
      <c r="U778" s="211"/>
      <c r="V778" s="211"/>
      <c r="W778" s="211"/>
      <c r="X778" s="211"/>
      <c r="Y778" s="211"/>
      <c r="Z778" s="211"/>
    </row>
    <row r="779" spans="1:26" ht="12.75" customHeight="1">
      <c r="A779" s="211"/>
      <c r="B779" s="211"/>
      <c r="C779" s="211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211"/>
      <c r="R779" s="211"/>
      <c r="S779" s="211"/>
      <c r="T779" s="211"/>
      <c r="U779" s="211"/>
      <c r="V779" s="211"/>
      <c r="W779" s="211"/>
      <c r="X779" s="211"/>
      <c r="Y779" s="211"/>
      <c r="Z779" s="211"/>
    </row>
    <row r="780" spans="1:26" ht="12.75" customHeight="1">
      <c r="A780" s="211"/>
      <c r="B780" s="211"/>
      <c r="C780" s="211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</row>
    <row r="781" spans="1:26" ht="12.75" customHeight="1">
      <c r="A781" s="211"/>
      <c r="B781" s="211"/>
      <c r="C781" s="211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</row>
    <row r="782" spans="1:26" ht="12.75" customHeight="1">
      <c r="A782" s="211"/>
      <c r="B782" s="211"/>
      <c r="C782" s="211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</row>
    <row r="783" spans="1:26" ht="12.75" customHeight="1">
      <c r="A783" s="211"/>
      <c r="B783" s="211"/>
      <c r="C783" s="211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</row>
    <row r="784" spans="1:26" ht="12.75" customHeight="1">
      <c r="A784" s="211"/>
      <c r="B784" s="211"/>
      <c r="C784" s="211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</row>
    <row r="785" spans="1:26" ht="12.75" customHeight="1">
      <c r="A785" s="211"/>
      <c r="B785" s="211"/>
      <c r="C785" s="211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</row>
    <row r="786" spans="1:26" ht="12.75" customHeight="1">
      <c r="A786" s="211"/>
      <c r="B786" s="211"/>
      <c r="C786" s="211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</row>
    <row r="787" spans="1:26" ht="12.75" customHeight="1">
      <c r="A787" s="211"/>
      <c r="B787" s="211"/>
      <c r="C787" s="211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</row>
    <row r="788" spans="1:26" ht="12.75" customHeight="1">
      <c r="A788" s="211"/>
      <c r="B788" s="211"/>
      <c r="C788" s="211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</row>
    <row r="789" spans="1:26" ht="12.75" customHeight="1">
      <c r="A789" s="211"/>
      <c r="B789" s="211"/>
      <c r="C789" s="211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211"/>
      <c r="R789" s="211"/>
      <c r="S789" s="211"/>
      <c r="T789" s="211"/>
      <c r="U789" s="211"/>
      <c r="V789" s="211"/>
      <c r="W789" s="211"/>
      <c r="X789" s="211"/>
      <c r="Y789" s="211"/>
      <c r="Z789" s="211"/>
    </row>
    <row r="790" spans="1:26" ht="12.75" customHeight="1">
      <c r="A790" s="211"/>
      <c r="B790" s="211"/>
      <c r="C790" s="211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211"/>
      <c r="R790" s="211"/>
      <c r="S790" s="211"/>
      <c r="T790" s="211"/>
      <c r="U790" s="211"/>
      <c r="V790" s="211"/>
      <c r="W790" s="211"/>
      <c r="X790" s="211"/>
      <c r="Y790" s="211"/>
      <c r="Z790" s="211"/>
    </row>
    <row r="791" spans="1:26" ht="12.75" customHeight="1">
      <c r="A791" s="211"/>
      <c r="B791" s="211"/>
      <c r="C791" s="211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211"/>
      <c r="R791" s="211"/>
      <c r="S791" s="211"/>
      <c r="T791" s="211"/>
      <c r="U791" s="211"/>
      <c r="V791" s="211"/>
      <c r="W791" s="211"/>
      <c r="X791" s="211"/>
      <c r="Y791" s="211"/>
      <c r="Z791" s="211"/>
    </row>
    <row r="792" spans="1:26" ht="12.75" customHeight="1">
      <c r="A792" s="211"/>
      <c r="B792" s="211"/>
      <c r="C792" s="211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211"/>
      <c r="R792" s="211"/>
      <c r="S792" s="211"/>
      <c r="T792" s="211"/>
      <c r="U792" s="211"/>
      <c r="V792" s="211"/>
      <c r="W792" s="211"/>
      <c r="X792" s="211"/>
      <c r="Y792" s="211"/>
      <c r="Z792" s="211"/>
    </row>
    <row r="793" spans="1:26" ht="12.75" customHeight="1">
      <c r="A793" s="211"/>
      <c r="B793" s="211"/>
      <c r="C793" s="211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</row>
    <row r="794" spans="1:26" ht="12.75" customHeight="1">
      <c r="A794" s="211"/>
      <c r="B794" s="211"/>
      <c r="C794" s="211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</row>
    <row r="795" spans="1:26" ht="12.75" customHeight="1">
      <c r="A795" s="211"/>
      <c r="B795" s="211"/>
      <c r="C795" s="211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</row>
    <row r="796" spans="1:26" ht="12.75" customHeight="1">
      <c r="A796" s="211"/>
      <c r="B796" s="211"/>
      <c r="C796" s="211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</row>
    <row r="797" spans="1:26" ht="12.75" customHeight="1">
      <c r="A797" s="211"/>
      <c r="B797" s="211"/>
      <c r="C797" s="211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</row>
    <row r="798" spans="1:26" ht="12.75" customHeight="1">
      <c r="A798" s="211"/>
      <c r="B798" s="211"/>
      <c r="C798" s="211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</row>
    <row r="799" spans="1:26" ht="12.75" customHeight="1">
      <c r="A799" s="211"/>
      <c r="B799" s="211"/>
      <c r="C799" s="211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</row>
    <row r="800" spans="1:26" ht="12.75" customHeight="1">
      <c r="A800" s="211"/>
      <c r="B800" s="211"/>
      <c r="C800" s="211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</row>
    <row r="801" spans="1:26" ht="12.75" customHeight="1">
      <c r="A801" s="211"/>
      <c r="B801" s="211"/>
      <c r="C801" s="211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</row>
    <row r="802" spans="1:26" ht="12.75" customHeight="1">
      <c r="A802" s="211"/>
      <c r="B802" s="211"/>
      <c r="C802" s="211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</row>
    <row r="803" spans="1:26" ht="12.75" customHeight="1">
      <c r="A803" s="211"/>
      <c r="B803" s="211"/>
      <c r="C803" s="211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211"/>
      <c r="R803" s="211"/>
      <c r="S803" s="211"/>
      <c r="T803" s="211"/>
      <c r="U803" s="211"/>
      <c r="V803" s="211"/>
      <c r="W803" s="211"/>
      <c r="X803" s="211"/>
      <c r="Y803" s="211"/>
      <c r="Z803" s="211"/>
    </row>
    <row r="804" spans="1:26" ht="12.75" customHeight="1">
      <c r="A804" s="211"/>
      <c r="B804" s="211"/>
      <c r="C804" s="211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</row>
    <row r="805" spans="1:26" ht="12.75" customHeight="1">
      <c r="A805" s="211"/>
      <c r="B805" s="211"/>
      <c r="C805" s="211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</row>
    <row r="806" spans="1:26" ht="12.75" customHeight="1">
      <c r="A806" s="211"/>
      <c r="B806" s="211"/>
      <c r="C806" s="211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</row>
    <row r="807" spans="1:26" ht="12.75" customHeight="1">
      <c r="A807" s="211"/>
      <c r="B807" s="211"/>
      <c r="C807" s="211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</row>
    <row r="808" spans="1:26" ht="12.75" customHeight="1">
      <c r="A808" s="211"/>
      <c r="B808" s="211"/>
      <c r="C808" s="211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</row>
    <row r="809" spans="1:26" ht="12.75" customHeight="1">
      <c r="A809" s="211"/>
      <c r="B809" s="211"/>
      <c r="C809" s="211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</row>
    <row r="810" spans="1:26" ht="12.75" customHeight="1">
      <c r="A810" s="211"/>
      <c r="B810" s="211"/>
      <c r="C810" s="211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</row>
    <row r="811" spans="1:26" ht="12.75" customHeight="1">
      <c r="A811" s="211"/>
      <c r="B811" s="211"/>
      <c r="C811" s="211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</row>
    <row r="812" spans="1:26" ht="12.75" customHeight="1">
      <c r="A812" s="211"/>
      <c r="B812" s="211"/>
      <c r="C812" s="211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</row>
    <row r="813" spans="1:26" ht="12.75" customHeight="1">
      <c r="A813" s="211"/>
      <c r="B813" s="211"/>
      <c r="C813" s="211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</row>
    <row r="814" spans="1:26" ht="12.75" customHeight="1">
      <c r="A814" s="211"/>
      <c r="B814" s="211"/>
      <c r="C814" s="211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</row>
    <row r="815" spans="1:26" ht="12.75" customHeight="1">
      <c r="A815" s="211"/>
      <c r="B815" s="211"/>
      <c r="C815" s="211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</row>
    <row r="816" spans="1:26" ht="12.75" customHeight="1">
      <c r="A816" s="211"/>
      <c r="B816" s="211"/>
      <c r="C816" s="211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</row>
    <row r="817" spans="1:26" ht="12.75" customHeight="1">
      <c r="A817" s="211"/>
      <c r="B817" s="211"/>
      <c r="C817" s="211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</row>
    <row r="818" spans="1:26" ht="12.75" customHeight="1">
      <c r="A818" s="211"/>
      <c r="B818" s="211"/>
      <c r="C818" s="211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</row>
    <row r="819" spans="1:26" ht="12.75" customHeight="1">
      <c r="A819" s="211"/>
      <c r="B819" s="211"/>
      <c r="C819" s="211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</row>
    <row r="820" spans="1:26" ht="12.75" customHeight="1">
      <c r="A820" s="211"/>
      <c r="B820" s="211"/>
      <c r="C820" s="211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</row>
    <row r="821" spans="1:26" ht="12.75" customHeight="1">
      <c r="A821" s="211"/>
      <c r="B821" s="211"/>
      <c r="C821" s="211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</row>
    <row r="822" spans="1:26" ht="12.75" customHeight="1">
      <c r="A822" s="211"/>
      <c r="B822" s="211"/>
      <c r="C822" s="211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</row>
    <row r="823" spans="1:26" ht="12.75" customHeight="1">
      <c r="A823" s="211"/>
      <c r="B823" s="211"/>
      <c r="C823" s="211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</row>
    <row r="824" spans="1:26" ht="12.75" customHeight="1">
      <c r="A824" s="211"/>
      <c r="B824" s="211"/>
      <c r="C824" s="211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</row>
    <row r="825" spans="1:26" ht="12.75" customHeight="1">
      <c r="A825" s="211"/>
      <c r="B825" s="211"/>
      <c r="C825" s="211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</row>
    <row r="826" spans="1:26" ht="12.75" customHeight="1">
      <c r="A826" s="211"/>
      <c r="B826" s="211"/>
      <c r="C826" s="211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</row>
    <row r="827" spans="1:26" ht="12.75" customHeight="1">
      <c r="A827" s="211"/>
      <c r="B827" s="211"/>
      <c r="C827" s="211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</row>
    <row r="828" spans="1:26" ht="12.75" customHeight="1">
      <c r="A828" s="211"/>
      <c r="B828" s="211"/>
      <c r="C828" s="211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</row>
    <row r="829" spans="1:26" ht="12.75" customHeight="1">
      <c r="A829" s="211"/>
      <c r="B829" s="211"/>
      <c r="C829" s="211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</row>
    <row r="830" spans="1:26" ht="12.75" customHeight="1">
      <c r="A830" s="211"/>
      <c r="B830" s="211"/>
      <c r="C830" s="211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</row>
    <row r="831" spans="1:26" ht="12.75" customHeight="1">
      <c r="A831" s="211"/>
      <c r="B831" s="211"/>
      <c r="C831" s="211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</row>
    <row r="832" spans="1:26" ht="12.75" customHeight="1">
      <c r="A832" s="211"/>
      <c r="B832" s="211"/>
      <c r="C832" s="211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</row>
    <row r="833" spans="1:26" ht="12.75" customHeight="1">
      <c r="A833" s="211"/>
      <c r="B833" s="211"/>
      <c r="C833" s="211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</row>
    <row r="834" spans="1:26" ht="12.75" customHeight="1">
      <c r="A834" s="211"/>
      <c r="B834" s="211"/>
      <c r="C834" s="211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</row>
    <row r="835" spans="1:26" ht="12.75" customHeight="1">
      <c r="A835" s="211"/>
      <c r="B835" s="211"/>
      <c r="C835" s="211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</row>
    <row r="836" spans="1:26" ht="12.75" customHeight="1">
      <c r="A836" s="211"/>
      <c r="B836" s="211"/>
      <c r="C836" s="211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</row>
    <row r="837" spans="1:26" ht="12.75" customHeight="1">
      <c r="A837" s="211"/>
      <c r="B837" s="211"/>
      <c r="C837" s="211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</row>
    <row r="838" spans="1:26" ht="12.75" customHeight="1">
      <c r="A838" s="211"/>
      <c r="B838" s="211"/>
      <c r="C838" s="211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</row>
    <row r="839" spans="1:26" ht="12.75" customHeight="1">
      <c r="A839" s="211"/>
      <c r="B839" s="211"/>
      <c r="C839" s="211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</row>
    <row r="840" spans="1:26" ht="12.75" customHeight="1">
      <c r="A840" s="211"/>
      <c r="B840" s="211"/>
      <c r="C840" s="211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</row>
    <row r="841" spans="1:26" ht="12.75" customHeight="1">
      <c r="A841" s="211"/>
      <c r="B841" s="211"/>
      <c r="C841" s="211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</row>
    <row r="842" spans="1:26" ht="12.75" customHeight="1">
      <c r="A842" s="211"/>
      <c r="B842" s="211"/>
      <c r="C842" s="211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</row>
    <row r="843" spans="1:26" ht="12.75" customHeight="1">
      <c r="A843" s="211"/>
      <c r="B843" s="211"/>
      <c r="C843" s="211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211"/>
      <c r="R843" s="211"/>
      <c r="S843" s="211"/>
      <c r="T843" s="211"/>
      <c r="U843" s="211"/>
      <c r="V843" s="211"/>
      <c r="W843" s="211"/>
      <c r="X843" s="211"/>
      <c r="Y843" s="211"/>
      <c r="Z843" s="211"/>
    </row>
    <row r="844" spans="1:26" ht="12.75" customHeight="1">
      <c r="A844" s="211"/>
      <c r="B844" s="211"/>
      <c r="C844" s="211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211"/>
      <c r="R844" s="211"/>
      <c r="S844" s="211"/>
      <c r="T844" s="211"/>
      <c r="U844" s="211"/>
      <c r="V844" s="211"/>
      <c r="W844" s="211"/>
      <c r="X844" s="211"/>
      <c r="Y844" s="211"/>
      <c r="Z844" s="211"/>
    </row>
    <row r="845" spans="1:26" ht="12.75" customHeight="1">
      <c r="A845" s="211"/>
      <c r="B845" s="211"/>
      <c r="C845" s="211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211"/>
      <c r="R845" s="211"/>
      <c r="S845" s="211"/>
      <c r="T845" s="211"/>
      <c r="U845" s="211"/>
      <c r="V845" s="211"/>
      <c r="W845" s="211"/>
      <c r="X845" s="211"/>
      <c r="Y845" s="211"/>
      <c r="Z845" s="211"/>
    </row>
    <row r="846" spans="1:26" ht="12.75" customHeight="1">
      <c r="A846" s="211"/>
      <c r="B846" s="211"/>
      <c r="C846" s="211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1"/>
    </row>
    <row r="847" spans="1:26" ht="12.75" customHeight="1">
      <c r="A847" s="211"/>
      <c r="B847" s="211"/>
      <c r="C847" s="211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211"/>
      <c r="R847" s="211"/>
      <c r="S847" s="211"/>
      <c r="T847" s="211"/>
      <c r="U847" s="211"/>
      <c r="V847" s="211"/>
      <c r="W847" s="211"/>
      <c r="X847" s="211"/>
      <c r="Y847" s="211"/>
      <c r="Z847" s="211"/>
    </row>
    <row r="848" spans="1:26" ht="12.75" customHeight="1">
      <c r="A848" s="211"/>
      <c r="B848" s="211"/>
      <c r="C848" s="211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211"/>
      <c r="R848" s="211"/>
      <c r="S848" s="211"/>
      <c r="T848" s="211"/>
      <c r="U848" s="211"/>
      <c r="V848" s="211"/>
      <c r="W848" s="211"/>
      <c r="X848" s="211"/>
      <c r="Y848" s="211"/>
      <c r="Z848" s="211"/>
    </row>
    <row r="849" spans="1:26" ht="12.75" customHeight="1">
      <c r="A849" s="211"/>
      <c r="B849" s="211"/>
      <c r="C849" s="211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211"/>
      <c r="R849" s="211"/>
      <c r="S849" s="211"/>
      <c r="T849" s="211"/>
      <c r="U849" s="211"/>
      <c r="V849" s="211"/>
      <c r="W849" s="211"/>
      <c r="X849" s="211"/>
      <c r="Y849" s="211"/>
      <c r="Z849" s="211"/>
    </row>
    <row r="850" spans="1:26" ht="12.75" customHeight="1">
      <c r="A850" s="211"/>
      <c r="B850" s="211"/>
      <c r="C850" s="211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211"/>
      <c r="R850" s="211"/>
      <c r="S850" s="211"/>
      <c r="T850" s="211"/>
      <c r="U850" s="211"/>
      <c r="V850" s="211"/>
      <c r="W850" s="211"/>
      <c r="X850" s="211"/>
      <c r="Y850" s="211"/>
      <c r="Z850" s="211"/>
    </row>
    <row r="851" spans="1:26" ht="12.75" customHeight="1">
      <c r="A851" s="211"/>
      <c r="B851" s="211"/>
      <c r="C851" s="211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211"/>
      <c r="R851" s="211"/>
      <c r="S851" s="211"/>
      <c r="T851" s="211"/>
      <c r="U851" s="211"/>
      <c r="V851" s="211"/>
      <c r="W851" s="211"/>
      <c r="X851" s="211"/>
      <c r="Y851" s="211"/>
      <c r="Z851" s="211"/>
    </row>
    <row r="852" spans="1:26" ht="12.75" customHeight="1">
      <c r="A852" s="211"/>
      <c r="B852" s="211"/>
      <c r="C852" s="211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</row>
    <row r="853" spans="1:26" ht="12.75" customHeight="1">
      <c r="A853" s="211"/>
      <c r="B853" s="211"/>
      <c r="C853" s="211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</row>
    <row r="854" spans="1:26" ht="12.75" customHeight="1">
      <c r="A854" s="211"/>
      <c r="B854" s="211"/>
      <c r="C854" s="211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</row>
    <row r="855" spans="1:26" ht="12.75" customHeight="1">
      <c r="A855" s="211"/>
      <c r="B855" s="211"/>
      <c r="C855" s="211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</row>
    <row r="856" spans="1:26" ht="12.75" customHeight="1">
      <c r="A856" s="211"/>
      <c r="B856" s="211"/>
      <c r="C856" s="211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</row>
    <row r="857" spans="1:26" ht="12.75" customHeight="1">
      <c r="A857" s="211"/>
      <c r="B857" s="211"/>
      <c r="C857" s="211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</row>
    <row r="858" spans="1:26" ht="12.75" customHeight="1">
      <c r="A858" s="211"/>
      <c r="B858" s="211"/>
      <c r="C858" s="211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</row>
    <row r="859" spans="1:26" ht="12.75" customHeight="1">
      <c r="A859" s="211"/>
      <c r="B859" s="211"/>
      <c r="C859" s="211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</row>
    <row r="860" spans="1:26" ht="12.75" customHeight="1">
      <c r="A860" s="211"/>
      <c r="B860" s="211"/>
      <c r="C860" s="211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</row>
    <row r="861" spans="1:26" ht="12.75" customHeight="1">
      <c r="A861" s="211"/>
      <c r="B861" s="211"/>
      <c r="C861" s="211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211"/>
      <c r="R861" s="211"/>
      <c r="S861" s="211"/>
      <c r="T861" s="211"/>
      <c r="U861" s="211"/>
      <c r="V861" s="211"/>
      <c r="W861" s="211"/>
      <c r="X861" s="211"/>
      <c r="Y861" s="211"/>
      <c r="Z861" s="211"/>
    </row>
    <row r="862" spans="1:26" ht="12.75" customHeight="1">
      <c r="A862" s="211"/>
      <c r="B862" s="211"/>
      <c r="C862" s="211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1"/>
    </row>
    <row r="863" spans="1:26" ht="12.75" customHeight="1">
      <c r="A863" s="211"/>
      <c r="B863" s="211"/>
      <c r="C863" s="211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211"/>
      <c r="R863" s="211"/>
      <c r="S863" s="211"/>
      <c r="T863" s="211"/>
      <c r="U863" s="211"/>
      <c r="V863" s="211"/>
      <c r="W863" s="211"/>
      <c r="X863" s="211"/>
      <c r="Y863" s="211"/>
      <c r="Z863" s="211"/>
    </row>
    <row r="864" spans="1:26" ht="12.75" customHeight="1">
      <c r="A864" s="211"/>
      <c r="B864" s="211"/>
      <c r="C864" s="211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211"/>
      <c r="R864" s="211"/>
      <c r="S864" s="211"/>
      <c r="T864" s="211"/>
      <c r="U864" s="211"/>
      <c r="V864" s="211"/>
      <c r="W864" s="211"/>
      <c r="X864" s="211"/>
      <c r="Y864" s="211"/>
      <c r="Z864" s="211"/>
    </row>
    <row r="865" spans="1:26" ht="12.75" customHeight="1">
      <c r="A865" s="211"/>
      <c r="B865" s="211"/>
      <c r="C865" s="211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211"/>
      <c r="R865" s="211"/>
      <c r="S865" s="211"/>
      <c r="T865" s="211"/>
      <c r="U865" s="211"/>
      <c r="V865" s="211"/>
      <c r="W865" s="211"/>
      <c r="X865" s="211"/>
      <c r="Y865" s="211"/>
      <c r="Z865" s="211"/>
    </row>
    <row r="866" spans="1:26" ht="12.75" customHeight="1">
      <c r="A866" s="211"/>
      <c r="B866" s="211"/>
      <c r="C866" s="211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211"/>
      <c r="R866" s="211"/>
      <c r="S866" s="211"/>
      <c r="T866" s="211"/>
      <c r="U866" s="211"/>
      <c r="V866" s="211"/>
      <c r="W866" s="211"/>
      <c r="X866" s="211"/>
      <c r="Y866" s="211"/>
      <c r="Z866" s="211"/>
    </row>
    <row r="867" spans="1:26" ht="12.75" customHeight="1">
      <c r="A867" s="211"/>
      <c r="B867" s="211"/>
      <c r="C867" s="211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211"/>
      <c r="R867" s="211"/>
      <c r="S867" s="211"/>
      <c r="T867" s="211"/>
      <c r="U867" s="211"/>
      <c r="V867" s="211"/>
      <c r="W867" s="211"/>
      <c r="X867" s="211"/>
      <c r="Y867" s="211"/>
      <c r="Z867" s="211"/>
    </row>
    <row r="868" spans="1:26" ht="12.75" customHeight="1">
      <c r="A868" s="211"/>
      <c r="B868" s="211"/>
      <c r="C868" s="211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211"/>
      <c r="R868" s="211"/>
      <c r="S868" s="211"/>
      <c r="T868" s="211"/>
      <c r="U868" s="211"/>
      <c r="V868" s="211"/>
      <c r="W868" s="211"/>
      <c r="X868" s="211"/>
      <c r="Y868" s="211"/>
      <c r="Z868" s="211"/>
    </row>
    <row r="869" spans="1:26" ht="12.75" customHeight="1">
      <c r="A869" s="211"/>
      <c r="B869" s="211"/>
      <c r="C869" s="211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211"/>
      <c r="R869" s="211"/>
      <c r="S869" s="211"/>
      <c r="T869" s="211"/>
      <c r="U869" s="211"/>
      <c r="V869" s="211"/>
      <c r="W869" s="211"/>
      <c r="X869" s="211"/>
      <c r="Y869" s="211"/>
      <c r="Z869" s="211"/>
    </row>
    <row r="870" spans="1:26" ht="12.75" customHeight="1">
      <c r="A870" s="211"/>
      <c r="B870" s="211"/>
      <c r="C870" s="211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211"/>
      <c r="R870" s="211"/>
      <c r="S870" s="211"/>
      <c r="T870" s="211"/>
      <c r="U870" s="211"/>
      <c r="V870" s="211"/>
      <c r="W870" s="211"/>
      <c r="X870" s="211"/>
      <c r="Y870" s="211"/>
      <c r="Z870" s="211"/>
    </row>
    <row r="871" spans="1:26" ht="12.75" customHeight="1">
      <c r="A871" s="211"/>
      <c r="B871" s="211"/>
      <c r="C871" s="211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211"/>
      <c r="R871" s="211"/>
      <c r="S871" s="211"/>
      <c r="T871" s="211"/>
      <c r="U871" s="211"/>
      <c r="V871" s="211"/>
      <c r="W871" s="211"/>
      <c r="X871" s="211"/>
      <c r="Y871" s="211"/>
      <c r="Z871" s="211"/>
    </row>
    <row r="872" spans="1:26" ht="12.75" customHeight="1">
      <c r="A872" s="211"/>
      <c r="B872" s="211"/>
      <c r="C872" s="211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211"/>
      <c r="R872" s="211"/>
      <c r="S872" s="211"/>
      <c r="T872" s="211"/>
      <c r="U872" s="211"/>
      <c r="V872" s="211"/>
      <c r="W872" s="211"/>
      <c r="X872" s="211"/>
      <c r="Y872" s="211"/>
      <c r="Z872" s="211"/>
    </row>
    <row r="873" spans="1:26" ht="12.75" customHeight="1">
      <c r="A873" s="211"/>
      <c r="B873" s="211"/>
      <c r="C873" s="211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211"/>
      <c r="R873" s="211"/>
      <c r="S873" s="211"/>
      <c r="T873" s="211"/>
      <c r="U873" s="211"/>
      <c r="V873" s="211"/>
      <c r="W873" s="211"/>
      <c r="X873" s="211"/>
      <c r="Y873" s="211"/>
      <c r="Z873" s="211"/>
    </row>
    <row r="874" spans="1:26" ht="12.75" customHeight="1">
      <c r="A874" s="211"/>
      <c r="B874" s="211"/>
      <c r="C874" s="211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211"/>
      <c r="R874" s="211"/>
      <c r="S874" s="211"/>
      <c r="T874" s="211"/>
      <c r="U874" s="211"/>
      <c r="V874" s="211"/>
      <c r="W874" s="211"/>
      <c r="X874" s="211"/>
      <c r="Y874" s="211"/>
      <c r="Z874" s="211"/>
    </row>
    <row r="875" spans="1:26" ht="12.75" customHeight="1">
      <c r="A875" s="211"/>
      <c r="B875" s="211"/>
      <c r="C875" s="211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211"/>
      <c r="R875" s="211"/>
      <c r="S875" s="211"/>
      <c r="T875" s="211"/>
      <c r="U875" s="211"/>
      <c r="V875" s="211"/>
      <c r="W875" s="211"/>
      <c r="X875" s="211"/>
      <c r="Y875" s="211"/>
      <c r="Z875" s="211"/>
    </row>
    <row r="876" spans="1:26" ht="12.75" customHeight="1">
      <c r="A876" s="211"/>
      <c r="B876" s="211"/>
      <c r="C876" s="211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211"/>
      <c r="R876" s="211"/>
      <c r="S876" s="211"/>
      <c r="T876" s="211"/>
      <c r="U876" s="211"/>
      <c r="V876" s="211"/>
      <c r="W876" s="211"/>
      <c r="X876" s="211"/>
      <c r="Y876" s="211"/>
      <c r="Z876" s="211"/>
    </row>
    <row r="877" spans="1:26" ht="12.75" customHeight="1">
      <c r="A877" s="211"/>
      <c r="B877" s="211"/>
      <c r="C877" s="211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211"/>
      <c r="R877" s="211"/>
      <c r="S877" s="211"/>
      <c r="T877" s="211"/>
      <c r="U877" s="211"/>
      <c r="V877" s="211"/>
      <c r="W877" s="211"/>
      <c r="X877" s="211"/>
      <c r="Y877" s="211"/>
      <c r="Z877" s="211"/>
    </row>
    <row r="878" spans="1:26" ht="12.75" customHeight="1">
      <c r="A878" s="211"/>
      <c r="B878" s="211"/>
      <c r="C878" s="211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1"/>
    </row>
    <row r="879" spans="1:26" ht="12.75" customHeight="1">
      <c r="A879" s="211"/>
      <c r="B879" s="211"/>
      <c r="C879" s="211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211"/>
      <c r="R879" s="211"/>
      <c r="S879" s="211"/>
      <c r="T879" s="211"/>
      <c r="U879" s="211"/>
      <c r="V879" s="211"/>
      <c r="W879" s="211"/>
      <c r="X879" s="211"/>
      <c r="Y879" s="211"/>
      <c r="Z879" s="211"/>
    </row>
    <row r="880" spans="1:26" ht="12.75" customHeight="1">
      <c r="A880" s="211"/>
      <c r="B880" s="211"/>
      <c r="C880" s="211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211"/>
      <c r="R880" s="211"/>
      <c r="S880" s="211"/>
      <c r="T880" s="211"/>
      <c r="U880" s="211"/>
      <c r="V880" s="211"/>
      <c r="W880" s="211"/>
      <c r="X880" s="211"/>
      <c r="Y880" s="211"/>
      <c r="Z880" s="211"/>
    </row>
    <row r="881" spans="1:26" ht="12.75" customHeight="1">
      <c r="A881" s="211"/>
      <c r="B881" s="211"/>
      <c r="C881" s="211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211"/>
      <c r="R881" s="211"/>
      <c r="S881" s="211"/>
      <c r="T881" s="211"/>
      <c r="U881" s="211"/>
      <c r="V881" s="211"/>
      <c r="W881" s="211"/>
      <c r="X881" s="211"/>
      <c r="Y881" s="211"/>
      <c r="Z881" s="211"/>
    </row>
    <row r="882" spans="1:26" ht="12.75" customHeight="1">
      <c r="A882" s="211"/>
      <c r="B882" s="211"/>
      <c r="C882" s="211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211"/>
      <c r="R882" s="211"/>
      <c r="S882" s="211"/>
      <c r="T882" s="211"/>
      <c r="U882" s="211"/>
      <c r="V882" s="211"/>
      <c r="W882" s="211"/>
      <c r="X882" s="211"/>
      <c r="Y882" s="211"/>
      <c r="Z882" s="211"/>
    </row>
    <row r="883" spans="1:26" ht="12.75" customHeight="1">
      <c r="A883" s="211"/>
      <c r="B883" s="211"/>
      <c r="C883" s="211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211"/>
      <c r="R883" s="211"/>
      <c r="S883" s="211"/>
      <c r="T883" s="211"/>
      <c r="U883" s="211"/>
      <c r="V883" s="211"/>
      <c r="W883" s="211"/>
      <c r="X883" s="211"/>
      <c r="Y883" s="211"/>
      <c r="Z883" s="211"/>
    </row>
    <row r="884" spans="1:26" ht="12.75" customHeight="1">
      <c r="A884" s="211"/>
      <c r="B884" s="211"/>
      <c r="C884" s="211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211"/>
      <c r="R884" s="211"/>
      <c r="S884" s="211"/>
      <c r="T884" s="211"/>
      <c r="U884" s="211"/>
      <c r="V884" s="211"/>
      <c r="W884" s="211"/>
      <c r="X884" s="211"/>
      <c r="Y884" s="211"/>
      <c r="Z884" s="211"/>
    </row>
    <row r="885" spans="1:26" ht="12.75" customHeight="1">
      <c r="A885" s="211"/>
      <c r="B885" s="211"/>
      <c r="C885" s="211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211"/>
      <c r="R885" s="211"/>
      <c r="S885" s="211"/>
      <c r="T885" s="211"/>
      <c r="U885" s="211"/>
      <c r="V885" s="211"/>
      <c r="W885" s="211"/>
      <c r="X885" s="211"/>
      <c r="Y885" s="211"/>
      <c r="Z885" s="211"/>
    </row>
    <row r="886" spans="1:26" ht="12.75" customHeight="1">
      <c r="A886" s="211"/>
      <c r="B886" s="211"/>
      <c r="C886" s="211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211"/>
      <c r="R886" s="211"/>
      <c r="S886" s="211"/>
      <c r="T886" s="211"/>
      <c r="U886" s="211"/>
      <c r="V886" s="211"/>
      <c r="W886" s="211"/>
      <c r="X886" s="211"/>
      <c r="Y886" s="211"/>
      <c r="Z886" s="211"/>
    </row>
    <row r="887" spans="1:26" ht="12.75" customHeight="1">
      <c r="A887" s="211"/>
      <c r="B887" s="211"/>
      <c r="C887" s="211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211"/>
      <c r="R887" s="211"/>
      <c r="S887" s="211"/>
      <c r="T887" s="211"/>
      <c r="U887" s="211"/>
      <c r="V887" s="211"/>
      <c r="W887" s="211"/>
      <c r="X887" s="211"/>
      <c r="Y887" s="211"/>
      <c r="Z887" s="211"/>
    </row>
    <row r="888" spans="1:26" ht="12.75" customHeight="1">
      <c r="A888" s="211"/>
      <c r="B888" s="211"/>
      <c r="C888" s="211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</row>
    <row r="889" spans="1:26" ht="12.75" customHeight="1">
      <c r="A889" s="211"/>
      <c r="B889" s="211"/>
      <c r="C889" s="211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</row>
    <row r="890" spans="1:26" ht="12.75" customHeight="1">
      <c r="A890" s="211"/>
      <c r="B890" s="211"/>
      <c r="C890" s="211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</row>
    <row r="891" spans="1:26" ht="12.75" customHeight="1">
      <c r="A891" s="211"/>
      <c r="B891" s="211"/>
      <c r="C891" s="211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</row>
    <row r="892" spans="1:26" ht="12.75" customHeight="1">
      <c r="A892" s="211"/>
      <c r="B892" s="211"/>
      <c r="C892" s="211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</row>
    <row r="893" spans="1:26" ht="12.75" customHeight="1">
      <c r="A893" s="211"/>
      <c r="B893" s="211"/>
      <c r="C893" s="211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</row>
    <row r="894" spans="1:26" ht="12.75" customHeight="1">
      <c r="A894" s="211"/>
      <c r="B894" s="211"/>
      <c r="C894" s="211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</row>
    <row r="895" spans="1:26" ht="12.75" customHeight="1">
      <c r="A895" s="211"/>
      <c r="B895" s="211"/>
      <c r="C895" s="211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</row>
    <row r="896" spans="1:26" ht="12.75" customHeight="1">
      <c r="A896" s="211"/>
      <c r="B896" s="211"/>
      <c r="C896" s="211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211"/>
      <c r="R896" s="211"/>
      <c r="S896" s="211"/>
      <c r="T896" s="211"/>
      <c r="U896" s="211"/>
      <c r="V896" s="211"/>
      <c r="W896" s="211"/>
      <c r="X896" s="211"/>
      <c r="Y896" s="211"/>
      <c r="Z896" s="211"/>
    </row>
    <row r="897" spans="1:26" ht="12.75" customHeight="1">
      <c r="A897" s="211"/>
      <c r="B897" s="211"/>
      <c r="C897" s="211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211"/>
      <c r="R897" s="211"/>
      <c r="S897" s="211"/>
      <c r="T897" s="211"/>
      <c r="U897" s="211"/>
      <c r="V897" s="211"/>
      <c r="W897" s="211"/>
      <c r="X897" s="211"/>
      <c r="Y897" s="211"/>
      <c r="Z897" s="211"/>
    </row>
    <row r="898" spans="1:26" ht="12.75" customHeight="1">
      <c r="A898" s="211"/>
      <c r="B898" s="211"/>
      <c r="C898" s="211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211"/>
      <c r="R898" s="211"/>
      <c r="S898" s="211"/>
      <c r="T898" s="211"/>
      <c r="U898" s="211"/>
      <c r="V898" s="211"/>
      <c r="W898" s="211"/>
      <c r="X898" s="211"/>
      <c r="Y898" s="211"/>
      <c r="Z898" s="211"/>
    </row>
    <row r="899" spans="1:26" ht="12.75" customHeight="1">
      <c r="A899" s="211"/>
      <c r="B899" s="211"/>
      <c r="C899" s="211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211"/>
      <c r="R899" s="211"/>
      <c r="S899" s="211"/>
      <c r="T899" s="211"/>
      <c r="U899" s="211"/>
      <c r="V899" s="211"/>
      <c r="W899" s="211"/>
      <c r="X899" s="211"/>
      <c r="Y899" s="211"/>
      <c r="Z899" s="211"/>
    </row>
    <row r="900" spans="1:26" ht="12.75" customHeight="1">
      <c r="A900" s="211"/>
      <c r="B900" s="211"/>
      <c r="C900" s="211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211"/>
      <c r="R900" s="211"/>
      <c r="S900" s="211"/>
      <c r="T900" s="211"/>
      <c r="U900" s="211"/>
      <c r="V900" s="211"/>
      <c r="W900" s="211"/>
      <c r="X900" s="211"/>
      <c r="Y900" s="211"/>
      <c r="Z900" s="211"/>
    </row>
    <row r="901" spans="1:26" ht="12.75" customHeight="1">
      <c r="A901" s="211"/>
      <c r="B901" s="211"/>
      <c r="C901" s="211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211"/>
      <c r="R901" s="211"/>
      <c r="S901" s="211"/>
      <c r="T901" s="211"/>
      <c r="U901" s="211"/>
      <c r="V901" s="211"/>
      <c r="W901" s="211"/>
      <c r="X901" s="211"/>
      <c r="Y901" s="211"/>
      <c r="Z901" s="211"/>
    </row>
    <row r="902" spans="1:26" ht="12.75" customHeight="1">
      <c r="A902" s="211"/>
      <c r="B902" s="211"/>
      <c r="C902" s="211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211"/>
      <c r="R902" s="211"/>
      <c r="S902" s="211"/>
      <c r="T902" s="211"/>
      <c r="U902" s="211"/>
      <c r="V902" s="211"/>
      <c r="W902" s="211"/>
      <c r="X902" s="211"/>
      <c r="Y902" s="211"/>
      <c r="Z902" s="211"/>
    </row>
    <row r="903" spans="1:26" ht="12.75" customHeight="1">
      <c r="A903" s="211"/>
      <c r="B903" s="211"/>
      <c r="C903" s="211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211"/>
      <c r="R903" s="211"/>
      <c r="S903" s="211"/>
      <c r="T903" s="211"/>
      <c r="U903" s="211"/>
      <c r="V903" s="211"/>
      <c r="W903" s="211"/>
      <c r="X903" s="211"/>
      <c r="Y903" s="211"/>
      <c r="Z903" s="211"/>
    </row>
    <row r="904" spans="1:26" ht="12.75" customHeight="1">
      <c r="A904" s="211"/>
      <c r="B904" s="211"/>
      <c r="C904" s="211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211"/>
      <c r="R904" s="211"/>
      <c r="S904" s="211"/>
      <c r="T904" s="211"/>
      <c r="U904" s="211"/>
      <c r="V904" s="211"/>
      <c r="W904" s="211"/>
      <c r="X904" s="211"/>
      <c r="Y904" s="211"/>
      <c r="Z904" s="211"/>
    </row>
    <row r="905" spans="1:26" ht="12.75" customHeight="1">
      <c r="A905" s="211"/>
      <c r="B905" s="211"/>
      <c r="C905" s="211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</row>
    <row r="906" spans="1:26" ht="12.75" customHeight="1">
      <c r="A906" s="211"/>
      <c r="B906" s="211"/>
      <c r="C906" s="211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211"/>
      <c r="R906" s="211"/>
      <c r="S906" s="211"/>
      <c r="T906" s="211"/>
      <c r="U906" s="211"/>
      <c r="V906" s="211"/>
      <c r="W906" s="211"/>
      <c r="X906" s="211"/>
      <c r="Y906" s="211"/>
      <c r="Z906" s="211"/>
    </row>
    <row r="907" spans="1:26" ht="12.75" customHeight="1">
      <c r="A907" s="211"/>
      <c r="B907" s="211"/>
      <c r="C907" s="211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211"/>
      <c r="R907" s="211"/>
      <c r="S907" s="211"/>
      <c r="T907" s="211"/>
      <c r="U907" s="211"/>
      <c r="V907" s="211"/>
      <c r="W907" s="211"/>
      <c r="X907" s="211"/>
      <c r="Y907" s="211"/>
      <c r="Z907" s="211"/>
    </row>
    <row r="908" spans="1:26" ht="12.75" customHeight="1">
      <c r="A908" s="211"/>
      <c r="B908" s="211"/>
      <c r="C908" s="211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211"/>
      <c r="R908" s="211"/>
      <c r="S908" s="211"/>
      <c r="T908" s="211"/>
      <c r="U908" s="211"/>
      <c r="V908" s="211"/>
      <c r="W908" s="211"/>
      <c r="X908" s="211"/>
      <c r="Y908" s="211"/>
      <c r="Z908" s="211"/>
    </row>
    <row r="909" spans="1:26" ht="12.75" customHeight="1">
      <c r="A909" s="211"/>
      <c r="B909" s="211"/>
      <c r="C909" s="211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211"/>
      <c r="R909" s="211"/>
      <c r="S909" s="211"/>
      <c r="T909" s="211"/>
      <c r="U909" s="211"/>
      <c r="V909" s="211"/>
      <c r="W909" s="211"/>
      <c r="X909" s="211"/>
      <c r="Y909" s="211"/>
      <c r="Z909" s="211"/>
    </row>
    <row r="910" spans="1:26" ht="12.75" customHeight="1">
      <c r="A910" s="211"/>
      <c r="B910" s="211"/>
      <c r="C910" s="211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1"/>
    </row>
    <row r="911" spans="1:26" ht="12.75" customHeight="1">
      <c r="A911" s="211"/>
      <c r="B911" s="211"/>
      <c r="C911" s="211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211"/>
      <c r="R911" s="211"/>
      <c r="S911" s="211"/>
      <c r="T911" s="211"/>
      <c r="U911" s="211"/>
      <c r="V911" s="211"/>
      <c r="W911" s="211"/>
      <c r="X911" s="211"/>
      <c r="Y911" s="211"/>
      <c r="Z911" s="211"/>
    </row>
    <row r="912" spans="1:26" ht="12.75" customHeight="1">
      <c r="A912" s="211"/>
      <c r="B912" s="211"/>
      <c r="C912" s="211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211"/>
      <c r="R912" s="211"/>
      <c r="S912" s="211"/>
      <c r="T912" s="211"/>
      <c r="U912" s="211"/>
      <c r="V912" s="211"/>
      <c r="W912" s="211"/>
      <c r="X912" s="211"/>
      <c r="Y912" s="211"/>
      <c r="Z912" s="211"/>
    </row>
    <row r="913" spans="1:26" ht="12.75" customHeight="1">
      <c r="A913" s="211"/>
      <c r="B913" s="211"/>
      <c r="C913" s="211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211"/>
      <c r="R913" s="211"/>
      <c r="S913" s="211"/>
      <c r="T913" s="211"/>
      <c r="U913" s="211"/>
      <c r="V913" s="211"/>
      <c r="W913" s="211"/>
      <c r="X913" s="211"/>
      <c r="Y913" s="211"/>
      <c r="Z913" s="211"/>
    </row>
    <row r="914" spans="1:26" ht="12.75" customHeight="1">
      <c r="A914" s="211"/>
      <c r="B914" s="211"/>
      <c r="C914" s="211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211"/>
      <c r="R914" s="211"/>
      <c r="S914" s="211"/>
      <c r="T914" s="211"/>
      <c r="U914" s="211"/>
      <c r="V914" s="211"/>
      <c r="W914" s="211"/>
      <c r="X914" s="211"/>
      <c r="Y914" s="211"/>
      <c r="Z914" s="211"/>
    </row>
    <row r="915" spans="1:26" ht="12.75" customHeight="1">
      <c r="A915" s="211"/>
      <c r="B915" s="211"/>
      <c r="C915" s="211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211"/>
      <c r="R915" s="211"/>
      <c r="S915" s="211"/>
      <c r="T915" s="211"/>
      <c r="U915" s="211"/>
      <c r="V915" s="211"/>
      <c r="W915" s="211"/>
      <c r="X915" s="211"/>
      <c r="Y915" s="211"/>
      <c r="Z915" s="211"/>
    </row>
    <row r="916" spans="1:26" ht="12.75" customHeight="1">
      <c r="A916" s="211"/>
      <c r="B916" s="211"/>
      <c r="C916" s="211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211"/>
      <c r="R916" s="211"/>
      <c r="S916" s="211"/>
      <c r="T916" s="211"/>
      <c r="U916" s="211"/>
      <c r="V916" s="211"/>
      <c r="W916" s="211"/>
      <c r="X916" s="211"/>
      <c r="Y916" s="211"/>
      <c r="Z916" s="211"/>
    </row>
    <row r="917" spans="1:26" ht="12.75" customHeight="1">
      <c r="A917" s="211"/>
      <c r="B917" s="211"/>
      <c r="C917" s="211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211"/>
      <c r="R917" s="211"/>
      <c r="S917" s="211"/>
      <c r="T917" s="211"/>
      <c r="U917" s="211"/>
      <c r="V917" s="211"/>
      <c r="W917" s="211"/>
      <c r="X917" s="211"/>
      <c r="Y917" s="211"/>
      <c r="Z917" s="211"/>
    </row>
    <row r="918" spans="1:26" ht="12.75" customHeight="1">
      <c r="A918" s="211"/>
      <c r="B918" s="211"/>
      <c r="C918" s="211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</row>
    <row r="919" spans="1:26" ht="12.75" customHeight="1">
      <c r="A919" s="211"/>
      <c r="B919" s="211"/>
      <c r="C919" s="211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</row>
    <row r="920" spans="1:26" ht="12.75" customHeight="1">
      <c r="A920" s="211"/>
      <c r="B920" s="211"/>
      <c r="C920" s="211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</row>
    <row r="921" spans="1:26" ht="12.75" customHeight="1">
      <c r="A921" s="211"/>
      <c r="B921" s="211"/>
      <c r="C921" s="211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</row>
    <row r="922" spans="1:26" ht="12.75" customHeight="1">
      <c r="A922" s="211"/>
      <c r="B922" s="211"/>
      <c r="C922" s="211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</row>
    <row r="923" spans="1:26" ht="12.75" customHeight="1">
      <c r="A923" s="211"/>
      <c r="B923" s="211"/>
      <c r="C923" s="211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</row>
    <row r="924" spans="1:26" ht="12.75" customHeight="1">
      <c r="A924" s="211"/>
      <c r="B924" s="211"/>
      <c r="C924" s="211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</row>
    <row r="925" spans="1:26" ht="12.75" customHeight="1">
      <c r="A925" s="211"/>
      <c r="B925" s="211"/>
      <c r="C925" s="211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</row>
    <row r="926" spans="1:26" ht="12.75" customHeight="1">
      <c r="A926" s="211"/>
      <c r="B926" s="211"/>
      <c r="C926" s="211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1"/>
    </row>
    <row r="927" spans="1:26" ht="12.75" customHeight="1">
      <c r="A927" s="211"/>
      <c r="B927" s="211"/>
      <c r="C927" s="211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211"/>
      <c r="R927" s="211"/>
      <c r="S927" s="211"/>
      <c r="T927" s="211"/>
      <c r="U927" s="211"/>
      <c r="V927" s="211"/>
      <c r="W927" s="211"/>
      <c r="X927" s="211"/>
      <c r="Y927" s="211"/>
      <c r="Z927" s="211"/>
    </row>
    <row r="928" spans="1:26" ht="12.75" customHeight="1">
      <c r="A928" s="211"/>
      <c r="B928" s="211"/>
      <c r="C928" s="211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211"/>
      <c r="R928" s="211"/>
      <c r="S928" s="211"/>
      <c r="T928" s="211"/>
      <c r="U928" s="211"/>
      <c r="V928" s="211"/>
      <c r="W928" s="211"/>
      <c r="X928" s="211"/>
      <c r="Y928" s="211"/>
      <c r="Z928" s="211"/>
    </row>
    <row r="929" spans="1:26" ht="12.75" customHeight="1">
      <c r="A929" s="211"/>
      <c r="B929" s="211"/>
      <c r="C929" s="211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211"/>
      <c r="R929" s="211"/>
      <c r="S929" s="211"/>
      <c r="T929" s="211"/>
      <c r="U929" s="211"/>
      <c r="V929" s="211"/>
      <c r="W929" s="211"/>
      <c r="X929" s="211"/>
      <c r="Y929" s="211"/>
      <c r="Z929" s="211"/>
    </row>
    <row r="930" spans="1:26" ht="12.75" customHeight="1">
      <c r="A930" s="211"/>
      <c r="B930" s="211"/>
      <c r="C930" s="211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211"/>
      <c r="R930" s="211"/>
      <c r="S930" s="211"/>
      <c r="T930" s="211"/>
      <c r="U930" s="211"/>
      <c r="V930" s="211"/>
      <c r="W930" s="211"/>
      <c r="X930" s="211"/>
      <c r="Y930" s="211"/>
      <c r="Z930" s="211"/>
    </row>
    <row r="931" spans="1:26" ht="12.75" customHeight="1">
      <c r="A931" s="211"/>
      <c r="B931" s="211"/>
      <c r="C931" s="211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211"/>
      <c r="R931" s="211"/>
      <c r="S931" s="211"/>
      <c r="T931" s="211"/>
      <c r="U931" s="211"/>
      <c r="V931" s="211"/>
      <c r="W931" s="211"/>
      <c r="X931" s="211"/>
      <c r="Y931" s="211"/>
      <c r="Z931" s="211"/>
    </row>
    <row r="932" spans="1:26" ht="12.75" customHeight="1">
      <c r="A932" s="211"/>
      <c r="B932" s="211"/>
      <c r="C932" s="211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211"/>
      <c r="R932" s="211"/>
      <c r="S932" s="211"/>
      <c r="T932" s="211"/>
      <c r="U932" s="211"/>
      <c r="V932" s="211"/>
      <c r="W932" s="211"/>
      <c r="X932" s="211"/>
      <c r="Y932" s="211"/>
      <c r="Z932" s="211"/>
    </row>
    <row r="933" spans="1:26" ht="12.75" customHeight="1">
      <c r="A933" s="211"/>
      <c r="B933" s="211"/>
      <c r="C933" s="211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211"/>
      <c r="R933" s="211"/>
      <c r="S933" s="211"/>
      <c r="T933" s="211"/>
      <c r="U933" s="211"/>
      <c r="V933" s="211"/>
      <c r="W933" s="211"/>
      <c r="X933" s="211"/>
      <c r="Y933" s="211"/>
      <c r="Z933" s="211"/>
    </row>
    <row r="934" spans="1:26" ht="12.75" customHeight="1">
      <c r="A934" s="211"/>
      <c r="B934" s="211"/>
      <c r="C934" s="211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211"/>
      <c r="R934" s="211"/>
      <c r="S934" s="211"/>
      <c r="T934" s="211"/>
      <c r="U934" s="211"/>
      <c r="V934" s="211"/>
      <c r="W934" s="211"/>
      <c r="X934" s="211"/>
      <c r="Y934" s="211"/>
      <c r="Z934" s="211"/>
    </row>
    <row r="935" spans="1:26" ht="12.75" customHeight="1">
      <c r="A935" s="211"/>
      <c r="B935" s="211"/>
      <c r="C935" s="211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211"/>
      <c r="R935" s="211"/>
      <c r="S935" s="211"/>
      <c r="T935" s="211"/>
      <c r="U935" s="211"/>
      <c r="V935" s="211"/>
      <c r="W935" s="211"/>
      <c r="X935" s="211"/>
      <c r="Y935" s="211"/>
      <c r="Z935" s="211"/>
    </row>
    <row r="936" spans="1:26" ht="12.75" customHeight="1">
      <c r="A936" s="211"/>
      <c r="B936" s="211"/>
      <c r="C936" s="211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</row>
    <row r="937" spans="1:26" ht="12.75" customHeight="1">
      <c r="A937" s="211"/>
      <c r="B937" s="211"/>
      <c r="C937" s="211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211"/>
      <c r="R937" s="211"/>
      <c r="S937" s="211"/>
      <c r="T937" s="211"/>
      <c r="U937" s="211"/>
      <c r="V937" s="211"/>
      <c r="W937" s="211"/>
      <c r="X937" s="211"/>
      <c r="Y937" s="211"/>
      <c r="Z937" s="211"/>
    </row>
    <row r="938" spans="1:26" ht="12.75" customHeight="1">
      <c r="A938" s="211"/>
      <c r="B938" s="211"/>
      <c r="C938" s="211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211"/>
      <c r="R938" s="211"/>
      <c r="S938" s="211"/>
      <c r="T938" s="211"/>
      <c r="U938" s="211"/>
      <c r="V938" s="211"/>
      <c r="W938" s="211"/>
      <c r="X938" s="211"/>
      <c r="Y938" s="211"/>
      <c r="Z938" s="211"/>
    </row>
    <row r="939" spans="1:26" ht="12.75" customHeight="1">
      <c r="A939" s="211"/>
      <c r="B939" s="211"/>
      <c r="C939" s="211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211"/>
      <c r="R939" s="211"/>
      <c r="S939" s="211"/>
      <c r="T939" s="211"/>
      <c r="U939" s="211"/>
      <c r="V939" s="211"/>
      <c r="W939" s="211"/>
      <c r="X939" s="211"/>
      <c r="Y939" s="211"/>
      <c r="Z939" s="211"/>
    </row>
    <row r="940" spans="1:26" ht="12.75" customHeight="1">
      <c r="A940" s="211"/>
      <c r="B940" s="211"/>
      <c r="C940" s="211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211"/>
      <c r="R940" s="211"/>
      <c r="S940" s="211"/>
      <c r="T940" s="211"/>
      <c r="U940" s="211"/>
      <c r="V940" s="211"/>
      <c r="W940" s="211"/>
      <c r="X940" s="211"/>
      <c r="Y940" s="211"/>
      <c r="Z940" s="211"/>
    </row>
    <row r="941" spans="1:26" ht="12.75" customHeight="1">
      <c r="A941" s="211"/>
      <c r="B941" s="211"/>
      <c r="C941" s="211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211"/>
      <c r="R941" s="211"/>
      <c r="S941" s="211"/>
      <c r="T941" s="211"/>
      <c r="U941" s="211"/>
      <c r="V941" s="211"/>
      <c r="W941" s="211"/>
      <c r="X941" s="211"/>
      <c r="Y941" s="211"/>
      <c r="Z941" s="211"/>
    </row>
    <row r="942" spans="1:26" ht="12.75" customHeight="1">
      <c r="A942" s="211"/>
      <c r="B942" s="211"/>
      <c r="C942" s="211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1"/>
    </row>
    <row r="943" spans="1:26" ht="12.75" customHeight="1">
      <c r="A943" s="211"/>
      <c r="B943" s="211"/>
      <c r="C943" s="211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211"/>
      <c r="R943" s="211"/>
      <c r="S943" s="211"/>
      <c r="T943" s="211"/>
      <c r="U943" s="211"/>
      <c r="V943" s="211"/>
      <c r="W943" s="211"/>
      <c r="X943" s="211"/>
      <c r="Y943" s="211"/>
      <c r="Z943" s="211"/>
    </row>
    <row r="944" spans="1:26" ht="12.75" customHeight="1">
      <c r="A944" s="211"/>
      <c r="B944" s="211"/>
      <c r="C944" s="211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211"/>
      <c r="R944" s="211"/>
      <c r="S944" s="211"/>
      <c r="T944" s="211"/>
      <c r="U944" s="211"/>
      <c r="V944" s="211"/>
      <c r="W944" s="211"/>
      <c r="X944" s="211"/>
      <c r="Y944" s="211"/>
      <c r="Z944" s="211"/>
    </row>
    <row r="945" spans="1:26" ht="12.75" customHeight="1">
      <c r="A945" s="211"/>
      <c r="B945" s="211"/>
      <c r="C945" s="211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211"/>
      <c r="R945" s="211"/>
      <c r="S945" s="211"/>
      <c r="T945" s="211"/>
      <c r="U945" s="211"/>
      <c r="V945" s="211"/>
      <c r="W945" s="211"/>
      <c r="X945" s="211"/>
      <c r="Y945" s="211"/>
      <c r="Z945" s="211"/>
    </row>
    <row r="946" spans="1:26" ht="12.75" customHeight="1">
      <c r="A946" s="211"/>
      <c r="B946" s="211"/>
      <c r="C946" s="211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211"/>
      <c r="R946" s="211"/>
      <c r="S946" s="211"/>
      <c r="T946" s="211"/>
      <c r="U946" s="211"/>
      <c r="V946" s="211"/>
      <c r="W946" s="211"/>
      <c r="X946" s="211"/>
      <c r="Y946" s="211"/>
      <c r="Z946" s="211"/>
    </row>
    <row r="947" spans="1:26" ht="12.75" customHeight="1">
      <c r="A947" s="211"/>
      <c r="B947" s="211"/>
      <c r="C947" s="211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211"/>
      <c r="R947" s="211"/>
      <c r="S947" s="211"/>
      <c r="T947" s="211"/>
      <c r="U947" s="211"/>
      <c r="V947" s="211"/>
      <c r="W947" s="211"/>
      <c r="X947" s="211"/>
      <c r="Y947" s="211"/>
      <c r="Z947" s="211"/>
    </row>
    <row r="948" spans="1:26" ht="12.75" customHeight="1">
      <c r="A948" s="211"/>
      <c r="B948" s="211"/>
      <c r="C948" s="211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211"/>
      <c r="R948" s="211"/>
      <c r="S948" s="211"/>
      <c r="T948" s="211"/>
      <c r="U948" s="211"/>
      <c r="V948" s="211"/>
      <c r="W948" s="211"/>
      <c r="X948" s="211"/>
      <c r="Y948" s="211"/>
      <c r="Z948" s="211"/>
    </row>
    <row r="949" spans="1:26" ht="12.75" customHeight="1">
      <c r="A949" s="211"/>
      <c r="B949" s="211"/>
      <c r="C949" s="211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211"/>
      <c r="R949" s="211"/>
      <c r="S949" s="211"/>
      <c r="T949" s="211"/>
      <c r="U949" s="211"/>
      <c r="V949" s="211"/>
      <c r="W949" s="211"/>
      <c r="X949" s="211"/>
      <c r="Y949" s="211"/>
      <c r="Z949" s="211"/>
    </row>
    <row r="950" spans="1:26" ht="12.75" customHeight="1">
      <c r="A950" s="211"/>
      <c r="B950" s="211"/>
      <c r="C950" s="211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211"/>
      <c r="R950" s="211"/>
      <c r="S950" s="211"/>
      <c r="T950" s="211"/>
      <c r="U950" s="211"/>
      <c r="V950" s="211"/>
      <c r="W950" s="211"/>
      <c r="X950" s="211"/>
      <c r="Y950" s="211"/>
      <c r="Z950" s="211"/>
    </row>
    <row r="951" spans="1:26" ht="12.75" customHeight="1">
      <c r="A951" s="211"/>
      <c r="B951" s="211"/>
      <c r="C951" s="211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211"/>
      <c r="R951" s="211"/>
      <c r="S951" s="211"/>
      <c r="T951" s="211"/>
      <c r="U951" s="211"/>
      <c r="V951" s="211"/>
      <c r="W951" s="211"/>
      <c r="X951" s="211"/>
      <c r="Y951" s="211"/>
      <c r="Z951" s="211"/>
    </row>
    <row r="952" spans="1:26" ht="12.75" customHeight="1">
      <c r="A952" s="211"/>
      <c r="B952" s="211"/>
      <c r="C952" s="211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211"/>
      <c r="R952" s="211"/>
      <c r="S952" s="211"/>
      <c r="T952" s="211"/>
      <c r="U952" s="211"/>
      <c r="V952" s="211"/>
      <c r="W952" s="211"/>
      <c r="X952" s="211"/>
      <c r="Y952" s="211"/>
      <c r="Z952" s="211"/>
    </row>
    <row r="953" spans="1:26" ht="12.75" customHeight="1">
      <c r="A953" s="211"/>
      <c r="B953" s="211"/>
      <c r="C953" s="211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211"/>
      <c r="R953" s="211"/>
      <c r="S953" s="211"/>
      <c r="T953" s="211"/>
      <c r="U953" s="211"/>
      <c r="V953" s="211"/>
      <c r="W953" s="211"/>
      <c r="X953" s="211"/>
      <c r="Y953" s="211"/>
      <c r="Z953" s="211"/>
    </row>
    <row r="954" spans="1:26" ht="12.75" customHeight="1">
      <c r="A954" s="211"/>
      <c r="B954" s="211"/>
      <c r="C954" s="211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211"/>
      <c r="R954" s="211"/>
      <c r="S954" s="211"/>
      <c r="T954" s="211"/>
      <c r="U954" s="211"/>
      <c r="V954" s="211"/>
      <c r="W954" s="211"/>
      <c r="X954" s="211"/>
      <c r="Y954" s="211"/>
      <c r="Z954" s="211"/>
    </row>
    <row r="955" spans="1:26" ht="12.75" customHeight="1">
      <c r="A955" s="211"/>
      <c r="B955" s="211"/>
      <c r="C955" s="211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211"/>
      <c r="R955" s="211"/>
      <c r="S955" s="211"/>
      <c r="T955" s="211"/>
      <c r="U955" s="211"/>
      <c r="V955" s="211"/>
      <c r="W955" s="211"/>
      <c r="X955" s="211"/>
      <c r="Y955" s="211"/>
      <c r="Z955" s="211"/>
    </row>
    <row r="956" spans="1:26" ht="12.75" customHeight="1">
      <c r="A956" s="211"/>
      <c r="B956" s="211"/>
      <c r="C956" s="211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211"/>
      <c r="R956" s="211"/>
      <c r="S956" s="211"/>
      <c r="T956" s="211"/>
      <c r="U956" s="211"/>
      <c r="V956" s="211"/>
      <c r="W956" s="211"/>
      <c r="X956" s="211"/>
      <c r="Y956" s="211"/>
      <c r="Z956" s="211"/>
    </row>
    <row r="957" spans="1:26" ht="12.75" customHeight="1">
      <c r="A957" s="211"/>
      <c r="B957" s="211"/>
      <c r="C957" s="211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211"/>
      <c r="R957" s="211"/>
      <c r="S957" s="211"/>
      <c r="T957" s="211"/>
      <c r="U957" s="211"/>
      <c r="V957" s="211"/>
      <c r="W957" s="211"/>
      <c r="X957" s="211"/>
      <c r="Y957" s="211"/>
      <c r="Z957" s="211"/>
    </row>
    <row r="958" spans="1:26" ht="12.75" customHeight="1">
      <c r="A958" s="211"/>
      <c r="B958" s="211"/>
      <c r="C958" s="211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1"/>
    </row>
    <row r="959" spans="1:26" ht="12.75" customHeight="1">
      <c r="A959" s="211"/>
      <c r="B959" s="211"/>
      <c r="C959" s="211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211"/>
      <c r="R959" s="211"/>
      <c r="S959" s="211"/>
      <c r="T959" s="211"/>
      <c r="U959" s="211"/>
      <c r="V959" s="211"/>
      <c r="W959" s="211"/>
      <c r="X959" s="211"/>
      <c r="Y959" s="211"/>
      <c r="Z959" s="211"/>
    </row>
    <row r="960" spans="1:26" ht="12.75" customHeight="1">
      <c r="A960" s="211"/>
      <c r="B960" s="211"/>
      <c r="C960" s="211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211"/>
      <c r="R960" s="211"/>
      <c r="S960" s="211"/>
      <c r="T960" s="211"/>
      <c r="U960" s="211"/>
      <c r="V960" s="211"/>
      <c r="W960" s="211"/>
      <c r="X960" s="211"/>
      <c r="Y960" s="211"/>
      <c r="Z960" s="211"/>
    </row>
    <row r="961" spans="1:26" ht="12.75" customHeight="1">
      <c r="A961" s="211"/>
      <c r="B961" s="211"/>
      <c r="C961" s="211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211"/>
      <c r="R961" s="211"/>
      <c r="S961" s="211"/>
      <c r="T961" s="211"/>
      <c r="U961" s="211"/>
      <c r="V961" s="211"/>
      <c r="W961" s="211"/>
      <c r="X961" s="211"/>
      <c r="Y961" s="211"/>
      <c r="Z961" s="211"/>
    </row>
    <row r="962" spans="1:26" ht="12.75" customHeight="1">
      <c r="A962" s="211"/>
      <c r="B962" s="211"/>
      <c r="C962" s="211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211"/>
      <c r="R962" s="211"/>
      <c r="S962" s="211"/>
      <c r="T962" s="211"/>
      <c r="U962" s="211"/>
      <c r="V962" s="211"/>
      <c r="W962" s="211"/>
      <c r="X962" s="211"/>
      <c r="Y962" s="211"/>
      <c r="Z962" s="211"/>
    </row>
    <row r="963" spans="1:26" ht="12.75" customHeight="1">
      <c r="A963" s="211"/>
      <c r="B963" s="211"/>
      <c r="C963" s="211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211"/>
      <c r="R963" s="211"/>
      <c r="S963" s="211"/>
      <c r="T963" s="211"/>
      <c r="U963" s="211"/>
      <c r="V963" s="211"/>
      <c r="W963" s="211"/>
      <c r="X963" s="211"/>
      <c r="Y963" s="211"/>
      <c r="Z963" s="211"/>
    </row>
    <row r="964" spans="1:26" ht="12.75" customHeight="1">
      <c r="A964" s="211"/>
      <c r="B964" s="211"/>
      <c r="C964" s="211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211"/>
      <c r="R964" s="211"/>
      <c r="S964" s="211"/>
      <c r="T964" s="211"/>
      <c r="U964" s="211"/>
      <c r="V964" s="211"/>
      <c r="W964" s="211"/>
      <c r="X964" s="211"/>
      <c r="Y964" s="211"/>
      <c r="Z964" s="211"/>
    </row>
    <row r="965" spans="1:26" ht="12.75" customHeight="1">
      <c r="A965" s="211"/>
      <c r="B965" s="211"/>
      <c r="C965" s="211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211"/>
      <c r="R965" s="211"/>
      <c r="S965" s="211"/>
      <c r="T965" s="211"/>
      <c r="U965" s="211"/>
      <c r="V965" s="211"/>
      <c r="W965" s="211"/>
      <c r="X965" s="211"/>
      <c r="Y965" s="211"/>
      <c r="Z965" s="211"/>
    </row>
    <row r="966" spans="1:26" ht="12.75" customHeight="1">
      <c r="A966" s="211"/>
      <c r="B966" s="211"/>
      <c r="C966" s="211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211"/>
      <c r="R966" s="211"/>
      <c r="S966" s="211"/>
      <c r="T966" s="211"/>
      <c r="U966" s="211"/>
      <c r="V966" s="211"/>
      <c r="W966" s="211"/>
      <c r="X966" s="211"/>
      <c r="Y966" s="211"/>
      <c r="Z966" s="211"/>
    </row>
    <row r="967" spans="1:26" ht="12.75" customHeight="1">
      <c r="A967" s="211"/>
      <c r="B967" s="211"/>
      <c r="C967" s="211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211"/>
      <c r="R967" s="211"/>
      <c r="S967" s="211"/>
      <c r="T967" s="211"/>
      <c r="U967" s="211"/>
      <c r="V967" s="211"/>
      <c r="W967" s="211"/>
      <c r="X967" s="211"/>
      <c r="Y967" s="211"/>
      <c r="Z967" s="211"/>
    </row>
    <row r="968" spans="1:26" ht="12.75" customHeight="1">
      <c r="A968" s="211"/>
      <c r="B968" s="211"/>
      <c r="C968" s="211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211"/>
      <c r="R968" s="211"/>
      <c r="S968" s="211"/>
      <c r="T968" s="211"/>
      <c r="U968" s="211"/>
      <c r="V968" s="211"/>
      <c r="W968" s="211"/>
      <c r="X968" s="211"/>
      <c r="Y968" s="211"/>
      <c r="Z968" s="211"/>
    </row>
    <row r="969" spans="1:26" ht="12.75" customHeight="1">
      <c r="A969" s="211"/>
      <c r="B969" s="211"/>
      <c r="C969" s="211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211"/>
      <c r="R969" s="211"/>
      <c r="S969" s="211"/>
      <c r="T969" s="211"/>
      <c r="U969" s="211"/>
      <c r="V969" s="211"/>
      <c r="W969" s="211"/>
      <c r="X969" s="211"/>
      <c r="Y969" s="211"/>
      <c r="Z969" s="211"/>
    </row>
    <row r="970" spans="1:26" ht="12.75" customHeight="1">
      <c r="A970" s="211"/>
      <c r="B970" s="211"/>
      <c r="C970" s="211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</row>
    <row r="971" spans="1:26" ht="12.75" customHeight="1">
      <c r="A971" s="211"/>
      <c r="B971" s="211"/>
      <c r="C971" s="211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211"/>
      <c r="O971" s="211"/>
      <c r="P971" s="211"/>
      <c r="Q971" s="211"/>
      <c r="R971" s="211"/>
      <c r="S971" s="211"/>
      <c r="T971" s="211"/>
      <c r="U971" s="211"/>
      <c r="V971" s="211"/>
      <c r="W971" s="211"/>
      <c r="X971" s="211"/>
      <c r="Y971" s="211"/>
      <c r="Z971" s="211"/>
    </row>
    <row r="972" spans="1:26" ht="12.75" customHeight="1">
      <c r="A972" s="211"/>
      <c r="B972" s="211"/>
      <c r="C972" s="211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211"/>
      <c r="O972" s="211"/>
      <c r="P972" s="211"/>
      <c r="Q972" s="211"/>
      <c r="R972" s="211"/>
      <c r="S972" s="211"/>
      <c r="T972" s="211"/>
      <c r="U972" s="211"/>
      <c r="V972" s="211"/>
      <c r="W972" s="211"/>
      <c r="X972" s="211"/>
      <c r="Y972" s="211"/>
      <c r="Z972" s="211"/>
    </row>
    <row r="973" spans="1:26" ht="12.75" customHeight="1">
      <c r="A973" s="211"/>
      <c r="B973" s="211"/>
      <c r="C973" s="211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211"/>
      <c r="O973" s="211"/>
      <c r="P973" s="211"/>
      <c r="Q973" s="211"/>
      <c r="R973" s="211"/>
      <c r="S973" s="211"/>
      <c r="T973" s="211"/>
      <c r="U973" s="211"/>
      <c r="V973" s="211"/>
      <c r="W973" s="211"/>
      <c r="X973" s="211"/>
      <c r="Y973" s="211"/>
      <c r="Z973" s="211"/>
    </row>
    <row r="974" spans="1:26" ht="12.75" customHeight="1">
      <c r="A974" s="211"/>
      <c r="B974" s="211"/>
      <c r="C974" s="211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211"/>
      <c r="O974" s="211"/>
      <c r="P974" s="211"/>
      <c r="Q974" s="211"/>
      <c r="R974" s="211"/>
      <c r="S974" s="211"/>
      <c r="T974" s="211"/>
      <c r="U974" s="211"/>
      <c r="V974" s="211"/>
      <c r="W974" s="211"/>
      <c r="X974" s="211"/>
      <c r="Y974" s="211"/>
      <c r="Z974" s="211"/>
    </row>
    <row r="975" spans="1:26" ht="12.75" customHeight="1">
      <c r="A975" s="211"/>
      <c r="B975" s="211"/>
      <c r="C975" s="211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211"/>
      <c r="O975" s="211"/>
      <c r="P975" s="211"/>
      <c r="Q975" s="211"/>
      <c r="R975" s="211"/>
      <c r="S975" s="211"/>
      <c r="T975" s="211"/>
      <c r="U975" s="211"/>
      <c r="V975" s="211"/>
      <c r="W975" s="211"/>
      <c r="X975" s="211"/>
      <c r="Y975" s="211"/>
      <c r="Z975" s="211"/>
    </row>
    <row r="976" spans="1:26" ht="12.75" customHeight="1">
      <c r="A976" s="211"/>
      <c r="B976" s="211"/>
      <c r="C976" s="211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211"/>
      <c r="O976" s="211"/>
      <c r="P976" s="211"/>
      <c r="Q976" s="211"/>
      <c r="R976" s="211"/>
      <c r="S976" s="211"/>
      <c r="T976" s="211"/>
      <c r="U976" s="211"/>
      <c r="V976" s="211"/>
      <c r="W976" s="211"/>
      <c r="X976" s="211"/>
      <c r="Y976" s="211"/>
      <c r="Z976" s="211"/>
    </row>
    <row r="977" spans="1:26" ht="12.75" customHeight="1">
      <c r="A977" s="211"/>
      <c r="B977" s="211"/>
      <c r="C977" s="211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211"/>
      <c r="O977" s="211"/>
      <c r="P977" s="211"/>
      <c r="Q977" s="211"/>
      <c r="R977" s="211"/>
      <c r="S977" s="211"/>
      <c r="T977" s="211"/>
      <c r="U977" s="211"/>
      <c r="V977" s="211"/>
      <c r="W977" s="211"/>
      <c r="X977" s="211"/>
      <c r="Y977" s="211"/>
      <c r="Z977" s="211"/>
    </row>
    <row r="978" spans="1:26" ht="12.75" customHeight="1">
      <c r="A978" s="211"/>
      <c r="B978" s="211"/>
      <c r="C978" s="211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211"/>
      <c r="O978" s="211"/>
      <c r="P978" s="211"/>
      <c r="Q978" s="211"/>
      <c r="R978" s="211"/>
      <c r="S978" s="211"/>
      <c r="T978" s="211"/>
      <c r="U978" s="211"/>
      <c r="V978" s="211"/>
      <c r="W978" s="211"/>
      <c r="X978" s="211"/>
      <c r="Y978" s="211"/>
      <c r="Z978" s="211"/>
    </row>
    <row r="979" spans="1:26" ht="12.75" customHeight="1">
      <c r="A979" s="211"/>
      <c r="B979" s="211"/>
      <c r="C979" s="211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211"/>
      <c r="O979" s="211"/>
      <c r="P979" s="211"/>
      <c r="Q979" s="211"/>
      <c r="R979" s="211"/>
      <c r="S979" s="211"/>
      <c r="T979" s="211"/>
      <c r="U979" s="211"/>
      <c r="V979" s="211"/>
      <c r="W979" s="211"/>
      <c r="X979" s="211"/>
      <c r="Y979" s="211"/>
      <c r="Z979" s="211"/>
    </row>
    <row r="980" spans="1:26" ht="12.75" customHeight="1">
      <c r="A980" s="211"/>
      <c r="B980" s="211"/>
      <c r="C980" s="211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211"/>
      <c r="O980" s="211"/>
      <c r="P980" s="211"/>
      <c r="Q980" s="211"/>
      <c r="R980" s="211"/>
      <c r="S980" s="211"/>
      <c r="T980" s="211"/>
      <c r="U980" s="211"/>
      <c r="V980" s="211"/>
      <c r="W980" s="211"/>
      <c r="X980" s="211"/>
      <c r="Y980" s="211"/>
      <c r="Z980" s="211"/>
    </row>
    <row r="981" spans="1:26" ht="12.75" customHeight="1">
      <c r="A981" s="211"/>
      <c r="B981" s="211"/>
      <c r="C981" s="211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211"/>
      <c r="O981" s="211"/>
      <c r="P981" s="211"/>
      <c r="Q981" s="211"/>
      <c r="R981" s="211"/>
      <c r="S981" s="211"/>
      <c r="T981" s="211"/>
      <c r="U981" s="211"/>
      <c r="V981" s="211"/>
      <c r="W981" s="211"/>
      <c r="X981" s="211"/>
      <c r="Y981" s="211"/>
      <c r="Z981" s="211"/>
    </row>
    <row r="982" spans="1:26" ht="12.75" customHeight="1">
      <c r="A982" s="211"/>
      <c r="B982" s="211"/>
      <c r="C982" s="211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211"/>
      <c r="O982" s="211"/>
      <c r="P982" s="211"/>
      <c r="Q982" s="211"/>
      <c r="R982" s="211"/>
      <c r="S982" s="211"/>
      <c r="T982" s="211"/>
      <c r="U982" s="211"/>
      <c r="V982" s="211"/>
      <c r="W982" s="211"/>
      <c r="X982" s="211"/>
      <c r="Y982" s="211"/>
      <c r="Z982" s="211"/>
    </row>
    <row r="983" spans="1:26" ht="12.75" customHeight="1">
      <c r="A983" s="211"/>
      <c r="B983" s="211"/>
      <c r="C983" s="211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211"/>
      <c r="O983" s="211"/>
      <c r="P983" s="211"/>
      <c r="Q983" s="211"/>
      <c r="R983" s="211"/>
      <c r="S983" s="211"/>
      <c r="T983" s="211"/>
      <c r="U983" s="211"/>
      <c r="V983" s="211"/>
      <c r="W983" s="211"/>
      <c r="X983" s="211"/>
      <c r="Y983" s="211"/>
      <c r="Z983" s="211"/>
    </row>
    <row r="984" spans="1:26" ht="12.75" customHeight="1">
      <c r="A984" s="211"/>
      <c r="B984" s="211"/>
      <c r="C984" s="211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211"/>
      <c r="O984" s="211"/>
      <c r="P984" s="211"/>
      <c r="Q984" s="211"/>
      <c r="R984" s="211"/>
      <c r="S984" s="211"/>
      <c r="T984" s="211"/>
      <c r="U984" s="211"/>
      <c r="V984" s="211"/>
      <c r="W984" s="211"/>
      <c r="X984" s="211"/>
      <c r="Y984" s="211"/>
      <c r="Z984" s="211"/>
    </row>
    <row r="985" spans="1:26" ht="12.75" customHeight="1">
      <c r="A985" s="211"/>
      <c r="B985" s="211"/>
      <c r="C985" s="211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211"/>
      <c r="O985" s="211"/>
      <c r="P985" s="211"/>
      <c r="Q985" s="211"/>
      <c r="R985" s="211"/>
      <c r="S985" s="211"/>
      <c r="T985" s="211"/>
      <c r="U985" s="211"/>
      <c r="V985" s="211"/>
      <c r="W985" s="211"/>
      <c r="X985" s="211"/>
      <c r="Y985" s="211"/>
      <c r="Z985" s="211"/>
    </row>
    <row r="986" spans="1:26" ht="12.75" customHeight="1">
      <c r="A986" s="211"/>
      <c r="B986" s="211"/>
      <c r="C986" s="211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211"/>
      <c r="O986" s="211"/>
      <c r="P986" s="211"/>
      <c r="Q986" s="211"/>
      <c r="R986" s="211"/>
      <c r="S986" s="211"/>
      <c r="T986" s="211"/>
      <c r="U986" s="211"/>
      <c r="V986" s="211"/>
      <c r="W986" s="211"/>
      <c r="X986" s="211"/>
      <c r="Y986" s="211"/>
      <c r="Z986" s="211"/>
    </row>
    <row r="987" spans="1:26" ht="12.75" customHeight="1">
      <c r="A987" s="211"/>
      <c r="B987" s="211"/>
      <c r="C987" s="211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211"/>
      <c r="O987" s="211"/>
      <c r="P987" s="211"/>
      <c r="Q987" s="211"/>
      <c r="R987" s="211"/>
      <c r="S987" s="211"/>
      <c r="T987" s="211"/>
      <c r="U987" s="211"/>
      <c r="V987" s="211"/>
      <c r="W987" s="211"/>
      <c r="X987" s="211"/>
      <c r="Y987" s="211"/>
      <c r="Z987" s="211"/>
    </row>
    <row r="988" spans="1:26" ht="12.75" customHeight="1">
      <c r="A988" s="211"/>
      <c r="B988" s="211"/>
      <c r="C988" s="211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211"/>
      <c r="O988" s="211"/>
      <c r="P988" s="211"/>
      <c r="Q988" s="211"/>
      <c r="R988" s="211"/>
      <c r="S988" s="211"/>
      <c r="T988" s="211"/>
      <c r="U988" s="211"/>
      <c r="V988" s="211"/>
      <c r="W988" s="211"/>
      <c r="X988" s="211"/>
      <c r="Y988" s="211"/>
      <c r="Z988" s="211"/>
    </row>
    <row r="989" spans="1:26" ht="12.75" customHeight="1">
      <c r="A989" s="211"/>
      <c r="B989" s="211"/>
      <c r="C989" s="211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211"/>
      <c r="O989" s="211"/>
      <c r="P989" s="211"/>
      <c r="Q989" s="211"/>
      <c r="R989" s="211"/>
      <c r="S989" s="211"/>
      <c r="T989" s="211"/>
      <c r="U989" s="211"/>
      <c r="V989" s="211"/>
      <c r="W989" s="211"/>
      <c r="X989" s="211"/>
      <c r="Y989" s="211"/>
      <c r="Z989" s="211"/>
    </row>
    <row r="990" spans="1:26" ht="12.75" customHeight="1">
      <c r="A990" s="211"/>
      <c r="B990" s="211"/>
      <c r="C990" s="211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211"/>
      <c r="O990" s="211"/>
      <c r="P990" s="211"/>
      <c r="Q990" s="211"/>
      <c r="R990" s="211"/>
      <c r="S990" s="211"/>
      <c r="T990" s="211"/>
      <c r="U990" s="211"/>
      <c r="V990" s="211"/>
      <c r="W990" s="211"/>
      <c r="X990" s="211"/>
      <c r="Y990" s="211"/>
      <c r="Z990" s="211"/>
    </row>
    <row r="991" spans="1:26" ht="12.75" customHeight="1">
      <c r="A991" s="211"/>
      <c r="B991" s="211"/>
      <c r="C991" s="211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211"/>
      <c r="O991" s="211"/>
      <c r="P991" s="211"/>
      <c r="Q991" s="211"/>
      <c r="R991" s="211"/>
      <c r="S991" s="211"/>
      <c r="T991" s="211"/>
      <c r="U991" s="211"/>
      <c r="V991" s="211"/>
      <c r="W991" s="211"/>
      <c r="X991" s="211"/>
      <c r="Y991" s="211"/>
      <c r="Z991" s="211"/>
    </row>
    <row r="992" spans="1:26" ht="12.75" customHeight="1">
      <c r="A992" s="211"/>
      <c r="B992" s="211"/>
      <c r="C992" s="211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211"/>
      <c r="O992" s="211"/>
      <c r="P992" s="211"/>
      <c r="Q992" s="211"/>
      <c r="R992" s="211"/>
      <c r="S992" s="211"/>
      <c r="T992" s="211"/>
      <c r="U992" s="211"/>
      <c r="V992" s="211"/>
      <c r="W992" s="211"/>
      <c r="X992" s="211"/>
      <c r="Y992" s="211"/>
      <c r="Z992" s="211"/>
    </row>
    <row r="993" spans="1:26" ht="12.75" customHeight="1">
      <c r="A993" s="211"/>
      <c r="B993" s="211"/>
      <c r="C993" s="211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211"/>
      <c r="O993" s="211"/>
      <c r="P993" s="211"/>
      <c r="Q993" s="211"/>
      <c r="R993" s="211"/>
      <c r="S993" s="211"/>
      <c r="T993" s="211"/>
      <c r="U993" s="211"/>
      <c r="V993" s="211"/>
      <c r="W993" s="211"/>
      <c r="X993" s="211"/>
      <c r="Y993" s="211"/>
      <c r="Z993" s="211"/>
    </row>
    <row r="994" spans="1:26" ht="12.75" customHeight="1">
      <c r="A994" s="211"/>
      <c r="B994" s="211"/>
      <c r="C994" s="211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211"/>
      <c r="O994" s="211"/>
      <c r="P994" s="211"/>
      <c r="Q994" s="211"/>
      <c r="R994" s="211"/>
      <c r="S994" s="211"/>
      <c r="T994" s="211"/>
      <c r="U994" s="211"/>
      <c r="V994" s="211"/>
      <c r="W994" s="211"/>
      <c r="X994" s="211"/>
      <c r="Y994" s="211"/>
      <c r="Z994" s="211"/>
    </row>
    <row r="995" spans="1:26" ht="12.75" customHeight="1">
      <c r="A995" s="211"/>
      <c r="B995" s="211"/>
      <c r="C995" s="211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211"/>
      <c r="O995" s="211"/>
      <c r="P995" s="211"/>
      <c r="Q995" s="211"/>
      <c r="R995" s="211"/>
      <c r="S995" s="211"/>
      <c r="T995" s="211"/>
      <c r="U995" s="211"/>
      <c r="V995" s="211"/>
      <c r="W995" s="211"/>
      <c r="X995" s="211"/>
      <c r="Y995" s="211"/>
      <c r="Z995" s="211"/>
    </row>
    <row r="996" spans="1:26" ht="12.75" customHeight="1">
      <c r="A996" s="211"/>
      <c r="B996" s="211"/>
      <c r="C996" s="211"/>
      <c r="D996" s="211"/>
      <c r="E996" s="211"/>
      <c r="F996" s="211"/>
      <c r="G996" s="211"/>
      <c r="H996" s="211"/>
      <c r="I996" s="211"/>
      <c r="J996" s="211"/>
      <c r="K996" s="211"/>
      <c r="L996" s="211"/>
      <c r="M996" s="211"/>
      <c r="N996" s="211"/>
      <c r="O996" s="211"/>
      <c r="P996" s="211"/>
      <c r="Q996" s="211"/>
      <c r="R996" s="211"/>
      <c r="S996" s="211"/>
      <c r="T996" s="211"/>
      <c r="U996" s="211"/>
      <c r="V996" s="211"/>
      <c r="W996" s="211"/>
      <c r="X996" s="211"/>
      <c r="Y996" s="211"/>
      <c r="Z996" s="211"/>
    </row>
    <row r="997" spans="1:26" ht="12.75" customHeight="1">
      <c r="A997" s="211"/>
      <c r="B997" s="211"/>
      <c r="C997" s="211"/>
      <c r="D997" s="211"/>
      <c r="E997" s="211"/>
      <c r="F997" s="211"/>
      <c r="G997" s="211"/>
      <c r="H997" s="211"/>
      <c r="I997" s="211"/>
      <c r="J997" s="211"/>
      <c r="K997" s="211"/>
      <c r="L997" s="211"/>
      <c r="M997" s="211"/>
      <c r="N997" s="211"/>
      <c r="O997" s="211"/>
      <c r="P997" s="211"/>
      <c r="Q997" s="211"/>
      <c r="R997" s="211"/>
      <c r="S997" s="211"/>
      <c r="T997" s="211"/>
      <c r="U997" s="211"/>
      <c r="V997" s="211"/>
      <c r="W997" s="211"/>
      <c r="X997" s="211"/>
      <c r="Y997" s="211"/>
      <c r="Z997" s="211"/>
    </row>
    <row r="998" spans="1:26" ht="12.75" customHeight="1">
      <c r="A998" s="211"/>
      <c r="B998" s="211"/>
      <c r="C998" s="211"/>
      <c r="D998" s="211"/>
      <c r="E998" s="211"/>
      <c r="F998" s="211"/>
      <c r="G998" s="211"/>
      <c r="H998" s="211"/>
      <c r="I998" s="211"/>
      <c r="J998" s="211"/>
      <c r="K998" s="211"/>
      <c r="L998" s="211"/>
      <c r="M998" s="211"/>
      <c r="N998" s="211"/>
      <c r="O998" s="211"/>
      <c r="P998" s="211"/>
      <c r="Q998" s="211"/>
      <c r="R998" s="211"/>
      <c r="S998" s="211"/>
      <c r="T998" s="211"/>
      <c r="U998" s="211"/>
      <c r="V998" s="211"/>
      <c r="W998" s="211"/>
      <c r="X998" s="211"/>
      <c r="Y998" s="211"/>
      <c r="Z998" s="211"/>
    </row>
    <row r="999" spans="1:26" ht="12.75" customHeight="1">
      <c r="A999" s="211"/>
      <c r="B999" s="211"/>
      <c r="C999" s="211"/>
      <c r="D999" s="211"/>
      <c r="E999" s="211"/>
      <c r="F999" s="211"/>
      <c r="G999" s="211"/>
      <c r="H999" s="211"/>
      <c r="I999" s="211"/>
      <c r="J999" s="211"/>
      <c r="K999" s="211"/>
      <c r="L999" s="211"/>
      <c r="M999" s="211"/>
      <c r="N999" s="211"/>
      <c r="O999" s="211"/>
      <c r="P999" s="211"/>
      <c r="Q999" s="211"/>
      <c r="R999" s="211"/>
      <c r="S999" s="211"/>
      <c r="T999" s="211"/>
      <c r="U999" s="211"/>
      <c r="V999" s="211"/>
      <c r="W999" s="211"/>
      <c r="X999" s="211"/>
      <c r="Y999" s="211"/>
      <c r="Z999" s="211"/>
    </row>
    <row r="1000" spans="1:26" ht="12.75" customHeight="1">
      <c r="A1000" s="211"/>
      <c r="B1000" s="211"/>
      <c r="C1000" s="211"/>
      <c r="D1000" s="211"/>
      <c r="E1000" s="211"/>
      <c r="F1000" s="211"/>
      <c r="G1000" s="211"/>
      <c r="H1000" s="211"/>
      <c r="I1000" s="211"/>
      <c r="J1000" s="211"/>
      <c r="K1000" s="211"/>
      <c r="L1000" s="211"/>
      <c r="M1000" s="211"/>
      <c r="N1000" s="211"/>
      <c r="O1000" s="211"/>
      <c r="P1000" s="211"/>
      <c r="Q1000" s="211"/>
      <c r="R1000" s="211"/>
      <c r="S1000" s="211"/>
      <c r="T1000" s="211"/>
      <c r="U1000" s="211"/>
      <c r="V1000" s="211"/>
      <c r="W1000" s="211"/>
      <c r="X1000" s="211"/>
      <c r="Y1000" s="211"/>
      <c r="Z1000" s="21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2">
      <c r="A1" s="276" t="s">
        <v>234</v>
      </c>
      <c r="B1" s="239"/>
      <c r="C1" s="277" t="s">
        <v>235</v>
      </c>
      <c r="D1" s="239"/>
      <c r="E1" s="277" t="s">
        <v>236</v>
      </c>
      <c r="F1" s="239"/>
      <c r="G1" s="277" t="s">
        <v>237</v>
      </c>
      <c r="H1" s="239"/>
      <c r="I1" s="277" t="s">
        <v>238</v>
      </c>
      <c r="J1" s="239"/>
      <c r="K1" s="277" t="s">
        <v>239</v>
      </c>
      <c r="L1" s="239"/>
    </row>
    <row r="2" spans="1:12">
      <c r="A2" s="244"/>
      <c r="B2" s="246"/>
      <c r="C2" s="245"/>
      <c r="D2" s="246"/>
      <c r="E2" s="245"/>
      <c r="F2" s="246"/>
      <c r="G2" s="245"/>
      <c r="H2" s="246"/>
      <c r="I2" s="245"/>
      <c r="J2" s="246"/>
      <c r="K2" s="245"/>
      <c r="L2" s="246"/>
    </row>
    <row r="3" spans="1:12">
      <c r="A3" s="278">
        <v>1</v>
      </c>
      <c r="B3" s="279"/>
      <c r="C3" s="283" t="s">
        <v>240</v>
      </c>
      <c r="D3" s="268"/>
      <c r="E3" s="283">
        <v>5</v>
      </c>
      <c r="F3" s="268"/>
      <c r="G3" s="267">
        <v>0.29166666666666669</v>
      </c>
      <c r="H3" s="268"/>
      <c r="I3" s="271"/>
      <c r="J3" s="268"/>
      <c r="K3" s="274">
        <v>20</v>
      </c>
      <c r="L3" s="275"/>
    </row>
    <row r="4" spans="1:12">
      <c r="A4" s="280"/>
      <c r="B4" s="279"/>
      <c r="C4" s="269"/>
      <c r="D4" s="270"/>
      <c r="E4" s="269"/>
      <c r="F4" s="270"/>
      <c r="G4" s="269"/>
      <c r="H4" s="270"/>
      <c r="I4" s="269"/>
      <c r="J4" s="270"/>
      <c r="K4" s="269"/>
      <c r="L4" s="275"/>
    </row>
    <row r="5" spans="1:12">
      <c r="A5" s="278">
        <v>5</v>
      </c>
      <c r="B5" s="279"/>
      <c r="C5" s="274" t="s">
        <v>241</v>
      </c>
      <c r="D5" s="270"/>
      <c r="E5" s="274">
        <v>6</v>
      </c>
      <c r="F5" s="270"/>
      <c r="G5" s="272">
        <v>0.3125</v>
      </c>
      <c r="H5" s="270"/>
      <c r="I5" s="273"/>
      <c r="J5" s="270"/>
      <c r="K5" s="274">
        <v>13</v>
      </c>
      <c r="L5" s="275"/>
    </row>
    <row r="6" spans="1:12">
      <c r="A6" s="280"/>
      <c r="B6" s="279"/>
      <c r="C6" s="269"/>
      <c r="D6" s="270"/>
      <c r="E6" s="269"/>
      <c r="F6" s="270"/>
      <c r="G6" s="269"/>
      <c r="H6" s="270"/>
      <c r="I6" s="269"/>
      <c r="J6" s="270"/>
      <c r="K6" s="269"/>
      <c r="L6" s="275"/>
    </row>
    <row r="7" spans="1:12">
      <c r="A7" s="278">
        <v>8</v>
      </c>
      <c r="B7" s="275"/>
      <c r="C7" s="274" t="s">
        <v>242</v>
      </c>
      <c r="D7" s="270"/>
      <c r="E7" s="274">
        <v>2</v>
      </c>
      <c r="F7" s="270"/>
      <c r="G7" s="272">
        <v>0.27083333333333331</v>
      </c>
      <c r="H7" s="270"/>
      <c r="I7" s="273"/>
      <c r="J7" s="270"/>
      <c r="K7" s="274">
        <v>14</v>
      </c>
      <c r="L7" s="275"/>
    </row>
    <row r="8" spans="1:12">
      <c r="A8" s="280"/>
      <c r="B8" s="275"/>
      <c r="C8" s="269"/>
      <c r="D8" s="270"/>
      <c r="E8" s="269"/>
      <c r="F8" s="270"/>
      <c r="G8" s="269"/>
      <c r="H8" s="270"/>
      <c r="I8" s="269"/>
      <c r="J8" s="270"/>
      <c r="K8" s="269"/>
      <c r="L8" s="275"/>
    </row>
    <row r="9" spans="1:12">
      <c r="A9" s="278">
        <v>9</v>
      </c>
      <c r="B9" s="275"/>
      <c r="C9" s="274" t="s">
        <v>243</v>
      </c>
      <c r="D9" s="270"/>
      <c r="E9" s="274">
        <v>10</v>
      </c>
      <c r="F9" s="270"/>
      <c r="G9" s="272"/>
      <c r="H9" s="270"/>
      <c r="I9" s="273"/>
      <c r="J9" s="270"/>
      <c r="K9" s="274"/>
      <c r="L9" s="275"/>
    </row>
    <row r="10" spans="1:12">
      <c r="A10" s="280"/>
      <c r="B10" s="275"/>
      <c r="C10" s="269"/>
      <c r="D10" s="270"/>
      <c r="E10" s="269"/>
      <c r="F10" s="270"/>
      <c r="G10" s="269"/>
      <c r="H10" s="270"/>
      <c r="I10" s="269"/>
      <c r="J10" s="270"/>
      <c r="K10" s="269"/>
      <c r="L10" s="275"/>
    </row>
    <row r="11" spans="1:12">
      <c r="A11" s="278"/>
      <c r="B11" s="275"/>
      <c r="C11" s="274"/>
      <c r="D11" s="270"/>
      <c r="E11" s="274"/>
      <c r="F11" s="270"/>
      <c r="G11" s="272"/>
      <c r="H11" s="270"/>
      <c r="I11" s="273"/>
      <c r="J11" s="270"/>
      <c r="K11" s="274"/>
      <c r="L11" s="275"/>
    </row>
    <row r="12" spans="1:12">
      <c r="A12" s="244"/>
      <c r="B12" s="246"/>
      <c r="C12" s="281"/>
      <c r="D12" s="282"/>
      <c r="E12" s="281"/>
      <c r="F12" s="282"/>
      <c r="G12" s="281"/>
      <c r="H12" s="282"/>
      <c r="I12" s="281"/>
      <c r="J12" s="282"/>
      <c r="K12" s="281"/>
      <c r="L12" s="246"/>
    </row>
  </sheetData>
  <mergeCells count="36"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2023-09-21T10:16:10Z</dcterms:created>
  <dcterms:modified xsi:type="dcterms:W3CDTF">2023-09-21T10:16:10Z</dcterms:modified>
</cp:coreProperties>
</file>