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09 SEPTIEMBRE\PEDIDOS\"/>
    </mc:Choice>
  </mc:AlternateContent>
  <bookViews>
    <workbookView xWindow="0" yWindow="0" windowWidth="20490" windowHeight="7620"/>
  </bookViews>
  <sheets>
    <sheet name="Pedido" sheetId="2" r:id="rId1"/>
    <sheet name="dietetica- hamb" sheetId="3" r:id="rId2"/>
    <sheet name="RETIRA" sheetId="4" r:id="rId3"/>
    <sheet name="CLIENTE DESPACHO" sheetId="5" r:id="rId4"/>
    <sheet name="Formato mixes" sheetId="6" r:id="rId5"/>
    <sheet name="CARROS" sheetId="7" r:id="rId6"/>
  </sheets>
  <definedNames>
    <definedName name="_xlnm._FilterDatabase" localSheetId="3" hidden="1">'CLIENTE DESPACHO'!$A$19:$I$424</definedName>
    <definedName name="_xlnm._FilterDatabase" localSheetId="1" hidden="1">'dietetica- hamb'!$A$8:$AC$60</definedName>
    <definedName name="_xlnm._FilterDatabase" localSheetId="0" hidden="1">Pedido!$A$8:$AC$60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C333" i="5"/>
  <c r="F333" i="5" s="1"/>
  <c r="H332" i="5"/>
  <c r="F332" i="5"/>
  <c r="D332" i="5"/>
  <c r="C332" i="5"/>
  <c r="E331" i="5"/>
  <c r="C331" i="5"/>
  <c r="F331" i="5" s="1"/>
  <c r="H330" i="5"/>
  <c r="F330" i="5"/>
  <c r="E330" i="5"/>
  <c r="D330" i="5"/>
  <c r="C330" i="5"/>
  <c r="H329" i="5"/>
  <c r="E329" i="5"/>
  <c r="C329" i="5"/>
  <c r="F329" i="5" s="1"/>
  <c r="H328" i="5"/>
  <c r="F328" i="5"/>
  <c r="E328" i="5"/>
  <c r="C327" i="5"/>
  <c r="F327" i="5" s="1"/>
  <c r="H326" i="5"/>
  <c r="C326" i="5"/>
  <c r="F326" i="5" s="1"/>
  <c r="H325" i="5"/>
  <c r="F325" i="5"/>
  <c r="C325" i="5"/>
  <c r="E324" i="5"/>
  <c r="C324" i="5"/>
  <c r="F324" i="5" s="1"/>
  <c r="H323" i="5"/>
  <c r="F323" i="5"/>
  <c r="E323" i="5"/>
  <c r="D323" i="5"/>
  <c r="C323" i="5"/>
  <c r="E322" i="5"/>
  <c r="C322" i="5"/>
  <c r="F322" i="5" s="1"/>
  <c r="H321" i="5"/>
  <c r="F321" i="5"/>
  <c r="E321" i="5"/>
  <c r="D321" i="5"/>
  <c r="C321" i="5"/>
  <c r="E320" i="5"/>
  <c r="C320" i="5"/>
  <c r="F320" i="5" s="1"/>
  <c r="H319" i="5"/>
  <c r="F319" i="5"/>
  <c r="E319" i="5"/>
  <c r="D319" i="5"/>
  <c r="C319" i="5"/>
  <c r="E318" i="5"/>
  <c r="C318" i="5"/>
  <c r="F318" i="5" s="1"/>
  <c r="H317" i="5"/>
  <c r="F317" i="5"/>
  <c r="E317" i="5"/>
  <c r="D317" i="5"/>
  <c r="C317" i="5"/>
  <c r="E316" i="5"/>
  <c r="C316" i="5"/>
  <c r="F316" i="5" s="1"/>
  <c r="H315" i="5"/>
  <c r="F315" i="5"/>
  <c r="E315" i="5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H313" i="5"/>
  <c r="C313" i="5"/>
  <c r="F313" i="5" s="1"/>
  <c r="I312" i="5"/>
  <c r="H312" i="5"/>
  <c r="C312" i="5"/>
  <c r="F312" i="5" s="1"/>
  <c r="I311" i="5"/>
  <c r="D311" i="5"/>
  <c r="C311" i="5"/>
  <c r="F311" i="5" s="1"/>
  <c r="I310" i="5"/>
  <c r="H310" i="5"/>
  <c r="E310" i="5"/>
  <c r="F310" i="5" s="1"/>
  <c r="C310" i="5"/>
  <c r="D310" i="5" s="1"/>
  <c r="I309" i="5"/>
  <c r="E309" i="5"/>
  <c r="D309" i="5"/>
  <c r="C309" i="5"/>
  <c r="F309" i="5" s="1"/>
  <c r="I308" i="5"/>
  <c r="H308" i="5"/>
  <c r="E308" i="5"/>
  <c r="F308" i="5" s="1"/>
  <c r="C308" i="5"/>
  <c r="D308" i="5" s="1"/>
  <c r="I307" i="5"/>
  <c r="E307" i="5"/>
  <c r="F307" i="5" s="1"/>
  <c r="I306" i="5"/>
  <c r="C306" i="5"/>
  <c r="F306" i="5" s="1"/>
  <c r="I305" i="5"/>
  <c r="H305" i="5"/>
  <c r="C305" i="5"/>
  <c r="F305" i="5" s="1"/>
  <c r="I304" i="5"/>
  <c r="C304" i="5"/>
  <c r="F304" i="5" s="1"/>
  <c r="I303" i="5"/>
  <c r="E303" i="5"/>
  <c r="C303" i="5"/>
  <c r="D303" i="5" s="1"/>
  <c r="I302" i="5"/>
  <c r="F302" i="5"/>
  <c r="E302" i="5"/>
  <c r="C302" i="5"/>
  <c r="D302" i="5" s="1"/>
  <c r="I301" i="5"/>
  <c r="E301" i="5"/>
  <c r="C301" i="5"/>
  <c r="D301" i="5" s="1"/>
  <c r="I300" i="5"/>
  <c r="F300" i="5"/>
  <c r="E300" i="5"/>
  <c r="C300" i="5"/>
  <c r="D300" i="5" s="1"/>
  <c r="I299" i="5"/>
  <c r="E299" i="5"/>
  <c r="C299" i="5"/>
  <c r="D299" i="5" s="1"/>
  <c r="I298" i="5"/>
  <c r="F298" i="5"/>
  <c r="E298" i="5"/>
  <c r="C298" i="5"/>
  <c r="D298" i="5" s="1"/>
  <c r="I297" i="5"/>
  <c r="E297" i="5"/>
  <c r="C297" i="5"/>
  <c r="D297" i="5" s="1"/>
  <c r="I296" i="5"/>
  <c r="F296" i="5"/>
  <c r="E296" i="5"/>
  <c r="C296" i="5"/>
  <c r="D296" i="5" s="1"/>
  <c r="I295" i="5"/>
  <c r="E295" i="5"/>
  <c r="C295" i="5"/>
  <c r="D295" i="5" s="1"/>
  <c r="I294" i="5"/>
  <c r="F294" i="5"/>
  <c r="E294" i="5"/>
  <c r="C294" i="5"/>
  <c r="D294" i="5" s="1"/>
  <c r="I293" i="5"/>
  <c r="H293" i="5"/>
  <c r="H302" i="5" s="1"/>
  <c r="E293" i="5"/>
  <c r="C293" i="5"/>
  <c r="D293" i="5" s="1"/>
  <c r="I292" i="5"/>
  <c r="H292" i="5"/>
  <c r="F292" i="5"/>
  <c r="C292" i="5"/>
  <c r="D292" i="5" s="1"/>
  <c r="I291" i="5"/>
  <c r="H291" i="5"/>
  <c r="C291" i="5"/>
  <c r="F291" i="5" s="1"/>
  <c r="I290" i="5"/>
  <c r="H290" i="5"/>
  <c r="C290" i="5"/>
  <c r="F290" i="5" s="1"/>
  <c r="I289" i="5"/>
  <c r="H289" i="5"/>
  <c r="E289" i="5"/>
  <c r="D289" i="5"/>
  <c r="C289" i="5"/>
  <c r="F289" i="5" s="1"/>
  <c r="I288" i="5"/>
  <c r="H288" i="5"/>
  <c r="F288" i="5"/>
  <c r="E288" i="5"/>
  <c r="C288" i="5"/>
  <c r="D288" i="5" s="1"/>
  <c r="I287" i="5"/>
  <c r="H287" i="5"/>
  <c r="E287" i="5"/>
  <c r="D287" i="5"/>
  <c r="C287" i="5"/>
  <c r="F287" i="5" s="1"/>
  <c r="I286" i="5"/>
  <c r="H286" i="5"/>
  <c r="F286" i="5"/>
  <c r="E286" i="5"/>
  <c r="I285" i="5"/>
  <c r="H285" i="5"/>
  <c r="C285" i="5"/>
  <c r="F285" i="5" s="1"/>
  <c r="I284" i="5"/>
  <c r="H284" i="5"/>
  <c r="F284" i="5"/>
  <c r="C284" i="5"/>
  <c r="I283" i="5"/>
  <c r="H283" i="5"/>
  <c r="F283" i="5"/>
  <c r="C283" i="5"/>
  <c r="I282" i="5"/>
  <c r="H282" i="5"/>
  <c r="E282" i="5"/>
  <c r="C282" i="5"/>
  <c r="F282" i="5" s="1"/>
  <c r="I281" i="5"/>
  <c r="H281" i="5"/>
  <c r="F281" i="5"/>
  <c r="E281" i="5"/>
  <c r="D281" i="5"/>
  <c r="C281" i="5"/>
  <c r="I280" i="5"/>
  <c r="H280" i="5"/>
  <c r="E280" i="5"/>
  <c r="C280" i="5"/>
  <c r="F280" i="5" s="1"/>
  <c r="I279" i="5"/>
  <c r="H279" i="5"/>
  <c r="F279" i="5"/>
  <c r="E279" i="5"/>
  <c r="D279" i="5"/>
  <c r="C279" i="5"/>
  <c r="I278" i="5"/>
  <c r="H278" i="5"/>
  <c r="E278" i="5"/>
  <c r="C278" i="5"/>
  <c r="F278" i="5" s="1"/>
  <c r="I277" i="5"/>
  <c r="H277" i="5"/>
  <c r="F277" i="5"/>
  <c r="E277" i="5"/>
  <c r="D277" i="5"/>
  <c r="C277" i="5"/>
  <c r="I276" i="5"/>
  <c r="H276" i="5"/>
  <c r="E276" i="5"/>
  <c r="C276" i="5"/>
  <c r="F276" i="5" s="1"/>
  <c r="I275" i="5"/>
  <c r="H275" i="5"/>
  <c r="F275" i="5"/>
  <c r="E275" i="5"/>
  <c r="D275" i="5"/>
  <c r="C275" i="5"/>
  <c r="I274" i="5"/>
  <c r="H274" i="5"/>
  <c r="E274" i="5"/>
  <c r="C274" i="5"/>
  <c r="F274" i="5" s="1"/>
  <c r="I273" i="5"/>
  <c r="H273" i="5"/>
  <c r="F273" i="5"/>
  <c r="E273" i="5"/>
  <c r="D273" i="5"/>
  <c r="C273" i="5"/>
  <c r="I272" i="5"/>
  <c r="H272" i="5"/>
  <c r="E272" i="5"/>
  <c r="C272" i="5"/>
  <c r="F272" i="5" s="1"/>
  <c r="I271" i="5"/>
  <c r="H271" i="5"/>
  <c r="F271" i="5"/>
  <c r="C271" i="5"/>
  <c r="D271" i="5" s="1"/>
  <c r="I270" i="5"/>
  <c r="H270" i="5"/>
  <c r="F270" i="5"/>
  <c r="C270" i="5"/>
  <c r="D270" i="5" s="1"/>
  <c r="I269" i="5"/>
  <c r="H269" i="5"/>
  <c r="C269" i="5"/>
  <c r="F269" i="5" s="1"/>
  <c r="I268" i="5"/>
  <c r="H268" i="5"/>
  <c r="E268" i="5"/>
  <c r="D268" i="5"/>
  <c r="C268" i="5"/>
  <c r="F268" i="5" s="1"/>
  <c r="I267" i="5"/>
  <c r="H267" i="5"/>
  <c r="E267" i="5"/>
  <c r="C267" i="5"/>
  <c r="F267" i="5" s="1"/>
  <c r="I266" i="5"/>
  <c r="H266" i="5"/>
  <c r="E266" i="5"/>
  <c r="D266" i="5"/>
  <c r="C266" i="5"/>
  <c r="F266" i="5" s="1"/>
  <c r="I265" i="5"/>
  <c r="H265" i="5"/>
  <c r="F265" i="5"/>
  <c r="E265" i="5"/>
  <c r="I264" i="5"/>
  <c r="H264" i="5"/>
  <c r="C264" i="5"/>
  <c r="F264" i="5" s="1"/>
  <c r="I263" i="5"/>
  <c r="H263" i="5"/>
  <c r="F263" i="5"/>
  <c r="C263" i="5"/>
  <c r="I262" i="5"/>
  <c r="H262" i="5"/>
  <c r="F262" i="5"/>
  <c r="C262" i="5"/>
  <c r="I261" i="5"/>
  <c r="H261" i="5"/>
  <c r="E261" i="5"/>
  <c r="C261" i="5"/>
  <c r="F261" i="5" s="1"/>
  <c r="I260" i="5"/>
  <c r="H260" i="5"/>
  <c r="E260" i="5"/>
  <c r="D260" i="5"/>
  <c r="C260" i="5"/>
  <c r="F260" i="5" s="1"/>
  <c r="I259" i="5"/>
  <c r="H259" i="5"/>
  <c r="E259" i="5"/>
  <c r="C259" i="5"/>
  <c r="F259" i="5" s="1"/>
  <c r="I258" i="5"/>
  <c r="H258" i="5"/>
  <c r="E258" i="5"/>
  <c r="D258" i="5"/>
  <c r="C258" i="5"/>
  <c r="F258" i="5" s="1"/>
  <c r="I257" i="5"/>
  <c r="H257" i="5"/>
  <c r="E257" i="5"/>
  <c r="C257" i="5"/>
  <c r="F257" i="5" s="1"/>
  <c r="I256" i="5"/>
  <c r="H256" i="5"/>
  <c r="E256" i="5"/>
  <c r="D256" i="5"/>
  <c r="C256" i="5"/>
  <c r="F256" i="5" s="1"/>
  <c r="I255" i="5"/>
  <c r="H255" i="5"/>
  <c r="E255" i="5"/>
  <c r="C255" i="5"/>
  <c r="F255" i="5" s="1"/>
  <c r="I254" i="5"/>
  <c r="H254" i="5"/>
  <c r="E254" i="5"/>
  <c r="D254" i="5"/>
  <c r="C254" i="5"/>
  <c r="F254" i="5" s="1"/>
  <c r="I253" i="5"/>
  <c r="H253" i="5"/>
  <c r="E253" i="5"/>
  <c r="C253" i="5"/>
  <c r="F253" i="5" s="1"/>
  <c r="I252" i="5"/>
  <c r="H252" i="5"/>
  <c r="E252" i="5"/>
  <c r="D252" i="5"/>
  <c r="C252" i="5"/>
  <c r="F252" i="5" s="1"/>
  <c r="I251" i="5"/>
  <c r="H251" i="5"/>
  <c r="E251" i="5"/>
  <c r="C251" i="5"/>
  <c r="F251" i="5" s="1"/>
  <c r="I250" i="5"/>
  <c r="H250" i="5"/>
  <c r="C250" i="5"/>
  <c r="F250" i="5" s="1"/>
  <c r="I249" i="5"/>
  <c r="H249" i="5"/>
  <c r="F249" i="5"/>
  <c r="C249" i="5"/>
  <c r="D249" i="5" s="1"/>
  <c r="I248" i="5"/>
  <c r="H248" i="5"/>
  <c r="C248" i="5"/>
  <c r="F248" i="5" s="1"/>
  <c r="I247" i="5"/>
  <c r="H247" i="5"/>
  <c r="E247" i="5"/>
  <c r="D247" i="5"/>
  <c r="C247" i="5"/>
  <c r="F247" i="5" s="1"/>
  <c r="I246" i="5"/>
  <c r="H246" i="5"/>
  <c r="E246" i="5"/>
  <c r="C246" i="5"/>
  <c r="F246" i="5" s="1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F242" i="5"/>
  <c r="C242" i="5"/>
  <c r="I241" i="5"/>
  <c r="H241" i="5"/>
  <c r="C241" i="5"/>
  <c r="F241" i="5" s="1"/>
  <c r="I240" i="5"/>
  <c r="H240" i="5"/>
  <c r="E240" i="5"/>
  <c r="C240" i="5"/>
  <c r="F240" i="5" s="1"/>
  <c r="I239" i="5"/>
  <c r="H239" i="5"/>
  <c r="F239" i="5"/>
  <c r="E239" i="5"/>
  <c r="C239" i="5"/>
  <c r="D239" i="5" s="1"/>
  <c r="I238" i="5"/>
  <c r="H238" i="5"/>
  <c r="E238" i="5"/>
  <c r="C238" i="5"/>
  <c r="F238" i="5" s="1"/>
  <c r="I237" i="5"/>
  <c r="H237" i="5"/>
  <c r="F237" i="5"/>
  <c r="E237" i="5"/>
  <c r="C237" i="5"/>
  <c r="D237" i="5" s="1"/>
  <c r="I236" i="5"/>
  <c r="H236" i="5"/>
  <c r="E236" i="5"/>
  <c r="C236" i="5"/>
  <c r="F236" i="5" s="1"/>
  <c r="I235" i="5"/>
  <c r="H235" i="5"/>
  <c r="F235" i="5"/>
  <c r="E235" i="5"/>
  <c r="C235" i="5"/>
  <c r="D235" i="5" s="1"/>
  <c r="I234" i="5"/>
  <c r="H234" i="5"/>
  <c r="E234" i="5"/>
  <c r="C234" i="5"/>
  <c r="F234" i="5" s="1"/>
  <c r="I233" i="5"/>
  <c r="H233" i="5"/>
  <c r="F233" i="5"/>
  <c r="E233" i="5"/>
  <c r="C233" i="5"/>
  <c r="D233" i="5" s="1"/>
  <c r="I232" i="5"/>
  <c r="H232" i="5"/>
  <c r="E232" i="5"/>
  <c r="C232" i="5"/>
  <c r="F232" i="5" s="1"/>
  <c r="I231" i="5"/>
  <c r="H231" i="5"/>
  <c r="F231" i="5"/>
  <c r="E231" i="5"/>
  <c r="C231" i="5"/>
  <c r="D231" i="5" s="1"/>
  <c r="I230" i="5"/>
  <c r="H230" i="5"/>
  <c r="E230" i="5"/>
  <c r="C230" i="5"/>
  <c r="F230" i="5" s="1"/>
  <c r="I229" i="5"/>
  <c r="H229" i="5"/>
  <c r="F229" i="5"/>
  <c r="C229" i="5"/>
  <c r="D229" i="5" s="1"/>
  <c r="I228" i="5"/>
  <c r="H228" i="5"/>
  <c r="C228" i="5"/>
  <c r="F228" i="5" s="1"/>
  <c r="I227" i="5"/>
  <c r="H227" i="5"/>
  <c r="F227" i="5"/>
  <c r="C227" i="5"/>
  <c r="D227" i="5" s="1"/>
  <c r="I226" i="5"/>
  <c r="H226" i="5"/>
  <c r="E226" i="5"/>
  <c r="C226" i="5"/>
  <c r="F226" i="5" s="1"/>
  <c r="I225" i="5"/>
  <c r="H225" i="5"/>
  <c r="E225" i="5"/>
  <c r="C225" i="5"/>
  <c r="D225" i="5" s="1"/>
  <c r="I224" i="5"/>
  <c r="H224" i="5"/>
  <c r="E224" i="5"/>
  <c r="C224" i="5"/>
  <c r="F224" i="5" s="1"/>
  <c r="I223" i="5"/>
  <c r="H223" i="5"/>
  <c r="E223" i="5"/>
  <c r="F223" i="5" s="1"/>
  <c r="I222" i="5"/>
  <c r="H222" i="5"/>
  <c r="C222" i="5"/>
  <c r="F222" i="5" s="1"/>
  <c r="I221" i="5"/>
  <c r="H221" i="5"/>
  <c r="C221" i="5"/>
  <c r="F221" i="5" s="1"/>
  <c r="I220" i="5"/>
  <c r="H220" i="5"/>
  <c r="C220" i="5"/>
  <c r="F220" i="5" s="1"/>
  <c r="I219" i="5"/>
  <c r="H219" i="5"/>
  <c r="E219" i="5"/>
  <c r="C219" i="5"/>
  <c r="F219" i="5" s="1"/>
  <c r="I218" i="5"/>
  <c r="H218" i="5"/>
  <c r="E218" i="5"/>
  <c r="C218" i="5"/>
  <c r="F218" i="5" s="1"/>
  <c r="I217" i="5"/>
  <c r="H217" i="5"/>
  <c r="E217" i="5"/>
  <c r="C217" i="5"/>
  <c r="F217" i="5" s="1"/>
  <c r="I216" i="5"/>
  <c r="H216" i="5"/>
  <c r="E216" i="5"/>
  <c r="C216" i="5"/>
  <c r="F216" i="5" s="1"/>
  <c r="I215" i="5"/>
  <c r="H215" i="5"/>
  <c r="E215" i="5"/>
  <c r="C215" i="5"/>
  <c r="F215" i="5" s="1"/>
  <c r="I214" i="5"/>
  <c r="H214" i="5"/>
  <c r="E214" i="5"/>
  <c r="C214" i="5"/>
  <c r="F214" i="5" s="1"/>
  <c r="I213" i="5"/>
  <c r="H213" i="5"/>
  <c r="E213" i="5"/>
  <c r="C213" i="5"/>
  <c r="F213" i="5" s="1"/>
  <c r="I212" i="5"/>
  <c r="H212" i="5"/>
  <c r="E212" i="5"/>
  <c r="C212" i="5"/>
  <c r="F212" i="5" s="1"/>
  <c r="I211" i="5"/>
  <c r="H211" i="5"/>
  <c r="E211" i="5"/>
  <c r="C211" i="5"/>
  <c r="F211" i="5" s="1"/>
  <c r="I210" i="5"/>
  <c r="H210" i="5"/>
  <c r="E210" i="5"/>
  <c r="C210" i="5"/>
  <c r="F210" i="5" s="1"/>
  <c r="I209" i="5"/>
  <c r="H209" i="5"/>
  <c r="E209" i="5"/>
  <c r="C209" i="5"/>
  <c r="F209" i="5" s="1"/>
  <c r="I208" i="5"/>
  <c r="F208" i="5"/>
  <c r="C208" i="5"/>
  <c r="D208" i="5" s="1"/>
  <c r="I207" i="5"/>
  <c r="F207" i="5"/>
  <c r="C207" i="5"/>
  <c r="D207" i="5" s="1"/>
  <c r="I206" i="5"/>
  <c r="C206" i="5"/>
  <c r="F206" i="5" s="1"/>
  <c r="I205" i="5"/>
  <c r="F205" i="5"/>
  <c r="E205" i="5"/>
  <c r="D205" i="5"/>
  <c r="C205" i="5"/>
  <c r="I204" i="5"/>
  <c r="E204" i="5"/>
  <c r="C204" i="5"/>
  <c r="F204" i="5" s="1"/>
  <c r="I203" i="5"/>
  <c r="F203" i="5"/>
  <c r="E203" i="5"/>
  <c r="D203" i="5"/>
  <c r="C203" i="5"/>
  <c r="I202" i="5"/>
  <c r="F202" i="5"/>
  <c r="E202" i="5"/>
  <c r="I201" i="5"/>
  <c r="C201" i="5"/>
  <c r="F201" i="5" s="1"/>
  <c r="I200" i="5"/>
  <c r="F200" i="5"/>
  <c r="C200" i="5"/>
  <c r="I199" i="5"/>
  <c r="F199" i="5"/>
  <c r="C199" i="5"/>
  <c r="I198" i="5"/>
  <c r="E198" i="5"/>
  <c r="D198" i="5"/>
  <c r="C198" i="5"/>
  <c r="F198" i="5" s="1"/>
  <c r="I197" i="5"/>
  <c r="E197" i="5"/>
  <c r="C197" i="5"/>
  <c r="F197" i="5" s="1"/>
  <c r="I196" i="5"/>
  <c r="E196" i="5"/>
  <c r="D196" i="5"/>
  <c r="C196" i="5"/>
  <c r="F196" i="5" s="1"/>
  <c r="I195" i="5"/>
  <c r="E195" i="5"/>
  <c r="C195" i="5"/>
  <c r="F195" i="5" s="1"/>
  <c r="I194" i="5"/>
  <c r="H194" i="5"/>
  <c r="E194" i="5"/>
  <c r="D194" i="5"/>
  <c r="C194" i="5"/>
  <c r="F194" i="5" s="1"/>
  <c r="I193" i="5"/>
  <c r="E193" i="5"/>
  <c r="C193" i="5"/>
  <c r="F193" i="5" s="1"/>
  <c r="I192" i="5"/>
  <c r="E192" i="5"/>
  <c r="D192" i="5"/>
  <c r="C192" i="5"/>
  <c r="F192" i="5" s="1"/>
  <c r="I191" i="5"/>
  <c r="E191" i="5"/>
  <c r="C191" i="5"/>
  <c r="F191" i="5" s="1"/>
  <c r="I190" i="5"/>
  <c r="E190" i="5"/>
  <c r="D190" i="5"/>
  <c r="C190" i="5"/>
  <c r="F190" i="5" s="1"/>
  <c r="I189" i="5"/>
  <c r="E189" i="5"/>
  <c r="C189" i="5"/>
  <c r="F189" i="5" s="1"/>
  <c r="I188" i="5"/>
  <c r="H188" i="5"/>
  <c r="H200" i="5" s="1"/>
  <c r="E188" i="5"/>
  <c r="D188" i="5"/>
  <c r="C188" i="5"/>
  <c r="F188" i="5" s="1"/>
  <c r="I187" i="5"/>
  <c r="H187" i="5"/>
  <c r="C187" i="5"/>
  <c r="F187" i="5" s="1"/>
  <c r="I186" i="5"/>
  <c r="H186" i="5"/>
  <c r="F186" i="5"/>
  <c r="C186" i="5"/>
  <c r="D186" i="5" s="1"/>
  <c r="I185" i="5"/>
  <c r="H185" i="5"/>
  <c r="F185" i="5"/>
  <c r="C185" i="5"/>
  <c r="D185" i="5" s="1"/>
  <c r="I184" i="5"/>
  <c r="H184" i="5"/>
  <c r="E184" i="5"/>
  <c r="D184" i="5"/>
  <c r="C184" i="5"/>
  <c r="F184" i="5" s="1"/>
  <c r="I183" i="5"/>
  <c r="H183" i="5"/>
  <c r="E183" i="5"/>
  <c r="C183" i="5"/>
  <c r="F183" i="5" s="1"/>
  <c r="I182" i="5"/>
  <c r="H182" i="5"/>
  <c r="E182" i="5"/>
  <c r="D182" i="5"/>
  <c r="C182" i="5"/>
  <c r="F182" i="5" s="1"/>
  <c r="I181" i="5"/>
  <c r="H181" i="5"/>
  <c r="E181" i="5"/>
  <c r="F181" i="5" s="1"/>
  <c r="I180" i="5"/>
  <c r="H180" i="5"/>
  <c r="F180" i="5"/>
  <c r="I179" i="5"/>
  <c r="H179" i="5"/>
  <c r="C179" i="5"/>
  <c r="F179" i="5" s="1"/>
  <c r="I178" i="5"/>
  <c r="H178" i="5"/>
  <c r="F178" i="5"/>
  <c r="C178" i="5"/>
  <c r="I177" i="5"/>
  <c r="H177" i="5"/>
  <c r="E177" i="5"/>
  <c r="C177" i="5"/>
  <c r="F177" i="5" s="1"/>
  <c r="I176" i="5"/>
  <c r="H176" i="5"/>
  <c r="E176" i="5"/>
  <c r="D176" i="5"/>
  <c r="C176" i="5"/>
  <c r="F176" i="5" s="1"/>
  <c r="I175" i="5"/>
  <c r="H175" i="5"/>
  <c r="E175" i="5"/>
  <c r="C175" i="5"/>
  <c r="F175" i="5" s="1"/>
  <c r="I174" i="5"/>
  <c r="H174" i="5"/>
  <c r="E174" i="5"/>
  <c r="D174" i="5"/>
  <c r="C174" i="5"/>
  <c r="F174" i="5" s="1"/>
  <c r="I173" i="5"/>
  <c r="H173" i="5"/>
  <c r="E173" i="5"/>
  <c r="C173" i="5"/>
  <c r="F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E170" i="5"/>
  <c r="D170" i="5"/>
  <c r="C170" i="5"/>
  <c r="F170" i="5" s="1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E167" i="5"/>
  <c r="C167" i="5"/>
  <c r="F167" i="5" s="1"/>
  <c r="H166" i="5"/>
  <c r="C166" i="5"/>
  <c r="F166" i="5" s="1"/>
  <c r="F165" i="5"/>
  <c r="D165" i="5"/>
  <c r="C165" i="5"/>
  <c r="C164" i="5"/>
  <c r="F164" i="5" s="1"/>
  <c r="F163" i="5"/>
  <c r="C163" i="5"/>
  <c r="D163" i="5" s="1"/>
  <c r="E162" i="5"/>
  <c r="C162" i="5"/>
  <c r="F162" i="5" s="1"/>
  <c r="E161" i="5"/>
  <c r="C161" i="5"/>
  <c r="D161" i="5" s="1"/>
  <c r="E160" i="5"/>
  <c r="C160" i="5"/>
  <c r="F160" i="5" s="1"/>
  <c r="E159" i="5"/>
  <c r="F159" i="5" s="1"/>
  <c r="H158" i="5"/>
  <c r="C158" i="5"/>
  <c r="F158" i="5" s="1"/>
  <c r="C157" i="5"/>
  <c r="F157" i="5" s="1"/>
  <c r="E156" i="5"/>
  <c r="C156" i="5"/>
  <c r="D156" i="5" s="1"/>
  <c r="E155" i="5"/>
  <c r="C155" i="5"/>
  <c r="F155" i="5" s="1"/>
  <c r="E154" i="5"/>
  <c r="C154" i="5"/>
  <c r="D154" i="5" s="1"/>
  <c r="E153" i="5"/>
  <c r="C153" i="5"/>
  <c r="F153" i="5" s="1"/>
  <c r="E152" i="5"/>
  <c r="C152" i="5"/>
  <c r="D152" i="5" s="1"/>
  <c r="E151" i="5"/>
  <c r="C151" i="5"/>
  <c r="F151" i="5" s="1"/>
  <c r="E150" i="5"/>
  <c r="C150" i="5"/>
  <c r="D150" i="5" s="1"/>
  <c r="E149" i="5"/>
  <c r="C149" i="5"/>
  <c r="F149" i="5" s="1"/>
  <c r="E148" i="5"/>
  <c r="C148" i="5"/>
  <c r="D148" i="5" s="1"/>
  <c r="E147" i="5"/>
  <c r="C147" i="5"/>
  <c r="F147" i="5" s="1"/>
  <c r="I146" i="5"/>
  <c r="I158" i="5" s="1"/>
  <c r="H146" i="5"/>
  <c r="H162" i="5" s="1"/>
  <c r="E146" i="5"/>
  <c r="C146" i="5"/>
  <c r="D146" i="5" s="1"/>
  <c r="I145" i="5"/>
  <c r="H145" i="5"/>
  <c r="E145" i="5"/>
  <c r="C145" i="5"/>
  <c r="F145" i="5" s="1"/>
  <c r="I144" i="5"/>
  <c r="H144" i="5"/>
  <c r="E144" i="5"/>
  <c r="C144" i="5"/>
  <c r="D144" i="5" s="1"/>
  <c r="I143" i="5"/>
  <c r="H143" i="5"/>
  <c r="E143" i="5"/>
  <c r="C143" i="5"/>
  <c r="F143" i="5" s="1"/>
  <c r="I142" i="5"/>
  <c r="E142" i="5"/>
  <c r="F142" i="5" s="1"/>
  <c r="I141" i="5"/>
  <c r="H141" i="5"/>
  <c r="C141" i="5"/>
  <c r="F141" i="5" s="1"/>
  <c r="I140" i="5"/>
  <c r="D140" i="5"/>
  <c r="C140" i="5"/>
  <c r="F140" i="5" s="1"/>
  <c r="I139" i="5"/>
  <c r="H139" i="5"/>
  <c r="D139" i="5"/>
  <c r="C139" i="5"/>
  <c r="F139" i="5" s="1"/>
  <c r="I138" i="5"/>
  <c r="C138" i="5"/>
  <c r="F138" i="5" s="1"/>
  <c r="I137" i="5"/>
  <c r="H137" i="5"/>
  <c r="C137" i="5"/>
  <c r="F137" i="5" s="1"/>
  <c r="I136" i="5"/>
  <c r="F136" i="5"/>
  <c r="C136" i="5"/>
  <c r="I135" i="5"/>
  <c r="E135" i="5"/>
  <c r="C135" i="5"/>
  <c r="F135" i="5" s="1"/>
  <c r="I134" i="5"/>
  <c r="F134" i="5"/>
  <c r="E134" i="5"/>
  <c r="D134" i="5"/>
  <c r="C134" i="5"/>
  <c r="I133" i="5"/>
  <c r="E133" i="5"/>
  <c r="C133" i="5"/>
  <c r="F133" i="5" s="1"/>
  <c r="F132" i="5"/>
  <c r="E132" i="5"/>
  <c r="D132" i="5"/>
  <c r="C132" i="5"/>
  <c r="E131" i="5"/>
  <c r="C131" i="5"/>
  <c r="F131" i="5" s="1"/>
  <c r="I130" i="5"/>
  <c r="H130" i="5"/>
  <c r="H136" i="5" s="1"/>
  <c r="F130" i="5"/>
  <c r="E130" i="5"/>
  <c r="D130" i="5"/>
  <c r="C130" i="5"/>
  <c r="I129" i="5"/>
  <c r="E129" i="5"/>
  <c r="C129" i="5"/>
  <c r="F129" i="5" s="1"/>
  <c r="I128" i="5"/>
  <c r="H128" i="5"/>
  <c r="F128" i="5"/>
  <c r="E128" i="5"/>
  <c r="D128" i="5"/>
  <c r="C128" i="5"/>
  <c r="I127" i="5"/>
  <c r="H127" i="5"/>
  <c r="E127" i="5"/>
  <c r="C127" i="5"/>
  <c r="F127" i="5" s="1"/>
  <c r="I126" i="5"/>
  <c r="H126" i="5"/>
  <c r="F126" i="5"/>
  <c r="E126" i="5"/>
  <c r="D126" i="5"/>
  <c r="C126" i="5"/>
  <c r="I125" i="5"/>
  <c r="H125" i="5"/>
  <c r="E125" i="5"/>
  <c r="C125" i="5"/>
  <c r="F125" i="5" s="1"/>
  <c r="F124" i="5"/>
  <c r="C124" i="5"/>
  <c r="D124" i="5" s="1"/>
  <c r="C123" i="5"/>
  <c r="F123" i="5" s="1"/>
  <c r="C122" i="5"/>
  <c r="F122" i="5" s="1"/>
  <c r="I121" i="5"/>
  <c r="H121" i="5"/>
  <c r="E121" i="5"/>
  <c r="C121" i="5"/>
  <c r="F121" i="5" s="1"/>
  <c r="I120" i="5"/>
  <c r="H120" i="5"/>
  <c r="E120" i="5"/>
  <c r="C120" i="5"/>
  <c r="F120" i="5" s="1"/>
  <c r="I119" i="5"/>
  <c r="H119" i="5"/>
  <c r="E119" i="5"/>
  <c r="C119" i="5"/>
  <c r="F119" i="5" s="1"/>
  <c r="F118" i="5"/>
  <c r="E118" i="5"/>
  <c r="H117" i="5"/>
  <c r="C117" i="5"/>
  <c r="F117" i="5" s="1"/>
  <c r="C116" i="5"/>
  <c r="F116" i="5" s="1"/>
  <c r="F115" i="5"/>
  <c r="C115" i="5"/>
  <c r="H114" i="5"/>
  <c r="E114" i="5"/>
  <c r="C114" i="5"/>
  <c r="F114" i="5" s="1"/>
  <c r="E113" i="5"/>
  <c r="D113" i="5"/>
  <c r="C113" i="5"/>
  <c r="F113" i="5" s="1"/>
  <c r="E112" i="5"/>
  <c r="C112" i="5"/>
  <c r="F112" i="5" s="1"/>
  <c r="E111" i="5"/>
  <c r="D111" i="5"/>
  <c r="C111" i="5"/>
  <c r="F111" i="5" s="1"/>
  <c r="H110" i="5"/>
  <c r="E110" i="5"/>
  <c r="C110" i="5"/>
  <c r="F110" i="5" s="1"/>
  <c r="E109" i="5"/>
  <c r="D109" i="5"/>
  <c r="C109" i="5"/>
  <c r="F109" i="5" s="1"/>
  <c r="H108" i="5"/>
  <c r="E108" i="5"/>
  <c r="C108" i="5"/>
  <c r="F108" i="5" s="1"/>
  <c r="E107" i="5"/>
  <c r="D107" i="5"/>
  <c r="C107" i="5"/>
  <c r="F107" i="5" s="1"/>
  <c r="E106" i="5"/>
  <c r="C106" i="5"/>
  <c r="F106" i="5" s="1"/>
  <c r="E105" i="5"/>
  <c r="D105" i="5"/>
  <c r="C105" i="5"/>
  <c r="F105" i="5" s="1"/>
  <c r="I104" i="5"/>
  <c r="I123" i="5" s="1"/>
  <c r="H104" i="5"/>
  <c r="H116" i="5" s="1"/>
  <c r="E104" i="5"/>
  <c r="C104" i="5"/>
  <c r="F104" i="5" s="1"/>
  <c r="C103" i="5"/>
  <c r="F103" i="5" s="1"/>
  <c r="F102" i="5"/>
  <c r="C102" i="5"/>
  <c r="D102" i="5" s="1"/>
  <c r="C101" i="5"/>
  <c r="F101" i="5" s="1"/>
  <c r="I100" i="5"/>
  <c r="H100" i="5"/>
  <c r="E100" i="5"/>
  <c r="D100" i="5"/>
  <c r="C100" i="5"/>
  <c r="F100" i="5" s="1"/>
  <c r="I99" i="5"/>
  <c r="H99" i="5"/>
  <c r="E99" i="5"/>
  <c r="D99" i="5"/>
  <c r="C99" i="5"/>
  <c r="F99" i="5" s="1"/>
  <c r="I98" i="5"/>
  <c r="H98" i="5"/>
  <c r="E98" i="5"/>
  <c r="D98" i="5"/>
  <c r="C98" i="5"/>
  <c r="F98" i="5" s="1"/>
  <c r="E97" i="5"/>
  <c r="F97" i="5" s="1"/>
  <c r="C96" i="5"/>
  <c r="F96" i="5" s="1"/>
  <c r="F95" i="5"/>
  <c r="C95" i="5"/>
  <c r="C94" i="5"/>
  <c r="F94" i="5" s="1"/>
  <c r="E93" i="5"/>
  <c r="C93" i="5"/>
  <c r="F93" i="5" s="1"/>
  <c r="I92" i="5"/>
  <c r="I103" i="5" s="1"/>
  <c r="E92" i="5"/>
  <c r="C92" i="5"/>
  <c r="F92" i="5" s="1"/>
  <c r="E91" i="5"/>
  <c r="C91" i="5"/>
  <c r="F91" i="5" s="1"/>
  <c r="I90" i="5"/>
  <c r="E90" i="5"/>
  <c r="C90" i="5"/>
  <c r="F90" i="5" s="1"/>
  <c r="E89" i="5"/>
  <c r="C89" i="5"/>
  <c r="F89" i="5" s="1"/>
  <c r="I88" i="5"/>
  <c r="E88" i="5"/>
  <c r="C88" i="5"/>
  <c r="F88" i="5" s="1"/>
  <c r="E87" i="5"/>
  <c r="C87" i="5"/>
  <c r="F87" i="5" s="1"/>
  <c r="I86" i="5"/>
  <c r="E86" i="5"/>
  <c r="C86" i="5"/>
  <c r="F86" i="5" s="1"/>
  <c r="E85" i="5"/>
  <c r="C85" i="5"/>
  <c r="F85" i="5" s="1"/>
  <c r="I84" i="5"/>
  <c r="E84" i="5"/>
  <c r="C84" i="5"/>
  <c r="F84" i="5" s="1"/>
  <c r="I83" i="5"/>
  <c r="I97" i="5" s="1"/>
  <c r="I101" i="5" s="1"/>
  <c r="I102" i="5" s="1"/>
  <c r="H83" i="5"/>
  <c r="H92" i="5" s="1"/>
  <c r="E83" i="5"/>
  <c r="C83" i="5"/>
  <c r="F83" i="5" s="1"/>
  <c r="I82" i="5"/>
  <c r="H82" i="5"/>
  <c r="E82" i="5"/>
  <c r="C82" i="5"/>
  <c r="F82" i="5" s="1"/>
  <c r="I81" i="5"/>
  <c r="H81" i="5"/>
  <c r="E81" i="5"/>
  <c r="C81" i="5"/>
  <c r="F81" i="5" s="1"/>
  <c r="I80" i="5"/>
  <c r="H80" i="5"/>
  <c r="E80" i="5"/>
  <c r="C80" i="5"/>
  <c r="F80" i="5" s="1"/>
  <c r="E79" i="5"/>
  <c r="F79" i="5" s="1"/>
  <c r="F78" i="5"/>
  <c r="D78" i="5"/>
  <c r="C78" i="5"/>
  <c r="C77" i="5"/>
  <c r="F77" i="5" s="1"/>
  <c r="C76" i="5"/>
  <c r="F76" i="5" s="1"/>
  <c r="C75" i="5"/>
  <c r="F75" i="5" s="1"/>
  <c r="F74" i="5"/>
  <c r="C74" i="5"/>
  <c r="I73" i="5"/>
  <c r="I77" i="5" s="1"/>
  <c r="C73" i="5"/>
  <c r="F73" i="5" s="1"/>
  <c r="E72" i="5"/>
  <c r="C72" i="5"/>
  <c r="F72" i="5" s="1"/>
  <c r="E71" i="5"/>
  <c r="C71" i="5"/>
  <c r="F71" i="5" s="1"/>
  <c r="E70" i="5"/>
  <c r="C70" i="5"/>
  <c r="F70" i="5" s="1"/>
  <c r="I69" i="5"/>
  <c r="E69" i="5"/>
  <c r="C69" i="5"/>
  <c r="F69" i="5" s="1"/>
  <c r="E68" i="5"/>
  <c r="C68" i="5"/>
  <c r="F68" i="5" s="1"/>
  <c r="I67" i="5"/>
  <c r="E67" i="5"/>
  <c r="C67" i="5"/>
  <c r="F67" i="5" s="1"/>
  <c r="E66" i="5"/>
  <c r="C66" i="5"/>
  <c r="F66" i="5" s="1"/>
  <c r="I65" i="5"/>
  <c r="E65" i="5"/>
  <c r="C65" i="5"/>
  <c r="F65" i="5" s="1"/>
  <c r="E64" i="5"/>
  <c r="C64" i="5"/>
  <c r="F64" i="5" s="1"/>
  <c r="I63" i="5"/>
  <c r="E63" i="5"/>
  <c r="C63" i="5"/>
  <c r="F63" i="5" s="1"/>
  <c r="I62" i="5"/>
  <c r="I75" i="5" s="1"/>
  <c r="I76" i="5" s="1"/>
  <c r="H62" i="5"/>
  <c r="H75" i="5" s="1"/>
  <c r="H76" i="5" s="1"/>
  <c r="H77" i="5" s="1"/>
  <c r="H78" i="5" s="1"/>
  <c r="E62" i="5"/>
  <c r="C62" i="5"/>
  <c r="F62" i="5" s="1"/>
  <c r="I61" i="5"/>
  <c r="F61" i="5"/>
  <c r="C61" i="5"/>
  <c r="D60" i="5"/>
  <c r="C60" i="5"/>
  <c r="F60" i="5" s="1"/>
  <c r="D59" i="5"/>
  <c r="C59" i="5"/>
  <c r="F59" i="5" s="1"/>
  <c r="I58" i="5"/>
  <c r="D58" i="5"/>
  <c r="C58" i="5"/>
  <c r="F58" i="5" s="1"/>
  <c r="I57" i="5"/>
  <c r="H57" i="5"/>
  <c r="E57" i="5"/>
  <c r="C57" i="5"/>
  <c r="F57" i="5" s="1"/>
  <c r="I56" i="5"/>
  <c r="H56" i="5"/>
  <c r="E56" i="5"/>
  <c r="D56" i="5"/>
  <c r="C56" i="5"/>
  <c r="F56" i="5" s="1"/>
  <c r="I55" i="5"/>
  <c r="H55" i="5"/>
  <c r="E55" i="5"/>
  <c r="C55" i="5"/>
  <c r="F55" i="5" s="1"/>
  <c r="I54" i="5"/>
  <c r="E54" i="5"/>
  <c r="F54" i="5" s="1"/>
  <c r="I53" i="5"/>
  <c r="C53" i="5"/>
  <c r="F53" i="5" s="1"/>
  <c r="I52" i="5"/>
  <c r="I59" i="5" s="1"/>
  <c r="C52" i="5"/>
  <c r="F52" i="5" s="1"/>
  <c r="I51" i="5"/>
  <c r="E51" i="5"/>
  <c r="D51" i="5"/>
  <c r="C51" i="5"/>
  <c r="F51" i="5" s="1"/>
  <c r="I50" i="5"/>
  <c r="E50" i="5"/>
  <c r="C50" i="5"/>
  <c r="F50" i="5" s="1"/>
  <c r="I49" i="5"/>
  <c r="I60" i="5" s="1"/>
  <c r="E49" i="5"/>
  <c r="D49" i="5"/>
  <c r="C49" i="5"/>
  <c r="F49" i="5" s="1"/>
  <c r="I48" i="5"/>
  <c r="E48" i="5"/>
  <c r="C48" i="5"/>
  <c r="F48" i="5" s="1"/>
  <c r="I47" i="5"/>
  <c r="E47" i="5"/>
  <c r="D47" i="5"/>
  <c r="C47" i="5"/>
  <c r="F47" i="5" s="1"/>
  <c r="I46" i="5"/>
  <c r="E46" i="5"/>
  <c r="C46" i="5"/>
  <c r="F46" i="5" s="1"/>
  <c r="I45" i="5"/>
  <c r="E45" i="5"/>
  <c r="D45" i="5"/>
  <c r="C45" i="5"/>
  <c r="F45" i="5" s="1"/>
  <c r="I44" i="5"/>
  <c r="E44" i="5"/>
  <c r="C44" i="5"/>
  <c r="F44" i="5" s="1"/>
  <c r="I43" i="5"/>
  <c r="E43" i="5"/>
  <c r="D43" i="5"/>
  <c r="C43" i="5"/>
  <c r="F43" i="5" s="1"/>
  <c r="I42" i="5"/>
  <c r="E42" i="5"/>
  <c r="C42" i="5"/>
  <c r="F42" i="5" s="1"/>
  <c r="I41" i="5"/>
  <c r="H41" i="5"/>
  <c r="H53" i="5" s="1"/>
  <c r="E41" i="5"/>
  <c r="D41" i="5"/>
  <c r="C41" i="5"/>
  <c r="F41" i="5" s="1"/>
  <c r="H40" i="5"/>
  <c r="C40" i="5"/>
  <c r="F40" i="5" s="1"/>
  <c r="H39" i="5"/>
  <c r="F39" i="5"/>
  <c r="C39" i="5"/>
  <c r="D39" i="5" s="1"/>
  <c r="I38" i="5"/>
  <c r="H38" i="5"/>
  <c r="C38" i="5"/>
  <c r="F38" i="5" s="1"/>
  <c r="I37" i="5"/>
  <c r="H37" i="5"/>
  <c r="E37" i="5"/>
  <c r="D37" i="5"/>
  <c r="C37" i="5"/>
  <c r="F37" i="5" s="1"/>
  <c r="I36" i="5"/>
  <c r="H36" i="5"/>
  <c r="F36" i="5"/>
  <c r="E36" i="5"/>
  <c r="C36" i="5"/>
  <c r="D36" i="5" s="1"/>
  <c r="I35" i="5"/>
  <c r="H35" i="5"/>
  <c r="E35" i="5"/>
  <c r="D35" i="5"/>
  <c r="C35" i="5"/>
  <c r="F35" i="5" s="1"/>
  <c r="I34" i="5"/>
  <c r="H34" i="5"/>
  <c r="F34" i="5"/>
  <c r="E34" i="5"/>
  <c r="I33" i="5"/>
  <c r="H33" i="5"/>
  <c r="C33" i="5"/>
  <c r="F33" i="5" s="1"/>
  <c r="I32" i="5"/>
  <c r="I39" i="5" s="1"/>
  <c r="H32" i="5"/>
  <c r="F32" i="5"/>
  <c r="C32" i="5"/>
  <c r="I31" i="5"/>
  <c r="H31" i="5"/>
  <c r="C31" i="5"/>
  <c r="F31" i="5" s="1"/>
  <c r="I30" i="5"/>
  <c r="H30" i="5"/>
  <c r="E30" i="5"/>
  <c r="C30" i="5"/>
  <c r="F30" i="5" s="1"/>
  <c r="I29" i="5"/>
  <c r="I40" i="5" s="1"/>
  <c r="H29" i="5"/>
  <c r="E29" i="5"/>
  <c r="C29" i="5"/>
  <c r="D29" i="5" s="1"/>
  <c r="I28" i="5"/>
  <c r="H28" i="5"/>
  <c r="E28" i="5"/>
  <c r="C28" i="5"/>
  <c r="F28" i="5" s="1"/>
  <c r="I27" i="5"/>
  <c r="H27" i="5"/>
  <c r="E27" i="5"/>
  <c r="C27" i="5"/>
  <c r="D27" i="5" s="1"/>
  <c r="I26" i="5"/>
  <c r="H26" i="5"/>
  <c r="E26" i="5"/>
  <c r="C26" i="5"/>
  <c r="F26" i="5" s="1"/>
  <c r="I25" i="5"/>
  <c r="H25" i="5"/>
  <c r="E25" i="5"/>
  <c r="C25" i="5"/>
  <c r="D25" i="5" s="1"/>
  <c r="I24" i="5"/>
  <c r="H24" i="5"/>
  <c r="E24" i="5"/>
  <c r="C24" i="5"/>
  <c r="F24" i="5" s="1"/>
  <c r="I23" i="5"/>
  <c r="H23" i="5"/>
  <c r="E23" i="5"/>
  <c r="C23" i="5"/>
  <c r="D23" i="5" s="1"/>
  <c r="I22" i="5"/>
  <c r="H22" i="5"/>
  <c r="E22" i="5"/>
  <c r="C22" i="5"/>
  <c r="F22" i="5" s="1"/>
  <c r="I21" i="5"/>
  <c r="H21" i="5"/>
  <c r="E21" i="5"/>
  <c r="C21" i="5"/>
  <c r="D21" i="5" s="1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E27" i="4"/>
  <c r="AC27" i="4" s="1"/>
  <c r="D27" i="4"/>
  <c r="C27" i="4"/>
  <c r="G8" i="4"/>
  <c r="G27" i="4" s="1"/>
  <c r="F5" i="4"/>
  <c r="F27" i="4" s="1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A22" i="3"/>
  <c r="A21" i="3"/>
  <c r="A20" i="3"/>
  <c r="B19" i="3"/>
  <c r="A19" i="3"/>
  <c r="B18" i="3"/>
  <c r="A18" i="3"/>
  <c r="A17" i="3"/>
  <c r="A16" i="3"/>
  <c r="A15" i="3"/>
  <c r="A14" i="3"/>
  <c r="A13" i="3"/>
  <c r="A12" i="3"/>
  <c r="A11" i="3"/>
  <c r="B10" i="3"/>
  <c r="A10" i="3"/>
  <c r="B9" i="3"/>
  <c r="A9" i="3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C60" i="3" l="1"/>
  <c r="AC60" i="2"/>
  <c r="H106" i="5"/>
  <c r="H112" i="5"/>
  <c r="F21" i="5"/>
  <c r="F23" i="5"/>
  <c r="F25" i="5"/>
  <c r="F27" i="5"/>
  <c r="F29" i="5"/>
  <c r="D63" i="5"/>
  <c r="D65" i="5"/>
  <c r="D67" i="5"/>
  <c r="D69" i="5"/>
  <c r="D71" i="5"/>
  <c r="D76" i="5"/>
  <c r="H95" i="5"/>
  <c r="I106" i="5"/>
  <c r="I108" i="5"/>
  <c r="I110" i="5"/>
  <c r="I112" i="5"/>
  <c r="I114" i="5"/>
  <c r="I117" i="5"/>
  <c r="D120" i="5"/>
  <c r="D122" i="5"/>
  <c r="H132" i="5"/>
  <c r="H134" i="5"/>
  <c r="F144" i="5"/>
  <c r="F146" i="5"/>
  <c r="F148" i="5"/>
  <c r="F150" i="5"/>
  <c r="F152" i="5"/>
  <c r="F154" i="5"/>
  <c r="F156" i="5"/>
  <c r="F161" i="5"/>
  <c r="H203" i="5"/>
  <c r="H205" i="5"/>
  <c r="D210" i="5"/>
  <c r="D212" i="5"/>
  <c r="D214" i="5"/>
  <c r="D216" i="5"/>
  <c r="D218" i="5"/>
  <c r="F225" i="5"/>
  <c r="D267" i="5"/>
  <c r="D269" i="5"/>
  <c r="D291" i="5"/>
  <c r="F293" i="5"/>
  <c r="F295" i="5"/>
  <c r="F297" i="5"/>
  <c r="F299" i="5"/>
  <c r="F301" i="5"/>
  <c r="F303" i="5"/>
  <c r="D313" i="5"/>
  <c r="H73" i="5"/>
  <c r="D81" i="5"/>
  <c r="D83" i="5"/>
  <c r="D85" i="5"/>
  <c r="D87" i="5"/>
  <c r="D89" i="5"/>
  <c r="D91" i="5"/>
  <c r="D93" i="5"/>
  <c r="I95" i="5"/>
  <c r="I124" i="5"/>
  <c r="I132" i="5"/>
  <c r="H142" i="5"/>
  <c r="H148" i="5"/>
  <c r="H150" i="5"/>
  <c r="H152" i="5"/>
  <c r="H154" i="5"/>
  <c r="H156" i="5"/>
  <c r="H159" i="5"/>
  <c r="H163" i="5" s="1"/>
  <c r="H164" i="5" s="1"/>
  <c r="H165" i="5" s="1"/>
  <c r="H161" i="5"/>
  <c r="D230" i="5"/>
  <c r="D232" i="5"/>
  <c r="D234" i="5"/>
  <c r="D236" i="5"/>
  <c r="D238" i="5"/>
  <c r="D240" i="5"/>
  <c r="H295" i="5"/>
  <c r="H297" i="5"/>
  <c r="H299" i="5"/>
  <c r="H301" i="5"/>
  <c r="H303" i="5"/>
  <c r="H306" i="5"/>
  <c r="I325" i="5"/>
  <c r="D333" i="5"/>
  <c r="H192" i="5"/>
  <c r="H61" i="5"/>
  <c r="H63" i="5"/>
  <c r="H65" i="5"/>
  <c r="H67" i="5"/>
  <c r="H69" i="5"/>
  <c r="H71" i="5"/>
  <c r="D103" i="5"/>
  <c r="H115" i="5"/>
  <c r="H118" i="5"/>
  <c r="H122" i="5" s="1"/>
  <c r="H123" i="5" s="1"/>
  <c r="H124" i="5" s="1"/>
  <c r="I122" i="5"/>
  <c r="D125" i="5"/>
  <c r="D127" i="5"/>
  <c r="D129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49" i="5"/>
  <c r="I150" i="5"/>
  <c r="D20" i="5"/>
  <c r="D22" i="5"/>
  <c r="D24" i="5"/>
  <c r="D26" i="5"/>
  <c r="D28" i="5"/>
  <c r="D30" i="5"/>
  <c r="I71" i="5"/>
  <c r="H79" i="5"/>
  <c r="H85" i="5"/>
  <c r="H87" i="5"/>
  <c r="H89" i="5"/>
  <c r="H91" i="5"/>
  <c r="H93" i="5"/>
  <c r="H96" i="5"/>
  <c r="I115" i="5"/>
  <c r="I118" i="5"/>
  <c r="H140" i="5"/>
  <c r="D143" i="5"/>
  <c r="D145" i="5"/>
  <c r="D147" i="5"/>
  <c r="D149" i="5"/>
  <c r="D151" i="5"/>
  <c r="D153" i="5"/>
  <c r="D155" i="5"/>
  <c r="D160" i="5"/>
  <c r="D162" i="5"/>
  <c r="D224" i="5"/>
  <c r="D226" i="5"/>
  <c r="H311" i="5"/>
  <c r="H333" i="5"/>
  <c r="I159" i="5"/>
  <c r="I163" i="5" s="1"/>
  <c r="D42" i="5"/>
  <c r="D44" i="5"/>
  <c r="D46" i="5"/>
  <c r="D48" i="5"/>
  <c r="D50" i="5"/>
  <c r="D55" i="5"/>
  <c r="D57" i="5"/>
  <c r="H74" i="5"/>
  <c r="D77" i="5"/>
  <c r="I85" i="5"/>
  <c r="I87" i="5"/>
  <c r="I89" i="5"/>
  <c r="I91" i="5"/>
  <c r="I93" i="5"/>
  <c r="I96" i="5"/>
  <c r="D101" i="5"/>
  <c r="H105" i="5"/>
  <c r="H107" i="5"/>
  <c r="H109" i="5"/>
  <c r="H111" i="5"/>
  <c r="H113" i="5"/>
  <c r="D123" i="5"/>
  <c r="H157" i="5"/>
  <c r="D167" i="5"/>
  <c r="D169" i="5"/>
  <c r="D171" i="5"/>
  <c r="D173" i="5"/>
  <c r="D175" i="5"/>
  <c r="D177" i="5"/>
  <c r="D189" i="5"/>
  <c r="D191" i="5"/>
  <c r="D193" i="5"/>
  <c r="D195" i="5"/>
  <c r="D197" i="5"/>
  <c r="D246" i="5"/>
  <c r="D248" i="5"/>
  <c r="H304" i="5"/>
  <c r="H307" i="5"/>
  <c r="H309" i="5"/>
  <c r="D314" i="5"/>
  <c r="D316" i="5"/>
  <c r="D318" i="5"/>
  <c r="D320" i="5"/>
  <c r="D322" i="5"/>
  <c r="D324" i="5"/>
  <c r="I326" i="5"/>
  <c r="H47" i="5"/>
  <c r="H201" i="5"/>
  <c r="D40" i="5"/>
  <c r="H52" i="5"/>
  <c r="D62" i="5"/>
  <c r="D64" i="5"/>
  <c r="D66" i="5"/>
  <c r="D68" i="5"/>
  <c r="D70" i="5"/>
  <c r="D72" i="5"/>
  <c r="I74" i="5"/>
  <c r="I105" i="5"/>
  <c r="I107" i="5"/>
  <c r="I109" i="5"/>
  <c r="I111" i="5"/>
  <c r="I113" i="5"/>
  <c r="D119" i="5"/>
  <c r="D121" i="5"/>
  <c r="H129" i="5"/>
  <c r="H131" i="5"/>
  <c r="H133" i="5"/>
  <c r="H135" i="5"/>
  <c r="H138" i="5"/>
  <c r="I157" i="5"/>
  <c r="I164" i="5" s="1"/>
  <c r="D187" i="5"/>
  <c r="H199" i="5"/>
  <c r="H202" i="5"/>
  <c r="H206" i="5" s="1"/>
  <c r="H207" i="5" s="1"/>
  <c r="H208" i="5" s="1"/>
  <c r="H204" i="5"/>
  <c r="D209" i="5"/>
  <c r="D211" i="5"/>
  <c r="D213" i="5"/>
  <c r="D215" i="5"/>
  <c r="D217" i="5"/>
  <c r="D219" i="5"/>
  <c r="H331" i="5"/>
  <c r="I154" i="5"/>
  <c r="I165" i="5" s="1"/>
  <c r="H198" i="5"/>
  <c r="D80" i="5"/>
  <c r="D82" i="5"/>
  <c r="D84" i="5"/>
  <c r="D86" i="5"/>
  <c r="D88" i="5"/>
  <c r="D90" i="5"/>
  <c r="D92" i="5"/>
  <c r="I131" i="5"/>
  <c r="D141" i="5"/>
  <c r="H147" i="5"/>
  <c r="H149" i="5"/>
  <c r="H151" i="5"/>
  <c r="H153" i="5"/>
  <c r="H155" i="5"/>
  <c r="H160" i="5"/>
  <c r="D290" i="5"/>
  <c r="H294" i="5"/>
  <c r="H296" i="5"/>
  <c r="H298" i="5"/>
  <c r="H300" i="5"/>
  <c r="D312" i="5"/>
  <c r="D334" i="5"/>
  <c r="H45" i="5"/>
  <c r="I156" i="5"/>
  <c r="D38" i="5"/>
  <c r="H42" i="5"/>
  <c r="H44" i="5"/>
  <c r="H46" i="5"/>
  <c r="H48" i="5"/>
  <c r="H50" i="5"/>
  <c r="H94" i="5"/>
  <c r="H97" i="5"/>
  <c r="H101" i="5" s="1"/>
  <c r="H102" i="5" s="1"/>
  <c r="H103" i="5" s="1"/>
  <c r="D104" i="5"/>
  <c r="D106" i="5"/>
  <c r="D108" i="5"/>
  <c r="D110" i="5"/>
  <c r="D112" i="5"/>
  <c r="D114" i="5"/>
  <c r="I116" i="5"/>
  <c r="I147" i="5"/>
  <c r="I149" i="5"/>
  <c r="I151" i="5"/>
  <c r="I153" i="5"/>
  <c r="I155" i="5"/>
  <c r="I160" i="5"/>
  <c r="I162" i="5"/>
  <c r="D183" i="5"/>
  <c r="H189" i="5"/>
  <c r="H191" i="5"/>
  <c r="H193" i="5"/>
  <c r="H195" i="5"/>
  <c r="H197" i="5"/>
  <c r="D251" i="5"/>
  <c r="D253" i="5"/>
  <c r="D255" i="5"/>
  <c r="D257" i="5"/>
  <c r="D259" i="5"/>
  <c r="D261" i="5"/>
  <c r="H316" i="5"/>
  <c r="H318" i="5"/>
  <c r="H320" i="5"/>
  <c r="H322" i="5"/>
  <c r="H324" i="5"/>
  <c r="H327" i="5"/>
  <c r="H51" i="5"/>
  <c r="I148" i="5"/>
  <c r="I161" i="5"/>
  <c r="H190" i="5"/>
  <c r="H64" i="5"/>
  <c r="H66" i="5"/>
  <c r="H68" i="5"/>
  <c r="H70" i="5"/>
  <c r="H72" i="5"/>
  <c r="I94" i="5"/>
  <c r="I316" i="5"/>
  <c r="I318" i="5"/>
  <c r="I320" i="5"/>
  <c r="I322" i="5"/>
  <c r="I332" i="5" s="1"/>
  <c r="I324" i="5"/>
  <c r="H43" i="5"/>
  <c r="H54" i="5"/>
  <c r="H58" i="5" s="1"/>
  <c r="H59" i="5" s="1"/>
  <c r="H60" i="5" s="1"/>
  <c r="I152" i="5"/>
  <c r="H196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<sst xmlns="http://schemas.openxmlformats.org/spreadsheetml/2006/main" count="821" uniqueCount="266">
  <si>
    <t>FECHA</t>
  </si>
  <si>
    <t>CARRO</t>
  </si>
  <si>
    <t>FRUTA CONG.</t>
  </si>
  <si>
    <t>IQF</t>
  </si>
  <si>
    <t>BLOCK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</si>
  <si>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</si>
  <si>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</si>
  <si>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</si>
  <si>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</si>
  <si>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</si>
  <si>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</si>
  <si>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</si>
  <si>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</si>
  <si>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CORIN</t>
  </si>
  <si>
    <t>CASSI</t>
  </si>
  <si>
    <t>MIX B</t>
  </si>
  <si>
    <t>MIX FB</t>
  </si>
  <si>
    <t>MIX H</t>
  </si>
  <si>
    <t>FSA E/P</t>
  </si>
  <si>
    <t>ARAN</t>
  </si>
  <si>
    <t>MANGO</t>
  </si>
  <si>
    <t>PIÑA</t>
  </si>
  <si>
    <t>MAR S/S</t>
  </si>
  <si>
    <t>MAR C/S</t>
  </si>
  <si>
    <t>ESPI</t>
  </si>
  <si>
    <t>BRO</t>
  </si>
  <si>
    <t>CHO</t>
  </si>
  <si>
    <t>ARV</t>
  </si>
  <si>
    <t>JAR</t>
  </si>
  <si>
    <t>CHAU</t>
  </si>
  <si>
    <t>ESPA</t>
  </si>
  <si>
    <t>TOTALES</t>
  </si>
  <si>
    <t>JUGOS (cajas)</t>
  </si>
  <si>
    <t>FRUTA FRESCA (cajas)</t>
  </si>
  <si>
    <t>CON AZUCAR</t>
  </si>
  <si>
    <t>SIN AZUCAR</t>
  </si>
  <si>
    <t>CUBETAS CONGELADAS (cajas)</t>
  </si>
  <si>
    <t>DULCES</t>
  </si>
  <si>
    <t>FSA/FR</t>
  </si>
  <si>
    <t>MIX</t>
  </si>
  <si>
    <t>MARA</t>
  </si>
  <si>
    <t>REGISTRO</t>
  </si>
  <si>
    <t>CODIGO</t>
  </si>
  <si>
    <t>RE.GB.PO.PR.7.3.5.2.02/05</t>
  </si>
  <si>
    <t>PLANILLA DE PEDIDOS</t>
  </si>
  <si>
    <t>REVISION</t>
  </si>
  <si>
    <t>02</t>
  </si>
  <si>
    <t>PAGINA</t>
  </si>
  <si>
    <t>1 de 1</t>
  </si>
  <si>
    <t>FECHA DE DESPACHO</t>
  </si>
  <si>
    <t>DURA</t>
  </si>
  <si>
    <t>TROPI</t>
  </si>
  <si>
    <t>CHAMPI</t>
  </si>
  <si>
    <t>MIX PART</t>
  </si>
  <si>
    <t>MARA C/SE</t>
  </si>
  <si>
    <t>MARA SS</t>
  </si>
  <si>
    <t>ANANA</t>
  </si>
  <si>
    <t>PRIMAVER</t>
  </si>
  <si>
    <t>ACELGA</t>
  </si>
  <si>
    <t>ZAPALLO</t>
  </si>
  <si>
    <t>CEBOLLA</t>
  </si>
  <si>
    <t>PIMIENTO</t>
  </si>
  <si>
    <t>WOK</t>
  </si>
  <si>
    <t>Mariana Di Menn</t>
  </si>
  <si>
    <t>6 smoothies bolsitas</t>
  </si>
  <si>
    <t>Karina Margherita</t>
  </si>
  <si>
    <t>2 papas bast</t>
  </si>
  <si>
    <t>roman marcela</t>
  </si>
  <si>
    <t>TTE CRUZ DEL VALLE</t>
  </si>
  <si>
    <t>bolsas x 2,5</t>
  </si>
  <si>
    <t>Green unicenter</t>
  </si>
  <si>
    <t/>
  </si>
  <si>
    <t>4 KG ESPARRAGO</t>
  </si>
  <si>
    <t>trozos</t>
  </si>
  <si>
    <t>Tea Sinclair</t>
  </si>
  <si>
    <t>ver diet</t>
  </si>
  <si>
    <t>2KG ESPARRAGO</t>
  </si>
  <si>
    <t>Tea Unicenter</t>
  </si>
  <si>
    <t>Tea uriburu</t>
  </si>
  <si>
    <t>Tea libertador</t>
  </si>
  <si>
    <t>1KG ESPARRAGO</t>
  </si>
  <si>
    <t>PARRILLA BESARES SUC BESARES</t>
  </si>
  <si>
    <t>PARRILA BESARES SUC PEDRAZA</t>
  </si>
  <si>
    <t>DEMIRDJIAN</t>
  </si>
  <si>
    <t>10 k granada</t>
  </si>
  <si>
    <t>MS CABRERA</t>
  </si>
  <si>
    <t>jugos</t>
  </si>
  <si>
    <t>Green Cabildo</t>
  </si>
  <si>
    <t>5KG ESPARRAGO</t>
  </si>
  <si>
    <t>HAVANNA</t>
  </si>
  <si>
    <t xml:space="preserve">VER PEDIDO </t>
  </si>
  <si>
    <t>SALE CON CEA</t>
  </si>
  <si>
    <t>Tea montevideo</t>
  </si>
  <si>
    <t>TROZOS</t>
  </si>
  <si>
    <t>Club Sirio</t>
  </si>
  <si>
    <t>BOLSAS X 1 KG</t>
  </si>
  <si>
    <t>Catering Colmado</t>
  </si>
  <si>
    <t xml:space="preserve">VER SI HAY BIDON </t>
  </si>
  <si>
    <t>15 kg lima</t>
  </si>
  <si>
    <t>Mooi al río</t>
  </si>
  <si>
    <t>Gabriela Rivadero</t>
  </si>
  <si>
    <t>NUEVA</t>
  </si>
  <si>
    <t>1 tarta acelga</t>
  </si>
  <si>
    <t>1 mix tacos</t>
  </si>
  <si>
    <t>1 tarta zuchini</t>
  </si>
  <si>
    <t>Dulce bs as</t>
  </si>
  <si>
    <t>Tea obligado</t>
  </si>
  <si>
    <t>Pampanito</t>
  </si>
  <si>
    <t>Sur de Europa</t>
  </si>
  <si>
    <t>entregar en Pampanito</t>
  </si>
  <si>
    <t>Melody Parrillas</t>
  </si>
  <si>
    <t>El helado  cubano</t>
  </si>
  <si>
    <t>Juliana Herrera</t>
  </si>
  <si>
    <t>La Parolaccia Pilar</t>
  </si>
  <si>
    <t>Happening</t>
  </si>
  <si>
    <t>Dist green</t>
  </si>
  <si>
    <t>bolsas  x2,5</t>
  </si>
  <si>
    <t>Tea avalos</t>
  </si>
  <si>
    <t>1 KG ESPARRAGO</t>
  </si>
  <si>
    <t>Chiche bombon</t>
  </si>
  <si>
    <t>Tea conde</t>
  </si>
  <si>
    <t>Tea arenales</t>
  </si>
  <si>
    <t>Veronica Bermudez</t>
  </si>
  <si>
    <t>Proa Azucena Villaflor</t>
  </si>
  <si>
    <t>Mooi barrientos</t>
  </si>
  <si>
    <t>Despacho cañitas</t>
  </si>
  <si>
    <t>Guryn</t>
  </si>
  <si>
    <t>Tostado obelisco</t>
  </si>
  <si>
    <t>Tostado aeroparque</t>
  </si>
  <si>
    <t>Tostado houssay</t>
  </si>
  <si>
    <t>Cimino</t>
  </si>
  <si>
    <t>Paz Jordan</t>
  </si>
  <si>
    <t>Muntama</t>
  </si>
  <si>
    <t>Festival</t>
  </si>
  <si>
    <t>LPM 11 SEPTIEMBRE</t>
  </si>
  <si>
    <t>LPM LOCAL</t>
  </si>
  <si>
    <t>1 ARILOS</t>
  </si>
  <si>
    <t>LPM CENTRO PRODUCCION</t>
  </si>
  <si>
    <t>2 ARILOS</t>
  </si>
  <si>
    <t>Pacifico Andres</t>
  </si>
  <si>
    <t xml:space="preserve">RETIRA </t>
  </si>
  <si>
    <t>Celina Arcuby</t>
  </si>
  <si>
    <t>NUEVA REVENDEDORA /CARGAR A SISTEMA</t>
  </si>
  <si>
    <t>bolsas x 1</t>
  </si>
  <si>
    <t>8,0</t>
  </si>
  <si>
    <t>15,0</t>
  </si>
  <si>
    <t>10,0</t>
  </si>
  <si>
    <t>5,0</t>
  </si>
  <si>
    <t>3,0</t>
  </si>
  <si>
    <t>4,0</t>
  </si>
  <si>
    <t>dulce</t>
  </si>
  <si>
    <t>5 zanah</t>
  </si>
  <si>
    <t>4 mix tacos</t>
  </si>
  <si>
    <t>3 mix tarta acelga</t>
  </si>
  <si>
    <t>-</t>
  </si>
  <si>
    <t>JUGOS  GERGAL (cajas)</t>
  </si>
  <si>
    <t>JUGOS DETOX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</si>
  <si>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</si>
  <si>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</si>
  <si>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</si>
  <si>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</si>
  <si>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</si>
  <si>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</si>
  <si>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</si>
  <si>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</si>
  <si>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</si>
  <si>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</si>
  <si>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</si>
  <si>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</si>
  <si>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</si>
  <si>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</si>
  <si>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</si>
  <si>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</si>
  <si>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1*5lts</t>
  </si>
  <si>
    <t>1*450</t>
  </si>
  <si>
    <t>Havanna</t>
  </si>
  <si>
    <t xml:space="preserve">9307 bot jugo marac/nja </t>
  </si>
  <si>
    <t>9860 jugo mix de berries/manz</t>
  </si>
  <si>
    <t>FECHA DESPACHO:</t>
  </si>
  <si>
    <t>HAMBURGUESAS</t>
  </si>
  <si>
    <t>CUERDAS</t>
  </si>
  <si>
    <t>SORRENTINOS</t>
  </si>
  <si>
    <t>cuerdas</t>
  </si>
  <si>
    <t>sorrentinos</t>
  </si>
  <si>
    <t>1 GRANOLA CACAO</t>
  </si>
  <si>
    <t>EASY</t>
  </si>
  <si>
    <t>RETIRO DE DEPOSITO</t>
  </si>
  <si>
    <t>Ret</t>
  </si>
  <si>
    <t>Natalia Frigerio</t>
  </si>
  <si>
    <t>2 leche alm</t>
  </si>
  <si>
    <t>1 mant mani</t>
  </si>
  <si>
    <t>1 arroz yam</t>
  </si>
  <si>
    <t>1 champ</t>
  </si>
  <si>
    <t>1 mix tac</t>
  </si>
  <si>
    <t>1 mix zucc</t>
  </si>
  <si>
    <t>2 troz</t>
  </si>
  <si>
    <t>1 acelg</t>
  </si>
  <si>
    <t>REGOJO</t>
  </si>
  <si>
    <t>Babasal</t>
  </si>
  <si>
    <t>2400 kg pulpa de frutilla</t>
  </si>
  <si>
    <t>retira de CEA</t>
  </si>
  <si>
    <t>Constanza Dondena</t>
  </si>
  <si>
    <t>Gabriel Dario</t>
  </si>
  <si>
    <t>bolsas x 1 kg</t>
  </si>
  <si>
    <t>360 kg MIX S/FRAMB</t>
  </si>
  <si>
    <t>cajas x 12 kg</t>
  </si>
  <si>
    <t>50 kg acaí</t>
  </si>
  <si>
    <t>Nadia O</t>
  </si>
  <si>
    <t>1 sopa</t>
  </si>
  <si>
    <t>1 acelga</t>
  </si>
  <si>
    <t>jorge bussio</t>
  </si>
  <si>
    <t>1,0</t>
  </si>
  <si>
    <t>2 arroz yamani</t>
  </si>
  <si>
    <t>9 bot surtidos nmq</t>
  </si>
  <si>
    <t>1 ANANA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</si>
  <si>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</si>
  <si>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</si>
  <si>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</si>
  <si>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</si>
  <si>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</si>
  <si>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</si>
  <si>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</si>
  <si>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</si>
  <si>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</si>
  <si>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</si>
  <si>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</si>
  <si>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</si>
  <si>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</si>
  <si>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</si>
  <si>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</si>
  <si>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</si>
  <si>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</si>
  <si>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</si>
  <si>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</si>
  <si>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</si>
  <si>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</si>
  <si>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</si>
  <si>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</si>
  <si>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</si>
  <si>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</si>
  <si>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</si>
  <si>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</si>
  <si>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</si>
  <si>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</si>
  <si>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</si>
  <si>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</si>
  <si>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</si>
  <si>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</si>
  <si>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</si>
  <si>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</si>
  <si>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</si>
  <si>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</si>
  <si>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</si>
  <si>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</si>
  <si>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</si>
  <si>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</si>
  <si>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</si>
  <si>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</si>
  <si>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</si>
  <si>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</si>
  <si>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KILOS</t>
  </si>
  <si>
    <t>CLIENTES</t>
  </si>
  <si>
    <t>Andres chica</t>
  </si>
  <si>
    <t>Jorge</t>
  </si>
  <si>
    <t>Ismael</t>
  </si>
  <si>
    <t>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</si>
</sst>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"/>
    <numFmt numFmtId="166" formatCode="0.000"/>
  </numFmts>
  <fonts count="28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name val="Arial"/>
    </font>
    <font>
      <sz val="12"/>
      <color theme="1"/>
      <name val="Calibri"/>
    </font>
    <font>
      <b/>
      <sz val="12"/>
      <color theme="1"/>
      <name val="Calibri"/>
    </font>
    <font>
      <sz val="10"/>
      <color theme="1"/>
      <name val="Arial"/>
    </font>
    <font>
      <b/>
      <sz val="11"/>
      <color theme="1"/>
      <name val="Calibri"/>
    </font>
    <font>
      <sz val="10"/>
      <color theme="1"/>
      <name val="Tahoma"/>
    </font>
    <font>
      <b/>
      <sz val="8"/>
      <color theme="1"/>
      <name val="Calibri"/>
    </font>
    <font>
      <b/>
      <sz val="9"/>
      <color theme="1"/>
      <name val="Calibri"/>
    </font>
    <font>
      <sz val="11"/>
      <color theme="1"/>
      <name val="Calibri"/>
    </font>
    <font>
      <sz val="12"/>
      <color theme="1"/>
      <name val="Times New Roman"/>
    </font>
    <font>
      <sz val="8"/>
      <color theme="1"/>
      <name val="Calibri"/>
    </font>
    <font>
      <b/>
      <sz val="14"/>
      <color theme="1"/>
      <name val="Calibri"/>
    </font>
    <font>
      <sz val="11"/>
      <color rgb="FF000000"/>
      <name val="Calibri"/>
    </font>
    <font>
      <sz val="11"/>
      <color rgb="FF000000"/>
      <name val="Times New Roman"/>
    </font>
    <font>
      <sz val="10"/>
      <color theme="1"/>
      <name val="Calibri"/>
    </font>
    <font>
      <b/>
      <i/>
      <sz val="12"/>
      <color theme="1"/>
      <name val="Calibri"/>
    </font>
    <font>
      <i/>
      <sz val="12"/>
      <color theme="1"/>
      <name val="Calibri"/>
    </font>
    <font>
      <sz val="13"/>
      <color theme="1"/>
      <name val="Calibri"/>
    </font>
    <font>
      <sz val="13"/>
      <color rgb="FF000000"/>
      <name val="Times New Roman"/>
    </font>
    <font>
      <b/>
      <sz val="13"/>
      <color theme="1"/>
      <name val="Calibri"/>
    </font>
    <font>
      <b/>
      <sz val="13"/>
      <color theme="1"/>
      <name val="Times New Roman"/>
    </font>
    <font>
      <sz val="10"/>
      <color theme="1"/>
      <name val="Arial"/>
      <scheme val="minor"/>
    </font>
    <font>
      <b/>
      <sz val="10"/>
      <color theme="1"/>
      <name val="Arial"/>
    </font>
    <font>
      <sz val="18"/>
      <color theme="1"/>
      <name val="Arial"/>
    </font>
    <font>
      <sz val="14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1" fillId="0" borderId="1" xfId="0" applyFont="1" applyBorder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1" fillId="0" borderId="9" xfId="0" applyFont="1" applyBorder="1" applyAlignment="1"/>
    <xf numFmtId="165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0" fontId="4" fillId="0" borderId="15" xfId="0" applyFont="1" applyBorder="1" applyAlignment="1">
      <alignment horizontal="center"/>
    </xf>
    <xf numFmtId="165" fontId="4" fillId="0" borderId="16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0" borderId="21" xfId="0" applyFont="1" applyBorder="1" applyAlignment="1"/>
    <xf numFmtId="0" fontId="1" fillId="0" borderId="22" xfId="0" applyFont="1" applyBorder="1" applyAlignment="1"/>
    <xf numFmtId="165" fontId="4" fillId="0" borderId="23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6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8" xfId="0" applyFont="1" applyBorder="1" applyAlignment="1"/>
    <xf numFmtId="0" fontId="2" fillId="0" borderId="0" xfId="0" applyFont="1" applyAlignment="1"/>
    <xf numFmtId="0" fontId="5" fillId="0" borderId="1" xfId="0" applyFont="1" applyBorder="1" applyAlignment="1">
      <alignment horizontal="center"/>
    </xf>
    <xf numFmtId="165" fontId="5" fillId="0" borderId="29" xfId="0" applyNumberFormat="1" applyFont="1" applyBorder="1" applyAlignment="1">
      <alignment horizontal="center"/>
    </xf>
    <xf numFmtId="165" fontId="5" fillId="0" borderId="30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31" xfId="0" applyFont="1" applyFill="1" applyBorder="1" applyAlignment="1"/>
    <xf numFmtId="165" fontId="2" fillId="2" borderId="32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65" fontId="2" fillId="2" borderId="29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165" fontId="2" fillId="2" borderId="35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/>
    </xf>
    <xf numFmtId="165" fontId="2" fillId="2" borderId="37" xfId="0" applyNumberFormat="1" applyFont="1" applyFill="1" applyBorder="1" applyAlignment="1">
      <alignment horizontal="center"/>
    </xf>
    <xf numFmtId="165" fontId="2" fillId="2" borderId="38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" fontId="4" fillId="0" borderId="40" xfId="0" applyNumberFormat="1" applyFont="1" applyBorder="1" applyAlignment="1">
      <alignment horizontal="center"/>
    </xf>
    <xf numFmtId="1" fontId="4" fillId="0" borderId="41" xfId="0" applyNumberFormat="1" applyFont="1" applyBorder="1" applyAlignment="1">
      <alignment horizontal="center"/>
    </xf>
    <xf numFmtId="1" fontId="4" fillId="0" borderId="42" xfId="0" applyNumberFormat="1" applyFont="1" applyBorder="1" applyAlignment="1">
      <alignment horizontal="center"/>
    </xf>
    <xf numFmtId="1" fontId="4" fillId="0" borderId="43" xfId="0" applyNumberFormat="1" applyFont="1" applyBorder="1" applyAlignment="1">
      <alignment horizontal="center"/>
    </xf>
    <xf numFmtId="1" fontId="4" fillId="0" borderId="44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1" fontId="4" fillId="0" borderId="51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1" fillId="0" borderId="54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4" xfId="0" applyNumberFormat="1" applyFont="1" applyBorder="1" applyAlignment="1"/>
    <xf numFmtId="164" fontId="2" fillId="0" borderId="2" xfId="0" applyNumberFormat="1" applyFont="1" applyBorder="1" applyAlignment="1"/>
    <xf numFmtId="0" fontId="1" fillId="0" borderId="5" xfId="0" applyFont="1" applyBorder="1" applyAlignment="1">
      <alignment horizontal="center" vertical="center"/>
    </xf>
    <xf numFmtId="165" fontId="2" fillId="2" borderId="68" xfId="0" applyNumberFormat="1" applyFont="1" applyFill="1" applyBorder="1" applyAlignment="1"/>
    <xf numFmtId="165" fontId="2" fillId="2" borderId="31" xfId="0" applyNumberFormat="1" applyFont="1" applyFill="1" applyBorder="1" applyAlignment="1"/>
    <xf numFmtId="165" fontId="2" fillId="2" borderId="69" xfId="0" applyNumberFormat="1" applyFont="1" applyFill="1" applyBorder="1" applyAlignment="1"/>
    <xf numFmtId="0" fontId="2" fillId="2" borderId="7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71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5" fontId="2" fillId="2" borderId="72" xfId="0" applyNumberFormat="1" applyFont="1" applyFill="1" applyBorder="1" applyAlignment="1">
      <alignment horizontal="center"/>
    </xf>
    <xf numFmtId="165" fontId="2" fillId="2" borderId="73" xfId="0" applyNumberFormat="1" applyFont="1" applyFill="1" applyBorder="1" applyAlignment="1">
      <alignment horizontal="center"/>
    </xf>
    <xf numFmtId="165" fontId="10" fillId="2" borderId="74" xfId="0" applyNumberFormat="1" applyFont="1" applyFill="1" applyBorder="1" applyAlignment="1">
      <alignment horizontal="center"/>
    </xf>
    <xf numFmtId="165" fontId="2" fillId="2" borderId="75" xfId="0" applyNumberFormat="1" applyFont="1" applyFill="1" applyBorder="1" applyAlignment="1">
      <alignment horizontal="center"/>
    </xf>
    <xf numFmtId="165" fontId="2" fillId="2" borderId="76" xfId="0" applyNumberFormat="1" applyFont="1" applyFill="1" applyBorder="1" applyAlignment="1">
      <alignment horizontal="center"/>
    </xf>
    <xf numFmtId="165" fontId="2" fillId="2" borderId="77" xfId="0" applyNumberFormat="1" applyFont="1" applyFill="1" applyBorder="1" applyAlignment="1">
      <alignment horizontal="center"/>
    </xf>
    <xf numFmtId="165" fontId="2" fillId="2" borderId="78" xfId="0" applyNumberFormat="1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1" fillId="0" borderId="0" xfId="0" applyFont="1" applyAlignment="1"/>
    <xf numFmtId="165" fontId="4" fillId="3" borderId="17" xfId="0" applyNumberFormat="1" applyFont="1" applyFill="1" applyBorder="1" applyAlignment="1">
      <alignment horizontal="center"/>
    </xf>
    <xf numFmtId="2" fontId="11" fillId="0" borderId="0" xfId="0" applyNumberFormat="1" applyFont="1" applyAlignment="1"/>
    <xf numFmtId="0" fontId="12" fillId="0" borderId="17" xfId="0" applyFont="1" applyBorder="1" applyAlignment="1">
      <alignment vertical="center"/>
    </xf>
    <xf numFmtId="165" fontId="1" fillId="0" borderId="17" xfId="0" applyNumberFormat="1" applyFont="1" applyBorder="1" applyAlignment="1"/>
    <xf numFmtId="166" fontId="4" fillId="3" borderId="17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3" fillId="3" borderId="17" xfId="0" applyNumberFormat="1" applyFont="1" applyFill="1" applyBorder="1" applyAlignment="1">
      <alignment horizontal="center"/>
    </xf>
    <xf numFmtId="0" fontId="4" fillId="4" borderId="7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3" borderId="17" xfId="0" applyNumberFormat="1" applyFont="1" applyFill="1" applyBorder="1" applyAlignment="1">
      <alignment horizontal="center"/>
    </xf>
    <xf numFmtId="0" fontId="11" fillId="0" borderId="80" xfId="0" applyFont="1" applyBorder="1" applyAlignment="1"/>
    <xf numFmtId="0" fontId="11" fillId="0" borderId="0" xfId="0" applyFont="1"/>
    <xf numFmtId="2" fontId="12" fillId="0" borderId="17" xfId="0" applyNumberFormat="1" applyFont="1" applyBorder="1" applyAlignment="1">
      <alignment vertical="center"/>
    </xf>
    <xf numFmtId="0" fontId="4" fillId="4" borderId="8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17" xfId="0" applyFont="1" applyFill="1" applyBorder="1" applyAlignment="1">
      <alignment horizontal="center"/>
    </xf>
    <xf numFmtId="165" fontId="4" fillId="3" borderId="17" xfId="0" applyNumberFormat="1" applyFont="1" applyFill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" fontId="11" fillId="0" borderId="0" xfId="0" applyNumberFormat="1" applyFont="1" applyAlignment="1"/>
    <xf numFmtId="0" fontId="11" fillId="0" borderId="0" xfId="0" applyFont="1" applyAlignment="1">
      <alignment vertical="center"/>
    </xf>
    <xf numFmtId="0" fontId="14" fillId="0" borderId="0" xfId="0" applyFont="1" applyAlignment="1"/>
    <xf numFmtId="2" fontId="4" fillId="3" borderId="17" xfId="0" applyNumberFormat="1" applyFont="1" applyFill="1" applyBorder="1" applyAlignment="1">
      <alignment horizontal="center"/>
    </xf>
    <xf numFmtId="165" fontId="4" fillId="3" borderId="21" xfId="0" applyNumberFormat="1" applyFont="1" applyFill="1" applyBorder="1" applyAlignment="1">
      <alignment horizontal="center"/>
    </xf>
    <xf numFmtId="165" fontId="2" fillId="0" borderId="0" xfId="0" applyNumberFormat="1" applyFont="1" applyAlignment="1"/>
    <xf numFmtId="165" fontId="1" fillId="3" borderId="0" xfId="0" applyNumberFormat="1" applyFont="1" applyFill="1" applyAlignment="1"/>
    <xf numFmtId="0" fontId="4" fillId="0" borderId="7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/>
    <xf numFmtId="0" fontId="1" fillId="0" borderId="17" xfId="0" applyFont="1" applyBorder="1" applyAlignment="1">
      <alignment horizontal="center"/>
    </xf>
    <xf numFmtId="0" fontId="16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165" fontId="4" fillId="3" borderId="17" xfId="0" applyNumberFormat="1" applyFont="1" applyFill="1" applyBorder="1" applyAlignment="1"/>
    <xf numFmtId="1" fontId="6" fillId="0" borderId="0" xfId="0" applyNumberFormat="1" applyFont="1" applyAlignment="1"/>
    <xf numFmtId="0" fontId="17" fillId="5" borderId="17" xfId="0" applyFont="1" applyFill="1" applyBorder="1" applyAlignment="1">
      <alignment horizontal="center"/>
    </xf>
    <xf numFmtId="0" fontId="11" fillId="5" borderId="0" xfId="0" applyFont="1" applyFill="1" applyAlignment="1"/>
    <xf numFmtId="165" fontId="4" fillId="0" borderId="17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4" fillId="0" borderId="20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65" fontId="4" fillId="6" borderId="20" xfId="0" applyNumberFormat="1" applyFont="1" applyFill="1" applyBorder="1" applyAlignment="1">
      <alignment horizontal="center"/>
    </xf>
    <xf numFmtId="3" fontId="4" fillId="6" borderId="20" xfId="0" applyNumberFormat="1" applyFont="1" applyFill="1" applyBorder="1" applyAlignment="1">
      <alignment horizontal="center"/>
    </xf>
    <xf numFmtId="165" fontId="4" fillId="6" borderId="20" xfId="0" applyNumberFormat="1" applyFont="1" applyFill="1" applyBorder="1" applyAlignment="1">
      <alignment horizontal="center"/>
    </xf>
    <xf numFmtId="0" fontId="17" fillId="5" borderId="40" xfId="0" applyFont="1" applyFill="1" applyBorder="1" applyAlignment="1">
      <alignment horizontal="center"/>
    </xf>
    <xf numFmtId="165" fontId="4" fillId="0" borderId="40" xfId="0" applyNumberFormat="1" applyFont="1" applyBorder="1" applyAlignment="1">
      <alignment horizontal="center"/>
    </xf>
    <xf numFmtId="165" fontId="4" fillId="0" borderId="42" xfId="0" applyNumberFormat="1" applyFont="1" applyBorder="1" applyAlignment="1">
      <alignment horizontal="center"/>
    </xf>
    <xf numFmtId="165" fontId="4" fillId="0" borderId="42" xfId="0" applyNumberFormat="1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0" fontId="2" fillId="0" borderId="8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5" fillId="0" borderId="53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2" fillId="2" borderId="69" xfId="0" applyFont="1" applyFill="1" applyBorder="1" applyAlignment="1"/>
    <xf numFmtId="0" fontId="2" fillId="2" borderId="68" xfId="0" applyFont="1" applyFill="1" applyBorder="1" applyAlignment="1"/>
    <xf numFmtId="0" fontId="2" fillId="2" borderId="86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" fontId="18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5" fillId="0" borderId="0" xfId="0" applyFont="1" applyAlignment="1"/>
    <xf numFmtId="1" fontId="4" fillId="0" borderId="17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65" fontId="4" fillId="0" borderId="17" xfId="0" applyNumberFormat="1" applyFont="1" applyBorder="1" applyAlignment="1"/>
    <xf numFmtId="0" fontId="15" fillId="0" borderId="17" xfId="0" applyFont="1" applyBorder="1" applyAlignment="1"/>
    <xf numFmtId="1" fontId="19" fillId="0" borderId="18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6" fillId="0" borderId="17" xfId="0" applyFont="1" applyBorder="1" applyAlignment="1"/>
    <xf numFmtId="0" fontId="2" fillId="0" borderId="0" xfId="0" applyFont="1" applyAlignment="1">
      <alignment horizontal="center"/>
    </xf>
    <xf numFmtId="0" fontId="10" fillId="0" borderId="2" xfId="0" applyFont="1" applyBorder="1" applyAlignment="1"/>
    <xf numFmtId="165" fontId="2" fillId="2" borderId="74" xfId="0" applyNumberFormat="1" applyFont="1" applyFill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1" fillId="0" borderId="0" xfId="0" applyFont="1" applyAlignment="1"/>
    <xf numFmtId="165" fontId="22" fillId="0" borderId="17" xfId="0" applyNumberFormat="1" applyFont="1" applyBorder="1" applyAlignment="1">
      <alignment horizontal="center"/>
    </xf>
    <xf numFmtId="166" fontId="22" fillId="3" borderId="17" xfId="0" applyNumberFormat="1" applyFont="1" applyFill="1" applyBorder="1" applyAlignment="1">
      <alignment horizontal="center"/>
    </xf>
    <xf numFmtId="165" fontId="22" fillId="3" borderId="17" xfId="0" applyNumberFormat="1" applyFont="1" applyFill="1" applyBorder="1" applyAlignment="1">
      <alignment horizontal="center"/>
    </xf>
    <xf numFmtId="165" fontId="22" fillId="0" borderId="17" xfId="0" applyNumberFormat="1" applyFont="1" applyBorder="1" applyAlignment="1"/>
    <xf numFmtId="0" fontId="22" fillId="0" borderId="79" xfId="0" applyFont="1" applyBorder="1" applyAlignment="1">
      <alignment horizontal="center"/>
    </xf>
    <xf numFmtId="0" fontId="22" fillId="0" borderId="17" xfId="0" applyFont="1" applyBorder="1" applyAlignment="1">
      <alignment vertical="center"/>
    </xf>
    <xf numFmtId="0" fontId="22" fillId="3" borderId="81" xfId="0" applyFont="1" applyFill="1" applyBorder="1" applyAlignment="1">
      <alignment horizontal="center"/>
    </xf>
    <xf numFmtId="165" fontId="20" fillId="3" borderId="17" xfId="0" applyNumberFormat="1" applyFont="1" applyFill="1" applyBorder="1" applyAlignment="1">
      <alignment horizontal="center"/>
    </xf>
    <xf numFmtId="165" fontId="20" fillId="0" borderId="17" xfId="0" applyNumberFormat="1" applyFont="1" applyBorder="1" applyAlignment="1">
      <alignment horizontal="center"/>
    </xf>
    <xf numFmtId="165" fontId="20" fillId="0" borderId="17" xfId="0" applyNumberFormat="1" applyFont="1" applyBorder="1" applyAlignment="1"/>
    <xf numFmtId="0" fontId="22" fillId="0" borderId="17" xfId="0" applyFont="1" applyBorder="1" applyAlignment="1"/>
    <xf numFmtId="0" fontId="23" fillId="0" borderId="17" xfId="0" applyFont="1" applyBorder="1" applyAlignment="1">
      <alignment vertical="center"/>
    </xf>
    <xf numFmtId="165" fontId="22" fillId="3" borderId="17" xfId="0" applyNumberFormat="1" applyFont="1" applyFill="1" applyBorder="1" applyAlignment="1"/>
    <xf numFmtId="2" fontId="22" fillId="3" borderId="17" xfId="0" applyNumberFormat="1" applyFont="1" applyFill="1" applyBorder="1" applyAlignment="1">
      <alignment horizontal="center"/>
    </xf>
    <xf numFmtId="165" fontId="22" fillId="0" borderId="0" xfId="0" applyNumberFormat="1" applyFont="1" applyAlignment="1"/>
    <xf numFmtId="165" fontId="4" fillId="0" borderId="17" xfId="0" applyNumberFormat="1" applyFon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4" fontId="2" fillId="0" borderId="2" xfId="0" applyNumberFormat="1" applyFont="1" applyBorder="1" applyAlignment="1"/>
    <xf numFmtId="0" fontId="1" fillId="0" borderId="45" xfId="0" applyFont="1" applyBorder="1" applyAlignment="1"/>
    <xf numFmtId="0" fontId="11" fillId="0" borderId="17" xfId="0" applyFont="1" applyBorder="1" applyAlignment="1"/>
    <xf numFmtId="165" fontId="4" fillId="4" borderId="87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vertical="center"/>
    </xf>
    <xf numFmtId="165" fontId="5" fillId="0" borderId="21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4" fillId="0" borderId="55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17" xfId="0" applyNumberFormat="1" applyFont="1" applyBorder="1" applyAlignment="1">
      <alignment horizontal="center"/>
    </xf>
    <xf numFmtId="165" fontId="5" fillId="0" borderId="55" xfId="0" applyNumberFormat="1" applyFont="1" applyBorder="1" applyAlignment="1">
      <alignment horizontal="center"/>
    </xf>
    <xf numFmtId="165" fontId="4" fillId="0" borderId="25" xfId="0" applyNumberFormat="1" applyFont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5" fontId="4" fillId="0" borderId="55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Alignment="1"/>
    <xf numFmtId="165" fontId="5" fillId="0" borderId="24" xfId="0" applyNumberFormat="1" applyFont="1" applyBorder="1" applyAlignment="1">
      <alignment horizontal="center"/>
    </xf>
    <xf numFmtId="165" fontId="18" fillId="0" borderId="25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6" fillId="3" borderId="88" xfId="0" applyFont="1" applyFill="1" applyBorder="1" applyAlignment="1"/>
    <xf numFmtId="0" fontId="6" fillId="3" borderId="17" xfId="0" applyFont="1" applyFill="1" applyBorder="1" applyAlignment="1"/>
    <xf numFmtId="0" fontId="24" fillId="0" borderId="0" xfId="0" applyFont="1"/>
    <xf numFmtId="0" fontId="25" fillId="0" borderId="29" xfId="0" applyFont="1" applyBorder="1" applyAlignment="1"/>
    <xf numFmtId="0" fontId="25" fillId="0" borderId="11" xfId="0" applyFont="1" applyBorder="1" applyAlignment="1"/>
    <xf numFmtId="0" fontId="25" fillId="0" borderId="11" xfId="0" applyFont="1" applyBorder="1" applyAlignment="1">
      <alignment wrapText="1"/>
    </xf>
    <xf numFmtId="0" fontId="25" fillId="0" borderId="11" xfId="0" applyFont="1" applyBorder="1" applyAlignment="1">
      <alignment horizontal="center" wrapText="1"/>
    </xf>
    <xf numFmtId="0" fontId="25" fillId="0" borderId="91" xfId="0" applyFont="1" applyBorder="1" applyAlignment="1"/>
    <xf numFmtId="0" fontId="25" fillId="0" borderId="1" xfId="0" applyFont="1" applyBorder="1" applyAlignment="1"/>
    <xf numFmtId="0" fontId="6" fillId="0" borderId="40" xfId="0" applyFont="1" applyBorder="1" applyAlignment="1"/>
    <xf numFmtId="1" fontId="6" fillId="0" borderId="40" xfId="0" applyNumberFormat="1" applyFont="1" applyBorder="1" applyAlignment="1"/>
    <xf numFmtId="1" fontId="6" fillId="0" borderId="17" xfId="0" applyNumberFormat="1" applyFont="1" applyBorder="1" applyAlignment="1"/>
    <xf numFmtId="0" fontId="6" fillId="0" borderId="24" xfId="0" applyFont="1" applyBorder="1" applyAlignment="1"/>
    <xf numFmtId="165" fontId="6" fillId="0" borderId="17" xfId="0" applyNumberFormat="1" applyFont="1" applyBorder="1" applyAlignment="1"/>
    <xf numFmtId="0" fontId="6" fillId="0" borderId="0" xfId="0" applyFont="1"/>
    <xf numFmtId="0" fontId="25" fillId="0" borderId="92" xfId="0" applyFont="1" applyBorder="1" applyAlignment="1"/>
    <xf numFmtId="0" fontId="25" fillId="0" borderId="17" xfId="0" applyFont="1" applyBorder="1" applyAlignment="1"/>
    <xf numFmtId="0" fontId="6" fillId="0" borderId="39" xfId="0" applyFont="1" applyBorder="1" applyAlignment="1"/>
    <xf numFmtId="0" fontId="6" fillId="0" borderId="41" xfId="0" applyFont="1" applyBorder="1" applyAlignment="1"/>
    <xf numFmtId="0" fontId="6" fillId="0" borderId="45" xfId="0" applyFont="1" applyBorder="1" applyAlignment="1"/>
    <xf numFmtId="0" fontId="6" fillId="0" borderId="16" xfId="0" applyFont="1" applyBorder="1" applyAlignment="1"/>
    <xf numFmtId="0" fontId="6" fillId="0" borderId="18" xfId="0" applyFont="1" applyBorder="1" applyAlignment="1"/>
    <xf numFmtId="0" fontId="6" fillId="0" borderId="47" xfId="0" applyFont="1" applyBorder="1" applyAlignment="1"/>
    <xf numFmtId="0" fontId="6" fillId="0" borderId="48" xfId="0" applyFont="1" applyBorder="1" applyAlignment="1"/>
    <xf numFmtId="0" fontId="6" fillId="0" borderId="49" xfId="0" applyFont="1" applyBorder="1" applyAlignment="1"/>
    <xf numFmtId="0" fontId="6" fillId="0" borderId="46" xfId="0" applyFont="1" applyBorder="1" applyAlignment="1"/>
    <xf numFmtId="165" fontId="2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2" fillId="2" borderId="3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2" fillId="2" borderId="5" xfId="0" applyFont="1" applyFill="1" applyBorder="1" applyAlignment="1">
      <alignment horizontal="center"/>
    </xf>
    <xf numFmtId="0" fontId="3" fillId="0" borderId="9" xfId="0" applyFont="1" applyBorder="1"/>
    <xf numFmtId="0" fontId="6" fillId="3" borderId="3" xfId="0" applyFont="1" applyFill="1" applyBorder="1" applyAlignment="1"/>
    <xf numFmtId="49" fontId="6" fillId="3" borderId="3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6" fillId="3" borderId="25" xfId="0" applyFont="1" applyFill="1" applyBorder="1" applyAlignment="1"/>
    <xf numFmtId="0" fontId="3" fillId="0" borderId="55" xfId="0" applyFont="1" applyBorder="1"/>
    <xf numFmtId="0" fontId="3" fillId="0" borderId="56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62" xfId="0" applyFont="1" applyBorder="1"/>
    <xf numFmtId="0" fontId="7" fillId="3" borderId="57" xfId="0" applyFont="1" applyFill="1" applyBorder="1" applyAlignment="1">
      <alignment horizontal="center" vertical="center"/>
    </xf>
    <xf numFmtId="0" fontId="3" fillId="0" borderId="58" xfId="0" applyFont="1" applyBorder="1"/>
    <xf numFmtId="0" fontId="3" fillId="0" borderId="59" xfId="0" applyFont="1" applyBorder="1"/>
    <xf numFmtId="0" fontId="3" fillId="0" borderId="63" xfId="0" applyFont="1" applyBorder="1"/>
    <xf numFmtId="0" fontId="3" fillId="0" borderId="64" xfId="0" applyFont="1" applyBorder="1"/>
    <xf numFmtId="0" fontId="8" fillId="0" borderId="3" xfId="0" applyFont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83" xfId="0" applyFont="1" applyFill="1" applyBorder="1" applyAlignment="1">
      <alignment horizontal="center"/>
    </xf>
    <xf numFmtId="0" fontId="3" fillId="0" borderId="84" xfId="0" applyFont="1" applyBorder="1"/>
    <xf numFmtId="0" fontId="3" fillId="0" borderId="85" xfId="0" applyFont="1" applyBorder="1"/>
    <xf numFmtId="0" fontId="6" fillId="3" borderId="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41" xfId="0" applyFont="1" applyBorder="1"/>
    <xf numFmtId="0" fontId="3" fillId="0" borderId="89" xfId="0" applyFont="1" applyBorder="1"/>
    <xf numFmtId="0" fontId="3" fillId="0" borderId="42" xfId="0" applyFont="1" applyBorder="1"/>
    <xf numFmtId="0" fontId="6" fillId="3" borderId="18" xfId="0" applyFont="1" applyFill="1" applyBorder="1" applyAlignment="1">
      <alignment horizontal="center"/>
    </xf>
    <xf numFmtId="0" fontId="3" fillId="0" borderId="20" xfId="0" applyFont="1" applyBorder="1"/>
    <xf numFmtId="14" fontId="6" fillId="3" borderId="18" xfId="0" applyNumberFormat="1" applyFont="1" applyFill="1" applyBorder="1" applyAlignment="1">
      <alignment horizontal="center"/>
    </xf>
    <xf numFmtId="0" fontId="3" fillId="0" borderId="90" xfId="0" applyFont="1" applyBorder="1"/>
    <xf numFmtId="49" fontId="6" fillId="3" borderId="18" xfId="0" applyNumberFormat="1" applyFont="1" applyFill="1" applyBorder="1" applyAlignment="1">
      <alignment horizontal="center"/>
    </xf>
    <xf numFmtId="20" fontId="26" fillId="0" borderId="93" xfId="0" applyNumberFormat="1" applyFont="1" applyBorder="1" applyAlignment="1">
      <alignment horizontal="center"/>
    </xf>
    <xf numFmtId="0" fontId="3" fillId="0" borderId="94" xfId="0" applyFont="1" applyBorder="1"/>
    <xf numFmtId="0" fontId="3" fillId="0" borderId="95" xfId="0" applyFont="1" applyBorder="1"/>
    <xf numFmtId="0" fontId="3" fillId="0" borderId="96" xfId="0" applyFont="1" applyBorder="1"/>
    <xf numFmtId="0" fontId="24" fillId="0" borderId="93" xfId="0" applyFont="1" applyBorder="1"/>
    <xf numFmtId="20" fontId="26" fillId="0" borderId="95" xfId="0" applyNumberFormat="1" applyFont="1" applyBorder="1" applyAlignment="1">
      <alignment horizontal="center"/>
    </xf>
    <xf numFmtId="0" fontId="24" fillId="0" borderId="95" xfId="0" applyFont="1" applyBorder="1"/>
    <xf numFmtId="0" fontId="26" fillId="0" borderId="95" xfId="0" applyFont="1" applyBorder="1" applyAlignment="1">
      <alignment horizontal="center"/>
    </xf>
    <xf numFmtId="0" fontId="3" fillId="0" borderId="82" xfId="0" applyFont="1" applyBorder="1"/>
    <xf numFmtId="0" fontId="26" fillId="0" borderId="57" xfId="0" applyFont="1" applyBorder="1" applyAlignment="1">
      <alignment horizontal="center"/>
    </xf>
    <xf numFmtId="0" fontId="26" fillId="0" borderId="58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0" fillId="0" borderId="0" xfId="0" applyFont="1" applyAlignment="1"/>
    <xf numFmtId="0" fontId="3" fillId="0" borderId="54" xfId="0" applyFont="1" applyBorder="1"/>
    <xf numFmtId="0" fontId="27" fillId="0" borderId="95" xfId="0" applyFont="1" applyBorder="1" applyAlignment="1">
      <alignment horizontal="center"/>
    </xf>
    <xf numFmtId="0" fontId="3" fillId="0" borderId="97" xfId="0" applyFont="1" applyBorder="1"/>
    <xf numFmtId="0" fontId="3" fillId="0" borderId="98" xfId="0" applyFont="1" applyBorder="1"/>
    <xf numFmtId="0" fontId="26" fillId="0" borderId="93" xfId="0" applyFont="1" applyBorder="1" applyAlignment="1">
      <alignment horizontal="center"/>
    </xf>
    <xf numFmtId="0" fontId="4" fillId="7" borderId="79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workbookViewId="0">
      <pane ySplit="8" topLeftCell="A45" activePane="bottomLeft" state="frozen"/>
      <selection pane="bottomLeft" activeCell="E57" sqref="E57"/>
    </sheetView>
  </sheetViews>
  <sheetFormatPr baseColWidth="10" defaultColWidth="12.5703125" defaultRowHeight="15" customHeight="1" x14ac:dyDescent="0.2"/>
  <cols>
    <col min="1" max="1" width="3" customWidth="1"/>
    <col min="2" max="2" width="16" customWidth="1"/>
    <col min="3" max="3" width="5" customWidth="1"/>
    <col min="4" max="5" width="6.42578125" customWidth="1"/>
    <col min="6" max="6" width="7.85546875" customWidth="1"/>
    <col min="7" max="7" width="6.5703125" customWidth="1"/>
    <col min="8" max="8" width="6.85546875" customWidth="1"/>
    <col min="9" max="9" width="6.7109375" customWidth="1"/>
    <col min="10" max="10" width="5" customWidth="1"/>
    <col min="11" max="12" width="5.42578125" customWidth="1"/>
    <col min="13" max="13" width="6.42578125" customWidth="1"/>
    <col min="14" max="14" width="5.5703125" customWidth="1"/>
    <col min="15" max="15" width="5.42578125" customWidth="1"/>
    <col min="16" max="16" width="5.5703125" customWidth="1"/>
    <col min="17" max="17" width="5.7109375" customWidth="1"/>
    <col min="18" max="18" width="8.140625" customWidth="1"/>
    <col min="19" max="19" width="5.42578125" customWidth="1"/>
    <col min="20" max="20" width="6.42578125" customWidth="1"/>
    <col min="21" max="21" width="5.28515625" customWidth="1"/>
    <col min="22" max="22" width="6.28515625" customWidth="1"/>
    <col min="23" max="23" width="4.7109375" customWidth="1"/>
    <col min="24" max="24" width="5" customWidth="1"/>
    <col min="25" max="25" width="5.140625" customWidth="1"/>
    <col min="26" max="26" width="5" customWidth="1"/>
    <col min="27" max="27" width="4.7109375" customWidth="1"/>
    <col min="28" max="28" width="7.140625" customWidth="1"/>
    <col min="29" max="30" width="11.42578125" customWidth="1"/>
    <col min="31" max="33" width="11.42578125" hidden="1" customWidth="1"/>
  </cols>
  <sheetData>
    <row r="1" spans="1:33" ht="12.75" customHeight="1" x14ac:dyDescent="0.2">
      <c r="A1" s="262"/>
      <c r="B1" s="263"/>
      <c r="C1" s="264"/>
      <c r="D1" s="268" t="s">
        <v>41</v>
      </c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70"/>
      <c r="W1" s="259" t="s">
        <v>42</v>
      </c>
      <c r="X1" s="249"/>
      <c r="Y1" s="250"/>
      <c r="Z1" s="273" t="s">
        <v>43</v>
      </c>
      <c r="AA1" s="249"/>
      <c r="AB1" s="249"/>
      <c r="AC1" s="250"/>
      <c r="AD1" s="76"/>
      <c r="AE1" s="76"/>
      <c r="AF1" s="76"/>
      <c r="AG1" s="76"/>
    </row>
    <row r="2" spans="1:33" ht="21.75" customHeight="1" x14ac:dyDescent="0.2">
      <c r="A2" s="265"/>
      <c r="B2" s="266"/>
      <c r="C2" s="267"/>
      <c r="D2" s="271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72"/>
      <c r="W2" s="259" t="s">
        <v>0</v>
      </c>
      <c r="X2" s="249"/>
      <c r="Y2" s="250"/>
      <c r="Z2" s="274">
        <v>44455</v>
      </c>
      <c r="AA2" s="249"/>
      <c r="AB2" s="249"/>
      <c r="AC2" s="250"/>
      <c r="AD2" s="77"/>
      <c r="AE2" s="77"/>
      <c r="AF2" s="77"/>
      <c r="AG2" s="77"/>
    </row>
    <row r="3" spans="1:33" ht="12.75" customHeight="1" x14ac:dyDescent="0.2">
      <c r="A3" s="268" t="s">
        <v>44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70"/>
      <c r="W3" s="259" t="s">
        <v>45</v>
      </c>
      <c r="X3" s="249"/>
      <c r="Y3" s="250"/>
      <c r="Z3" s="260" t="s">
        <v>46</v>
      </c>
      <c r="AA3" s="249"/>
      <c r="AB3" s="249"/>
      <c r="AC3" s="250"/>
      <c r="AD3" s="78"/>
      <c r="AE3" s="78"/>
      <c r="AF3" s="78"/>
      <c r="AG3" s="78"/>
    </row>
    <row r="4" spans="1:33" ht="13.5" customHeight="1" x14ac:dyDescent="0.2">
      <c r="A4" s="275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7"/>
      <c r="W4" s="259" t="s">
        <v>47</v>
      </c>
      <c r="X4" s="249"/>
      <c r="Y4" s="250"/>
      <c r="Z4" s="281" t="s">
        <v>48</v>
      </c>
      <c r="AA4" s="249"/>
      <c r="AB4" s="249"/>
      <c r="AC4" s="250"/>
      <c r="AD4" s="79"/>
      <c r="AE4" s="79"/>
      <c r="AF4" s="79"/>
      <c r="AG4" s="79"/>
    </row>
    <row r="5" spans="1:33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  <c r="AD5" s="3"/>
      <c r="AE5" s="3"/>
      <c r="AF5" s="3"/>
      <c r="AG5" s="3"/>
    </row>
    <row r="6" spans="1:33" ht="13.5" customHeight="1" x14ac:dyDescent="0.2">
      <c r="A6" s="80"/>
      <c r="B6" s="81" t="s">
        <v>49</v>
      </c>
      <c r="C6" s="252">
        <v>45196</v>
      </c>
      <c r="D6" s="249"/>
      <c r="E6" s="249"/>
      <c r="F6" s="249"/>
      <c r="G6" s="249"/>
      <c r="H6" s="249"/>
      <c r="I6" s="82"/>
      <c r="J6" s="82"/>
      <c r="K6" s="82"/>
      <c r="L6" s="82"/>
      <c r="M6" s="83"/>
      <c r="N6" s="253"/>
      <c r="O6" s="249"/>
      <c r="P6" s="249"/>
      <c r="Q6" s="249"/>
      <c r="R6" s="249"/>
      <c r="S6" s="249"/>
      <c r="T6" s="249"/>
      <c r="U6" s="250"/>
      <c r="V6" s="2"/>
      <c r="W6" s="2"/>
      <c r="X6" s="2"/>
      <c r="Y6" s="2"/>
      <c r="Z6" s="2"/>
      <c r="AA6" s="2"/>
      <c r="AB6" s="2"/>
      <c r="AC6" s="3"/>
      <c r="AD6" s="3"/>
      <c r="AE6" s="3"/>
      <c r="AF6" s="3"/>
      <c r="AG6" s="3"/>
    </row>
    <row r="7" spans="1:33" ht="13.5" customHeight="1" x14ac:dyDescent="0.2">
      <c r="A7" s="84" t="s">
        <v>1</v>
      </c>
      <c r="B7" s="5" t="s">
        <v>2</v>
      </c>
      <c r="C7" s="248" t="s">
        <v>3</v>
      </c>
      <c r="D7" s="249"/>
      <c r="E7" s="249"/>
      <c r="F7" s="249"/>
      <c r="G7" s="249"/>
      <c r="H7" s="249"/>
      <c r="I7" s="249"/>
      <c r="J7" s="249"/>
      <c r="K7" s="249"/>
      <c r="L7" s="261"/>
      <c r="M7" s="85"/>
      <c r="N7" s="86"/>
      <c r="O7" s="87"/>
      <c r="P7" s="87"/>
      <c r="Q7" s="248" t="s">
        <v>5</v>
      </c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50"/>
      <c r="AC7" s="88" t="s">
        <v>6</v>
      </c>
      <c r="AD7" s="89"/>
      <c r="AE7" s="89"/>
      <c r="AF7" s="89"/>
      <c r="AG7" s="89"/>
    </row>
    <row r="8" spans="1:33" ht="13.5" customHeight="1" x14ac:dyDescent="0.2">
      <c r="A8" s="90"/>
      <c r="B8" s="91" t="s">
        <v>7</v>
      </c>
      <c r="C8" s="92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93" t="s">
        <v>15</v>
      </c>
      <c r="I8" s="47" t="s">
        <v>50</v>
      </c>
      <c r="J8" s="48" t="s">
        <v>51</v>
      </c>
      <c r="K8" s="94" t="s">
        <v>52</v>
      </c>
      <c r="L8" s="92" t="s">
        <v>53</v>
      </c>
      <c r="M8" s="48" t="s">
        <v>54</v>
      </c>
      <c r="N8" s="48" t="s">
        <v>55</v>
      </c>
      <c r="O8" s="48" t="s">
        <v>56</v>
      </c>
      <c r="P8" s="48" t="s">
        <v>20</v>
      </c>
      <c r="Q8" s="95" t="s">
        <v>57</v>
      </c>
      <c r="R8" s="96" t="s">
        <v>58</v>
      </c>
      <c r="S8" s="96" t="s">
        <v>59</v>
      </c>
      <c r="T8" s="96" t="s">
        <v>60</v>
      </c>
      <c r="U8" s="97" t="s">
        <v>61</v>
      </c>
      <c r="V8" s="98" t="s">
        <v>24</v>
      </c>
      <c r="W8" s="98" t="s">
        <v>25</v>
      </c>
      <c r="X8" s="98" t="s">
        <v>26</v>
      </c>
      <c r="Y8" s="98" t="s">
        <v>27</v>
      </c>
      <c r="Z8" s="98" t="s">
        <v>28</v>
      </c>
      <c r="AA8" s="98" t="s">
        <v>29</v>
      </c>
      <c r="AB8" s="98" t="s">
        <v>62</v>
      </c>
      <c r="AC8" s="99"/>
      <c r="AD8" s="89"/>
      <c r="AE8" s="89"/>
      <c r="AF8" s="89"/>
      <c r="AG8" s="89"/>
    </row>
    <row r="9" spans="1:33" ht="15.75" customHeight="1" x14ac:dyDescent="0.25">
      <c r="A9" s="100">
        <v>5</v>
      </c>
      <c r="B9" s="101" t="s">
        <v>63</v>
      </c>
      <c r="C9" s="14"/>
      <c r="D9" s="14"/>
      <c r="E9" s="14"/>
      <c r="F9" s="102"/>
      <c r="G9" s="14"/>
      <c r="H9" s="14" t="s">
        <v>64</v>
      </c>
      <c r="I9" s="14"/>
      <c r="J9" s="103"/>
      <c r="K9" s="14"/>
      <c r="L9" s="104"/>
      <c r="M9" s="14"/>
      <c r="N9" s="105"/>
      <c r="O9" s="102"/>
      <c r="P9" s="14"/>
      <c r="Q9" s="102"/>
      <c r="R9" s="106">
        <v>2</v>
      </c>
      <c r="S9" s="107"/>
      <c r="T9" s="14"/>
      <c r="U9" s="108"/>
      <c r="V9" s="14">
        <v>2</v>
      </c>
      <c r="W9" s="102"/>
      <c r="X9" s="14"/>
      <c r="Y9" s="14"/>
      <c r="Z9" s="14"/>
      <c r="AA9" s="14">
        <v>1</v>
      </c>
      <c r="AB9" s="14"/>
      <c r="AC9" s="109">
        <v>24861</v>
      </c>
      <c r="AD9" s="110"/>
      <c r="AE9" s="110"/>
      <c r="AF9" s="110"/>
      <c r="AG9" s="110"/>
    </row>
    <row r="10" spans="1:33" ht="15.75" customHeight="1" x14ac:dyDescent="0.25">
      <c r="A10" s="100">
        <v>2</v>
      </c>
      <c r="B10" s="101" t="s">
        <v>65</v>
      </c>
      <c r="C10" s="14"/>
      <c r="D10" s="14"/>
      <c r="E10" s="14"/>
      <c r="F10" s="102"/>
      <c r="G10" s="14"/>
      <c r="H10" s="111"/>
      <c r="I10" s="14"/>
      <c r="J10" s="14"/>
      <c r="K10" s="111"/>
      <c r="L10" s="14"/>
      <c r="M10" s="14"/>
      <c r="N10" s="105"/>
      <c r="O10" s="112"/>
      <c r="P10" s="14"/>
      <c r="Q10" s="102" t="s">
        <v>66</v>
      </c>
      <c r="R10" s="106"/>
      <c r="S10" s="14"/>
      <c r="T10" s="14"/>
      <c r="U10" s="14"/>
      <c r="V10" s="14">
        <v>1</v>
      </c>
      <c r="W10" s="102"/>
      <c r="X10" s="14"/>
      <c r="Y10" s="14"/>
      <c r="Z10" s="14"/>
      <c r="AA10" s="14">
        <v>1</v>
      </c>
      <c r="AB10" s="14"/>
      <c r="AC10" s="109">
        <v>24862</v>
      </c>
      <c r="AD10" s="110"/>
      <c r="AE10" s="110"/>
      <c r="AF10" s="110"/>
      <c r="AG10" s="110"/>
    </row>
    <row r="11" spans="1:33" ht="15.75" customHeight="1" x14ac:dyDescent="0.25">
      <c r="A11" s="100">
        <v>5</v>
      </c>
      <c r="B11" s="113" t="s">
        <v>67</v>
      </c>
      <c r="C11" s="14"/>
      <c r="D11" s="14"/>
      <c r="E11" s="14">
        <v>10</v>
      </c>
      <c r="F11" s="102"/>
      <c r="G11" s="14"/>
      <c r="H11" s="14">
        <v>40</v>
      </c>
      <c r="I11" s="14"/>
      <c r="J11" s="114"/>
      <c r="K11" s="111" t="s">
        <v>68</v>
      </c>
      <c r="L11" s="115"/>
      <c r="M11" s="14" t="s">
        <v>69</v>
      </c>
      <c r="N11" s="105"/>
      <c r="O11" s="102"/>
      <c r="P11" s="14"/>
      <c r="Q11" s="102">
        <v>20</v>
      </c>
      <c r="R11" s="106"/>
      <c r="S11" s="107"/>
      <c r="T11" s="14"/>
      <c r="U11" s="108"/>
      <c r="V11" s="14">
        <v>40</v>
      </c>
      <c r="W11" s="102"/>
      <c r="X11" s="14">
        <v>60</v>
      </c>
      <c r="Y11" s="14">
        <v>10</v>
      </c>
      <c r="Z11" s="14"/>
      <c r="AA11" s="14">
        <v>10</v>
      </c>
      <c r="AB11" s="14"/>
      <c r="AC11" s="116">
        <v>29144</v>
      </c>
      <c r="AD11" s="117">
        <v>49679</v>
      </c>
      <c r="AE11" s="110"/>
      <c r="AF11" s="110"/>
      <c r="AG11" s="110"/>
    </row>
    <row r="12" spans="1:33" ht="15.75" customHeight="1" x14ac:dyDescent="0.25">
      <c r="A12" s="118">
        <v>2</v>
      </c>
      <c r="B12" s="101" t="s">
        <v>70</v>
      </c>
      <c r="C12" s="102" t="s">
        <v>71</v>
      </c>
      <c r="D12" s="102" t="s">
        <v>71</v>
      </c>
      <c r="E12" s="102">
        <v>2.5</v>
      </c>
      <c r="F12" s="14">
        <v>5</v>
      </c>
      <c r="G12" s="105"/>
      <c r="H12" s="112" t="s">
        <v>71</v>
      </c>
      <c r="I12" s="102"/>
      <c r="J12" s="102" t="s">
        <v>72</v>
      </c>
      <c r="K12" s="102"/>
      <c r="L12" s="14"/>
      <c r="M12" s="102" t="s">
        <v>71</v>
      </c>
      <c r="N12" s="102" t="s">
        <v>71</v>
      </c>
      <c r="O12" s="102"/>
      <c r="P12" s="14">
        <v>7.5</v>
      </c>
      <c r="Q12" s="102" t="s">
        <v>73</v>
      </c>
      <c r="R12" s="102"/>
      <c r="S12" s="14"/>
      <c r="T12" s="14"/>
      <c r="U12" s="14"/>
      <c r="V12" s="14" t="s">
        <v>71</v>
      </c>
      <c r="W12" s="119">
        <v>5</v>
      </c>
      <c r="X12" s="14" t="s">
        <v>71</v>
      </c>
      <c r="Y12" s="14" t="s">
        <v>71</v>
      </c>
      <c r="Z12" s="14"/>
      <c r="AA12" s="14" t="s">
        <v>71</v>
      </c>
      <c r="AB12" s="14"/>
      <c r="AC12" s="109">
        <v>26586</v>
      </c>
      <c r="AD12" s="110"/>
      <c r="AE12" s="110"/>
      <c r="AF12" s="110"/>
      <c r="AG12" s="110"/>
    </row>
    <row r="13" spans="1:33" ht="15.75" customHeight="1" x14ac:dyDescent="0.25">
      <c r="A13" s="118">
        <v>1</v>
      </c>
      <c r="B13" s="101" t="s">
        <v>74</v>
      </c>
      <c r="C13" s="14"/>
      <c r="D13" s="14" t="s">
        <v>75</v>
      </c>
      <c r="E13" s="14"/>
      <c r="F13" s="102"/>
      <c r="G13" s="14"/>
      <c r="H13" s="14"/>
      <c r="I13" s="14"/>
      <c r="J13" s="114"/>
      <c r="K13" s="14" t="s">
        <v>76</v>
      </c>
      <c r="L13" s="104"/>
      <c r="M13" s="14"/>
      <c r="N13" s="105"/>
      <c r="O13" s="102"/>
      <c r="P13" s="102">
        <v>2.5</v>
      </c>
      <c r="Q13" s="102" t="s">
        <v>73</v>
      </c>
      <c r="R13" s="106"/>
      <c r="S13" s="107"/>
      <c r="T13" s="14"/>
      <c r="U13" s="108"/>
      <c r="V13" s="14"/>
      <c r="W13" s="102"/>
      <c r="X13" s="14"/>
      <c r="Y13" s="14"/>
      <c r="Z13" s="14"/>
      <c r="AA13" s="14"/>
      <c r="AB13" s="14"/>
      <c r="AC13" s="109">
        <v>49643</v>
      </c>
      <c r="AD13" s="110"/>
      <c r="AE13" s="110"/>
      <c r="AF13" s="110"/>
      <c r="AG13" s="110"/>
    </row>
    <row r="14" spans="1:33" ht="15.75" customHeight="1" x14ac:dyDescent="0.25">
      <c r="A14" s="100">
        <v>2</v>
      </c>
      <c r="B14" s="101" t="s">
        <v>77</v>
      </c>
      <c r="C14" s="14" t="s">
        <v>71</v>
      </c>
      <c r="D14" s="14" t="s">
        <v>75</v>
      </c>
      <c r="E14" s="14" t="s">
        <v>71</v>
      </c>
      <c r="F14" s="102">
        <v>2.5</v>
      </c>
      <c r="G14" s="58"/>
      <c r="H14" s="14" t="s">
        <v>71</v>
      </c>
      <c r="I14" s="14"/>
      <c r="J14" s="2" t="s">
        <v>71</v>
      </c>
      <c r="K14" s="14"/>
      <c r="L14" s="104"/>
      <c r="M14" s="14" t="s">
        <v>71</v>
      </c>
      <c r="N14" s="120">
        <v>2</v>
      </c>
      <c r="O14" s="121"/>
      <c r="P14" s="102">
        <v>5</v>
      </c>
      <c r="Q14" s="121" t="s">
        <v>73</v>
      </c>
      <c r="R14" s="122"/>
      <c r="S14" s="122"/>
      <c r="T14" s="122"/>
      <c r="U14" s="122"/>
      <c r="V14" s="14">
        <v>2.5</v>
      </c>
      <c r="W14" s="119">
        <v>5</v>
      </c>
      <c r="X14" s="14" t="s">
        <v>71</v>
      </c>
      <c r="Y14" s="14" t="s">
        <v>71</v>
      </c>
      <c r="Z14" s="14"/>
      <c r="AA14" s="14" t="s">
        <v>71</v>
      </c>
      <c r="AB14" s="14"/>
      <c r="AC14" s="109">
        <v>49673</v>
      </c>
      <c r="AD14" s="110"/>
      <c r="AE14" s="110"/>
      <c r="AF14" s="110"/>
      <c r="AG14" s="110"/>
    </row>
    <row r="15" spans="1:33" ht="15.75" customHeight="1" x14ac:dyDescent="0.25">
      <c r="A15" s="118">
        <v>1</v>
      </c>
      <c r="B15" s="101" t="s">
        <v>78</v>
      </c>
      <c r="C15" s="14"/>
      <c r="D15" s="14" t="s">
        <v>75</v>
      </c>
      <c r="E15" s="14"/>
      <c r="F15" s="102">
        <v>2.5</v>
      </c>
      <c r="G15" s="14"/>
      <c r="H15" s="14"/>
      <c r="I15" s="14"/>
      <c r="J15" s="2"/>
      <c r="K15" s="14"/>
      <c r="L15" s="104"/>
      <c r="M15" s="14"/>
      <c r="N15" s="105">
        <v>1</v>
      </c>
      <c r="O15" s="102"/>
      <c r="P15" s="102">
        <v>5</v>
      </c>
      <c r="Q15" s="102" t="s">
        <v>73</v>
      </c>
      <c r="R15" s="106"/>
      <c r="S15" s="107"/>
      <c r="T15" s="14"/>
      <c r="U15" s="108"/>
      <c r="V15" s="14">
        <v>2.5</v>
      </c>
      <c r="W15" s="102"/>
      <c r="X15" s="14"/>
      <c r="Y15" s="14"/>
      <c r="Z15" s="14"/>
      <c r="AA15" s="14"/>
      <c r="AB15" s="14"/>
      <c r="AC15" s="109">
        <v>49644</v>
      </c>
      <c r="AD15" s="110"/>
      <c r="AE15" s="110"/>
      <c r="AF15" s="110"/>
      <c r="AG15" s="110"/>
    </row>
    <row r="16" spans="1:33" ht="15.75" customHeight="1" x14ac:dyDescent="0.25">
      <c r="A16" s="118">
        <v>5</v>
      </c>
      <c r="B16" s="101" t="s">
        <v>79</v>
      </c>
      <c r="C16" s="14"/>
      <c r="D16" s="14" t="s">
        <v>75</v>
      </c>
      <c r="E16" s="14"/>
      <c r="F16" s="102"/>
      <c r="G16" s="14"/>
      <c r="H16" s="14">
        <v>2.5</v>
      </c>
      <c r="I16" s="14"/>
      <c r="J16" s="114"/>
      <c r="K16" s="14" t="s">
        <v>80</v>
      </c>
      <c r="L16" s="104"/>
      <c r="M16" s="14"/>
      <c r="N16" s="105"/>
      <c r="O16" s="102"/>
      <c r="P16" s="102">
        <v>5</v>
      </c>
      <c r="Q16" s="102" t="s">
        <v>73</v>
      </c>
      <c r="R16" s="106"/>
      <c r="S16" s="107"/>
      <c r="T16" s="14"/>
      <c r="U16" s="108"/>
      <c r="V16" s="14">
        <v>2.5</v>
      </c>
      <c r="W16" s="119">
        <v>2.5</v>
      </c>
      <c r="X16" s="14">
        <v>2.5</v>
      </c>
      <c r="Y16" s="14"/>
      <c r="Z16" s="14"/>
      <c r="AA16" s="14"/>
      <c r="AB16" s="14"/>
      <c r="AC16" s="109">
        <v>49658</v>
      </c>
      <c r="AD16" s="110"/>
      <c r="AE16" s="110"/>
      <c r="AF16" s="110"/>
      <c r="AG16" s="110"/>
    </row>
    <row r="17" spans="1:33" ht="15.75" customHeight="1" x14ac:dyDescent="0.3">
      <c r="A17" s="100">
        <v>5</v>
      </c>
      <c r="B17" s="123" t="s">
        <v>81</v>
      </c>
      <c r="C17" s="14"/>
      <c r="D17" s="14"/>
      <c r="E17" s="14"/>
      <c r="F17" s="102"/>
      <c r="G17" s="14"/>
      <c r="H17" s="14"/>
      <c r="I17" s="14"/>
      <c r="J17" s="124"/>
      <c r="K17" s="14"/>
      <c r="L17" s="104"/>
      <c r="M17" s="14"/>
      <c r="N17" s="105"/>
      <c r="O17" s="102"/>
      <c r="P17" s="14"/>
      <c r="Q17" s="102"/>
      <c r="R17" s="106"/>
      <c r="S17" s="107"/>
      <c r="T17" s="14"/>
      <c r="U17" s="108"/>
      <c r="V17" s="14">
        <v>20</v>
      </c>
      <c r="W17" s="102"/>
      <c r="X17" s="14"/>
      <c r="Y17" s="14"/>
      <c r="Z17" s="14"/>
      <c r="AA17" s="14"/>
      <c r="AB17" s="14"/>
      <c r="AC17" s="109">
        <v>49659</v>
      </c>
      <c r="AD17" s="110"/>
      <c r="AE17" s="110"/>
      <c r="AF17" s="110"/>
      <c r="AG17" s="110"/>
    </row>
    <row r="18" spans="1:33" ht="15.75" customHeight="1" x14ac:dyDescent="0.25">
      <c r="A18" s="100">
        <v>5</v>
      </c>
      <c r="B18" s="123" t="s">
        <v>82</v>
      </c>
      <c r="C18" s="14"/>
      <c r="D18" s="14"/>
      <c r="E18" s="14"/>
      <c r="F18" s="102"/>
      <c r="G18" s="14"/>
      <c r="H18" s="14"/>
      <c r="I18" s="14"/>
      <c r="J18" s="114"/>
      <c r="K18" s="14"/>
      <c r="L18" s="104"/>
      <c r="M18" s="14"/>
      <c r="N18" s="105"/>
      <c r="O18" s="102"/>
      <c r="P18" s="14"/>
      <c r="Q18" s="102"/>
      <c r="R18" s="106"/>
      <c r="S18" s="107"/>
      <c r="T18" s="14"/>
      <c r="U18" s="108"/>
      <c r="V18" s="14">
        <v>30</v>
      </c>
      <c r="W18" s="102"/>
      <c r="X18" s="14"/>
      <c r="Y18" s="14"/>
      <c r="Z18" s="14"/>
      <c r="AA18" s="14"/>
      <c r="AB18" s="14"/>
      <c r="AC18" s="109">
        <v>49661</v>
      </c>
      <c r="AD18" s="110"/>
      <c r="AE18" s="110"/>
      <c r="AF18" s="110"/>
      <c r="AG18" s="110"/>
    </row>
    <row r="19" spans="1:33" ht="15.75" customHeight="1" x14ac:dyDescent="0.25">
      <c r="A19" s="100">
        <v>1</v>
      </c>
      <c r="B19" s="123" t="s">
        <v>83</v>
      </c>
      <c r="C19" s="102"/>
      <c r="D19" s="102"/>
      <c r="E19" s="102"/>
      <c r="F19" s="125" t="s">
        <v>84</v>
      </c>
      <c r="G19" s="102"/>
      <c r="H19" s="102"/>
      <c r="I19" s="102"/>
      <c r="J19" s="102"/>
      <c r="K19" s="102"/>
      <c r="L19" s="14"/>
      <c r="M19" s="2"/>
      <c r="N19" s="102"/>
      <c r="O19" s="102"/>
      <c r="P19" s="102"/>
      <c r="Q19" s="102"/>
      <c r="R19" s="102"/>
      <c r="S19" s="102"/>
      <c r="T19" s="102"/>
      <c r="U19" s="102"/>
      <c r="V19" s="18"/>
      <c r="W19" s="126"/>
      <c r="X19" s="18"/>
      <c r="Y19" s="18"/>
      <c r="Z19" s="18"/>
      <c r="AA19" s="18"/>
      <c r="AB19" s="102"/>
      <c r="AC19" s="109">
        <v>49657</v>
      </c>
      <c r="AD19" s="110"/>
      <c r="AE19" s="110"/>
      <c r="AF19" s="110"/>
      <c r="AG19" s="110"/>
    </row>
    <row r="20" spans="1:33" ht="15.75" customHeight="1" x14ac:dyDescent="0.25">
      <c r="A20" s="118">
        <v>1</v>
      </c>
      <c r="B20" s="101" t="s">
        <v>85</v>
      </c>
      <c r="C20" s="102"/>
      <c r="D20" s="102" t="s">
        <v>86</v>
      </c>
      <c r="E20" s="102">
        <v>4</v>
      </c>
      <c r="F20" s="102"/>
      <c r="G20" s="102"/>
      <c r="H20" s="102">
        <v>5</v>
      </c>
      <c r="I20" s="102"/>
      <c r="J20" s="102"/>
      <c r="K20" s="102"/>
      <c r="L20" s="14"/>
      <c r="M20" s="102">
        <v>2</v>
      </c>
      <c r="N20" s="102"/>
      <c r="O20" s="102"/>
      <c r="P20" s="102"/>
      <c r="Q20" s="102"/>
      <c r="R20" s="102"/>
      <c r="S20" s="14"/>
      <c r="T20" s="14"/>
      <c r="U20" s="14"/>
      <c r="V20" s="14"/>
      <c r="W20" s="102"/>
      <c r="X20" s="14"/>
      <c r="Y20" s="14"/>
      <c r="Z20" s="14"/>
      <c r="AA20" s="14"/>
      <c r="AB20" s="14"/>
      <c r="AC20" s="109">
        <v>49645</v>
      </c>
      <c r="AD20" s="110"/>
      <c r="AE20" s="110"/>
      <c r="AF20" s="110"/>
      <c r="AG20" s="110"/>
    </row>
    <row r="21" spans="1:33" ht="15.75" customHeight="1" x14ac:dyDescent="0.25">
      <c r="A21" s="118">
        <v>5</v>
      </c>
      <c r="B21" s="101" t="s">
        <v>87</v>
      </c>
      <c r="C21" s="14"/>
      <c r="D21" s="14"/>
      <c r="E21" s="14">
        <v>5</v>
      </c>
      <c r="F21" s="102">
        <v>2.5</v>
      </c>
      <c r="G21" s="14"/>
      <c r="H21" s="14"/>
      <c r="I21" s="14"/>
      <c r="J21" s="114"/>
      <c r="K21" s="14" t="s">
        <v>88</v>
      </c>
      <c r="L21" s="104"/>
      <c r="M21" s="14"/>
      <c r="N21" s="105"/>
      <c r="O21" s="102"/>
      <c r="P21" s="102"/>
      <c r="Q21" s="102"/>
      <c r="R21" s="106"/>
      <c r="S21" s="107"/>
      <c r="T21" s="14"/>
      <c r="U21" s="108"/>
      <c r="V21" s="14">
        <v>5</v>
      </c>
      <c r="W21" s="119">
        <v>12.5</v>
      </c>
      <c r="X21" s="14"/>
      <c r="Y21" s="14"/>
      <c r="Z21" s="14"/>
      <c r="AA21" s="14"/>
      <c r="AB21" s="14"/>
      <c r="AC21" s="109">
        <v>26585</v>
      </c>
      <c r="AD21" s="110"/>
      <c r="AE21" s="110"/>
      <c r="AF21" s="110"/>
      <c r="AG21" s="110"/>
    </row>
    <row r="22" spans="1:33" ht="15.75" customHeight="1" x14ac:dyDescent="0.25">
      <c r="A22" s="118">
        <v>10</v>
      </c>
      <c r="B22" s="3" t="s">
        <v>89</v>
      </c>
      <c r="C22" s="2"/>
      <c r="D22" s="2"/>
      <c r="E22" s="2" t="s">
        <v>90</v>
      </c>
      <c r="F22" s="2"/>
      <c r="G22" s="2"/>
      <c r="H22" s="127" t="s">
        <v>91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28"/>
      <c r="X22" s="2"/>
      <c r="Y22" s="2"/>
      <c r="Z22" s="2"/>
      <c r="AA22" s="2"/>
      <c r="AB22" s="2"/>
      <c r="AC22" s="129"/>
      <c r="AD22" s="130"/>
      <c r="AE22" s="130"/>
      <c r="AF22" s="130"/>
      <c r="AG22" s="130"/>
    </row>
    <row r="23" spans="1:33" ht="15.75" customHeight="1" x14ac:dyDescent="0.25">
      <c r="A23" s="118">
        <v>1</v>
      </c>
      <c r="B23" s="101" t="s">
        <v>92</v>
      </c>
      <c r="C23" s="14"/>
      <c r="D23" s="14" t="s">
        <v>75</v>
      </c>
      <c r="E23" s="14"/>
      <c r="F23" s="102">
        <v>2.5</v>
      </c>
      <c r="G23" s="14"/>
      <c r="H23" s="14"/>
      <c r="I23" s="14"/>
      <c r="J23" s="114"/>
      <c r="K23" s="14"/>
      <c r="L23" s="104"/>
      <c r="M23" s="14"/>
      <c r="N23" s="105"/>
      <c r="O23" s="102"/>
      <c r="P23" s="102">
        <v>5</v>
      </c>
      <c r="Q23" s="102" t="s">
        <v>93</v>
      </c>
      <c r="R23" s="106"/>
      <c r="S23" s="107"/>
      <c r="T23" s="14"/>
      <c r="U23" s="108"/>
      <c r="V23" s="14">
        <v>2.5</v>
      </c>
      <c r="W23" s="119">
        <v>2.5</v>
      </c>
      <c r="X23" s="14"/>
      <c r="Y23" s="14"/>
      <c r="Z23" s="14"/>
      <c r="AA23" s="14"/>
      <c r="AB23" s="14"/>
      <c r="AC23" s="109">
        <v>49646</v>
      </c>
      <c r="AD23" s="110"/>
      <c r="AE23" s="110"/>
      <c r="AF23" s="110"/>
      <c r="AG23" s="110"/>
    </row>
    <row r="24" spans="1:33" ht="15.75" customHeight="1" x14ac:dyDescent="0.25">
      <c r="A24" s="100">
        <v>1</v>
      </c>
      <c r="B24" s="101" t="s">
        <v>94</v>
      </c>
      <c r="C24" s="14"/>
      <c r="D24" s="14"/>
      <c r="E24" s="14" t="s">
        <v>95</v>
      </c>
      <c r="F24" s="102"/>
      <c r="G24" s="14">
        <v>30</v>
      </c>
      <c r="H24" s="14"/>
      <c r="I24" s="14"/>
      <c r="J24" s="2"/>
      <c r="K24" s="14"/>
      <c r="L24" s="104"/>
      <c r="M24" s="14"/>
      <c r="N24" s="105"/>
      <c r="O24" s="102"/>
      <c r="P24" s="102"/>
      <c r="Q24" s="102"/>
      <c r="R24" s="106"/>
      <c r="S24" s="107"/>
      <c r="T24" s="14"/>
      <c r="U24" s="108"/>
      <c r="V24" s="14"/>
      <c r="W24" s="102"/>
      <c r="X24" s="14"/>
      <c r="Y24" s="14"/>
      <c r="Z24" s="14"/>
      <c r="AA24" s="14"/>
      <c r="AB24" s="14"/>
      <c r="AC24" s="109">
        <v>49647</v>
      </c>
      <c r="AD24" s="110"/>
      <c r="AE24" s="110"/>
      <c r="AF24" s="110"/>
      <c r="AG24" s="110"/>
    </row>
    <row r="25" spans="1:33" ht="15.75" customHeight="1" x14ac:dyDescent="0.25">
      <c r="A25" s="100">
        <v>1</v>
      </c>
      <c r="B25" s="131" t="s">
        <v>96</v>
      </c>
      <c r="C25" s="14" t="s">
        <v>86</v>
      </c>
      <c r="D25" s="14"/>
      <c r="E25" s="14" t="s">
        <v>97</v>
      </c>
      <c r="F25" s="102"/>
      <c r="G25" s="14"/>
      <c r="H25" s="14"/>
      <c r="I25" s="14" t="s">
        <v>98</v>
      </c>
      <c r="J25" s="101"/>
      <c r="K25" s="14"/>
      <c r="L25" s="104"/>
      <c r="M25" s="14"/>
      <c r="N25" s="105"/>
      <c r="O25" s="14"/>
      <c r="P25" s="14"/>
      <c r="Q25" s="102"/>
      <c r="R25" s="106"/>
      <c r="S25" s="107"/>
      <c r="T25" s="14"/>
      <c r="U25" s="108"/>
      <c r="V25" s="14"/>
      <c r="W25" s="102"/>
      <c r="X25" s="14"/>
      <c r="Y25" s="14"/>
      <c r="Z25" s="14"/>
      <c r="AA25" s="14"/>
      <c r="AB25" s="14"/>
      <c r="AC25" s="109">
        <v>49648</v>
      </c>
      <c r="AD25" s="110"/>
      <c r="AE25" s="110"/>
      <c r="AF25" s="110"/>
      <c r="AG25" s="110"/>
    </row>
    <row r="26" spans="1:33" ht="15.75" customHeight="1" x14ac:dyDescent="0.25">
      <c r="A26" s="100">
        <v>2</v>
      </c>
      <c r="B26" s="131" t="s">
        <v>99</v>
      </c>
      <c r="C26" s="14"/>
      <c r="D26" s="14"/>
      <c r="E26" s="111"/>
      <c r="F26" s="14">
        <v>20</v>
      </c>
      <c r="G26" s="14">
        <v>20</v>
      </c>
      <c r="H26" s="14"/>
      <c r="I26" s="14" t="s">
        <v>69</v>
      </c>
      <c r="J26" s="14"/>
      <c r="K26" s="111"/>
      <c r="L26" s="14"/>
      <c r="M26" s="14"/>
      <c r="N26" s="111"/>
      <c r="O26" s="14"/>
      <c r="P26" s="14"/>
      <c r="Q26" s="102"/>
      <c r="R26" s="106"/>
      <c r="S26" s="14"/>
      <c r="T26" s="111"/>
      <c r="U26" s="14"/>
      <c r="V26" s="14"/>
      <c r="W26" s="112"/>
      <c r="X26" s="14"/>
      <c r="Y26" s="14"/>
      <c r="Z26" s="14"/>
      <c r="AA26" s="14"/>
      <c r="AB26" s="14"/>
      <c r="AC26" s="109">
        <v>49674</v>
      </c>
      <c r="AD26" s="110"/>
      <c r="AE26" s="110"/>
      <c r="AF26" s="110"/>
      <c r="AG26" s="110"/>
    </row>
    <row r="27" spans="1:33" ht="15.75" customHeight="1" x14ac:dyDescent="0.25">
      <c r="A27" s="100">
        <v>2</v>
      </c>
      <c r="B27" s="131" t="s">
        <v>100</v>
      </c>
      <c r="C27" s="111" t="s">
        <v>101</v>
      </c>
      <c r="D27" s="14"/>
      <c r="E27" s="14"/>
      <c r="F27" s="102"/>
      <c r="G27" s="14"/>
      <c r="H27" s="14" t="s">
        <v>102</v>
      </c>
      <c r="I27" s="14"/>
      <c r="J27" s="101"/>
      <c r="K27" s="14"/>
      <c r="L27" s="104" t="s">
        <v>103</v>
      </c>
      <c r="M27" s="14"/>
      <c r="N27" s="105"/>
      <c r="O27" s="14" t="s">
        <v>104</v>
      </c>
      <c r="P27" s="14"/>
      <c r="Q27" s="102">
        <v>1</v>
      </c>
      <c r="R27" s="106"/>
      <c r="S27" s="107"/>
      <c r="T27" s="14"/>
      <c r="U27" s="108"/>
      <c r="V27" s="14"/>
      <c r="W27" s="102"/>
      <c r="X27" s="14"/>
      <c r="Y27" s="14"/>
      <c r="Z27" s="14"/>
      <c r="AA27" s="14"/>
      <c r="AB27" s="14">
        <v>1</v>
      </c>
      <c r="AC27" s="109">
        <v>24864</v>
      </c>
      <c r="AD27" s="110"/>
      <c r="AE27" s="110"/>
      <c r="AF27" s="110"/>
      <c r="AG27" s="110"/>
    </row>
    <row r="28" spans="1:33" ht="15.75" customHeight="1" x14ac:dyDescent="0.25">
      <c r="A28" s="100">
        <v>5</v>
      </c>
      <c r="B28" s="131" t="s">
        <v>105</v>
      </c>
      <c r="C28" s="14"/>
      <c r="D28" s="14"/>
      <c r="E28" s="14"/>
      <c r="F28" s="102">
        <v>15</v>
      </c>
      <c r="G28" s="14"/>
      <c r="H28" s="14" t="s">
        <v>69</v>
      </c>
      <c r="I28" s="14"/>
      <c r="J28" s="101"/>
      <c r="K28" s="14"/>
      <c r="L28" s="104"/>
      <c r="M28" s="14"/>
      <c r="N28" s="105"/>
      <c r="O28" s="14"/>
      <c r="P28" s="14"/>
      <c r="Q28" s="102"/>
      <c r="R28" s="106"/>
      <c r="S28" s="107"/>
      <c r="T28" s="14"/>
      <c r="U28" s="108"/>
      <c r="V28" s="14"/>
      <c r="W28" s="102"/>
      <c r="X28" s="14"/>
      <c r="Y28" s="14"/>
      <c r="Z28" s="14"/>
      <c r="AA28" s="14"/>
      <c r="AB28" s="14"/>
      <c r="AC28" s="109">
        <v>41926</v>
      </c>
      <c r="AD28" s="110"/>
      <c r="AE28" s="110"/>
      <c r="AF28" s="110"/>
      <c r="AG28" s="110"/>
    </row>
    <row r="29" spans="1:33" ht="15.75" customHeight="1" x14ac:dyDescent="0.25">
      <c r="A29" s="132">
        <v>5</v>
      </c>
      <c r="B29" s="131" t="s">
        <v>106</v>
      </c>
      <c r="C29" s="14"/>
      <c r="D29" s="14"/>
      <c r="E29" s="14"/>
      <c r="F29" s="102"/>
      <c r="G29" s="14"/>
      <c r="H29" s="14">
        <v>2.5</v>
      </c>
      <c r="I29" s="14"/>
      <c r="J29" s="114"/>
      <c r="K29" s="14"/>
      <c r="L29" s="104"/>
      <c r="M29" s="14"/>
      <c r="N29" s="105"/>
      <c r="O29" s="102"/>
      <c r="P29" s="102"/>
      <c r="Q29" s="102"/>
      <c r="R29" s="106"/>
      <c r="S29" s="107"/>
      <c r="T29" s="14"/>
      <c r="U29" s="108"/>
      <c r="V29" s="14">
        <v>5</v>
      </c>
      <c r="W29" s="102"/>
      <c r="X29" s="14"/>
      <c r="Y29" s="14"/>
      <c r="Z29" s="14"/>
      <c r="AA29" s="14"/>
      <c r="AB29" s="14"/>
      <c r="AC29" s="109">
        <v>49662</v>
      </c>
      <c r="AD29" s="110"/>
      <c r="AE29" s="110"/>
      <c r="AF29" s="110"/>
      <c r="AG29" s="110"/>
    </row>
    <row r="30" spans="1:33" ht="15.75" customHeight="1" x14ac:dyDescent="0.25">
      <c r="A30" s="100">
        <v>5</v>
      </c>
      <c r="B30" s="133" t="s">
        <v>107</v>
      </c>
      <c r="C30" s="14"/>
      <c r="D30" s="14"/>
      <c r="E30" s="14"/>
      <c r="F30" s="102">
        <v>15</v>
      </c>
      <c r="G30" s="14">
        <v>7.5</v>
      </c>
      <c r="H30" s="14"/>
      <c r="I30" s="111"/>
      <c r="J30" s="14"/>
      <c r="K30" s="14"/>
      <c r="L30" s="104"/>
      <c r="M30" s="14">
        <v>2</v>
      </c>
      <c r="N30" s="105"/>
      <c r="O30" s="14"/>
      <c r="P30" s="14"/>
      <c r="Q30" s="102"/>
      <c r="R30" s="106"/>
      <c r="S30" s="14"/>
      <c r="T30" s="14"/>
      <c r="U30" s="14"/>
      <c r="V30" s="14"/>
      <c r="W30" s="102"/>
      <c r="X30" s="14"/>
      <c r="Y30" s="14"/>
      <c r="Z30" s="14"/>
      <c r="AA30" s="14"/>
      <c r="AB30" s="14"/>
      <c r="AC30" s="109">
        <v>49663</v>
      </c>
      <c r="AD30" s="311">
        <v>49680</v>
      </c>
      <c r="AE30" s="110"/>
      <c r="AF30" s="110"/>
      <c r="AG30" s="110"/>
    </row>
    <row r="31" spans="1:33" ht="15.75" customHeight="1" x14ac:dyDescent="0.25">
      <c r="A31" s="118">
        <v>5</v>
      </c>
      <c r="B31" s="131" t="s">
        <v>108</v>
      </c>
      <c r="C31" s="14"/>
      <c r="D31" s="14"/>
      <c r="E31" s="14"/>
      <c r="F31" s="102">
        <v>2.5</v>
      </c>
      <c r="G31" s="14">
        <v>5</v>
      </c>
      <c r="H31" s="14"/>
      <c r="I31" s="14"/>
      <c r="J31" s="134" t="s">
        <v>109</v>
      </c>
      <c r="K31" s="14"/>
      <c r="L31" s="104"/>
      <c r="M31" s="14"/>
      <c r="N31" s="105"/>
      <c r="O31" s="14"/>
      <c r="P31" s="14"/>
      <c r="Q31" s="102"/>
      <c r="R31" s="106"/>
      <c r="S31" s="107"/>
      <c r="T31" s="14"/>
      <c r="U31" s="108"/>
      <c r="V31" s="14"/>
      <c r="W31" s="102"/>
      <c r="X31" s="14"/>
      <c r="Y31" s="14"/>
      <c r="Z31" s="14"/>
      <c r="AA31" s="14"/>
      <c r="AB31" s="14"/>
      <c r="AC31" s="109">
        <v>49664</v>
      </c>
      <c r="AD31" s="110"/>
      <c r="AE31" s="110"/>
      <c r="AF31" s="110"/>
      <c r="AG31" s="110"/>
    </row>
    <row r="32" spans="1:33" ht="15.75" customHeight="1" x14ac:dyDescent="0.25">
      <c r="A32" s="118">
        <v>2</v>
      </c>
      <c r="B32" s="131" t="s">
        <v>110</v>
      </c>
      <c r="C32" s="102"/>
      <c r="D32" s="102"/>
      <c r="E32" s="102"/>
      <c r="F32" s="14"/>
      <c r="G32" s="14"/>
      <c r="H32" s="102"/>
      <c r="I32" s="14"/>
      <c r="J32" s="14"/>
      <c r="K32" s="14"/>
      <c r="L32" s="105">
        <v>3</v>
      </c>
      <c r="M32" s="14"/>
      <c r="N32" s="14"/>
      <c r="O32" s="14"/>
      <c r="P32" s="14"/>
      <c r="Q32" s="102"/>
      <c r="R32" s="102"/>
      <c r="S32" s="111"/>
      <c r="T32" s="14"/>
      <c r="U32" s="14"/>
      <c r="V32" s="14">
        <v>1</v>
      </c>
      <c r="W32" s="102">
        <v>1</v>
      </c>
      <c r="X32" s="14"/>
      <c r="Y32" s="111"/>
      <c r="Z32" s="14"/>
      <c r="AA32" s="14"/>
      <c r="AB32" s="14">
        <v>1</v>
      </c>
      <c r="AC32" s="109">
        <v>24863</v>
      </c>
      <c r="AD32" s="110"/>
      <c r="AE32" s="110"/>
      <c r="AF32" s="110"/>
      <c r="AG32" s="110"/>
    </row>
    <row r="33" spans="1:33" ht="15.75" customHeight="1" x14ac:dyDescent="0.25">
      <c r="A33" s="100">
        <v>1</v>
      </c>
      <c r="B33" s="131" t="s">
        <v>111</v>
      </c>
      <c r="C33" s="14">
        <v>7.5</v>
      </c>
      <c r="D33" s="14"/>
      <c r="E33" s="14">
        <v>7.5</v>
      </c>
      <c r="F33" s="102">
        <v>7.5</v>
      </c>
      <c r="G33" s="14"/>
      <c r="H33" s="14"/>
      <c r="I33" s="14"/>
      <c r="J33" s="101"/>
      <c r="K33" s="14"/>
      <c r="L33" s="104"/>
      <c r="M33" s="14"/>
      <c r="N33" s="105">
        <v>1</v>
      </c>
      <c r="O33" s="14"/>
      <c r="P33" s="14"/>
      <c r="Q33" s="102"/>
      <c r="R33" s="106"/>
      <c r="S33" s="107"/>
      <c r="T33" s="14"/>
      <c r="U33" s="108"/>
      <c r="V33" s="14"/>
      <c r="W33" s="102"/>
      <c r="X33" s="14"/>
      <c r="Y33" s="14"/>
      <c r="Z33" s="14"/>
      <c r="AA33" s="14"/>
      <c r="AB33" s="14"/>
      <c r="AC33" s="109">
        <v>49649</v>
      </c>
      <c r="AD33" s="110"/>
      <c r="AE33" s="110"/>
      <c r="AF33" s="110"/>
      <c r="AG33" s="110"/>
    </row>
    <row r="34" spans="1:33" ht="15.75" customHeight="1" x14ac:dyDescent="0.25">
      <c r="A34" s="118">
        <v>5</v>
      </c>
      <c r="B34" s="135" t="s">
        <v>112</v>
      </c>
      <c r="C34" s="14">
        <v>2.5</v>
      </c>
      <c r="D34" s="14">
        <v>2.5</v>
      </c>
      <c r="E34" s="14"/>
      <c r="F34" s="102"/>
      <c r="G34" s="14">
        <v>5</v>
      </c>
      <c r="H34" s="14"/>
      <c r="I34" s="14"/>
      <c r="J34" s="101"/>
      <c r="K34" s="14"/>
      <c r="L34" s="104"/>
      <c r="M34" s="14"/>
      <c r="N34" s="105"/>
      <c r="O34" s="14"/>
      <c r="P34" s="14"/>
      <c r="Q34" s="102"/>
      <c r="R34" s="106"/>
      <c r="S34" s="107"/>
      <c r="T34" s="14"/>
      <c r="U34" s="108"/>
      <c r="V34" s="14"/>
      <c r="W34" s="102"/>
      <c r="X34" s="14"/>
      <c r="Y34" s="14"/>
      <c r="Z34" s="14"/>
      <c r="AA34" s="14"/>
      <c r="AB34" s="14"/>
      <c r="AC34" s="109">
        <v>41927</v>
      </c>
      <c r="AD34" s="110"/>
      <c r="AE34" s="110"/>
      <c r="AF34" s="110"/>
      <c r="AG34" s="110"/>
    </row>
    <row r="35" spans="1:33" ht="15.75" customHeight="1" x14ac:dyDescent="0.25">
      <c r="A35" s="118">
        <v>2</v>
      </c>
      <c r="B35" s="131" t="s">
        <v>113</v>
      </c>
      <c r="C35" s="102"/>
      <c r="D35" s="102"/>
      <c r="E35" s="102"/>
      <c r="F35" s="102"/>
      <c r="G35" s="102"/>
      <c r="H35" s="102"/>
      <c r="I35" s="14"/>
      <c r="J35" s="14"/>
      <c r="K35" s="104"/>
      <c r="L35" s="14"/>
      <c r="M35" s="14"/>
      <c r="N35" s="14"/>
      <c r="O35" s="14"/>
      <c r="P35" s="14"/>
      <c r="Q35" s="102"/>
      <c r="R35" s="106"/>
      <c r="S35" s="14"/>
      <c r="T35" s="14"/>
      <c r="U35" s="14"/>
      <c r="V35" s="14">
        <v>20</v>
      </c>
      <c r="W35" s="102"/>
      <c r="X35" s="14" t="s">
        <v>69</v>
      </c>
      <c r="Y35" s="14"/>
      <c r="Z35" s="14"/>
      <c r="AA35" s="14"/>
      <c r="AB35" s="14"/>
      <c r="AC35" s="109">
        <v>49675</v>
      </c>
      <c r="AD35" s="110"/>
      <c r="AE35" s="110"/>
      <c r="AF35" s="110"/>
      <c r="AG35" s="110"/>
    </row>
    <row r="36" spans="1:33" ht="15.75" customHeight="1" x14ac:dyDescent="0.25">
      <c r="A36" s="100">
        <v>5</v>
      </c>
      <c r="B36" s="131" t="s">
        <v>114</v>
      </c>
      <c r="C36" s="102">
        <v>10</v>
      </c>
      <c r="D36" s="102"/>
      <c r="E36" s="102"/>
      <c r="F36" s="14"/>
      <c r="G36" s="102">
        <v>15</v>
      </c>
      <c r="H36" s="102"/>
      <c r="I36" s="14" t="s">
        <v>69</v>
      </c>
      <c r="J36" s="14"/>
      <c r="K36" s="14"/>
      <c r="L36" s="14"/>
      <c r="M36" s="14"/>
      <c r="N36" s="14"/>
      <c r="O36" s="14"/>
      <c r="P36" s="14"/>
      <c r="Q36" s="106"/>
      <c r="R36" s="105"/>
      <c r="S36" s="136"/>
      <c r="T36" s="136"/>
      <c r="U36" s="14"/>
      <c r="V36" s="14"/>
      <c r="W36" s="102"/>
      <c r="X36" s="14"/>
      <c r="Y36" s="14"/>
      <c r="Z36" s="14"/>
      <c r="AA36" s="14"/>
      <c r="AB36" s="14"/>
      <c r="AC36" s="109">
        <v>49665</v>
      </c>
      <c r="AD36" s="110"/>
      <c r="AE36" s="110"/>
      <c r="AF36" s="110"/>
      <c r="AG36" s="110"/>
    </row>
    <row r="37" spans="1:33" ht="15.75" customHeight="1" x14ac:dyDescent="0.25">
      <c r="A37" s="100">
        <v>2</v>
      </c>
      <c r="B37" s="131" t="s">
        <v>115</v>
      </c>
      <c r="C37" s="102"/>
      <c r="D37" s="102"/>
      <c r="E37" s="102"/>
      <c r="F37" s="102"/>
      <c r="G37" s="102"/>
      <c r="H37" s="102"/>
      <c r="I37" s="14"/>
      <c r="J37" s="14"/>
      <c r="K37" s="14"/>
      <c r="L37" s="14"/>
      <c r="M37" s="14"/>
      <c r="N37" s="14"/>
      <c r="O37" s="14"/>
      <c r="P37" s="14"/>
      <c r="Q37" s="102">
        <v>30</v>
      </c>
      <c r="R37" s="106"/>
      <c r="S37" s="136"/>
      <c r="T37" s="136" t="s">
        <v>116</v>
      </c>
      <c r="U37" s="14"/>
      <c r="V37" s="14"/>
      <c r="W37" s="102"/>
      <c r="X37" s="14">
        <v>30</v>
      </c>
      <c r="Y37" s="14"/>
      <c r="Z37" s="14"/>
      <c r="AA37" s="14"/>
      <c r="AB37" s="14"/>
      <c r="AC37" s="109">
        <v>41928</v>
      </c>
      <c r="AE37" s="110"/>
      <c r="AF37" s="110"/>
      <c r="AG37" s="110"/>
    </row>
    <row r="38" spans="1:33" ht="15.75" customHeight="1" x14ac:dyDescent="0.25">
      <c r="A38" s="100">
        <v>1</v>
      </c>
      <c r="B38" s="131" t="s">
        <v>117</v>
      </c>
      <c r="C38" s="14" t="s">
        <v>71</v>
      </c>
      <c r="D38" s="58" t="s">
        <v>75</v>
      </c>
      <c r="E38" s="14" t="s">
        <v>71</v>
      </c>
      <c r="F38" s="102" t="s">
        <v>71</v>
      </c>
      <c r="G38" s="58"/>
      <c r="H38" s="14">
        <v>2.5</v>
      </c>
      <c r="I38" s="14"/>
      <c r="J38" s="2" t="s">
        <v>118</v>
      </c>
      <c r="K38" s="14"/>
      <c r="L38" s="104"/>
      <c r="M38" s="14" t="s">
        <v>71</v>
      </c>
      <c r="N38" s="120" t="s">
        <v>71</v>
      </c>
      <c r="O38" s="121"/>
      <c r="P38" s="102">
        <v>2.5</v>
      </c>
      <c r="Q38" s="121" t="s">
        <v>73</v>
      </c>
      <c r="R38" s="137"/>
      <c r="S38" s="137"/>
      <c r="T38" s="137"/>
      <c r="U38" s="137"/>
      <c r="V38" s="14" t="s">
        <v>71</v>
      </c>
      <c r="W38" s="102" t="s">
        <v>71</v>
      </c>
      <c r="X38" s="14">
        <v>2.5</v>
      </c>
      <c r="Y38" s="14" t="s">
        <v>71</v>
      </c>
      <c r="Z38" s="14"/>
      <c r="AA38" s="14" t="s">
        <v>71</v>
      </c>
      <c r="AB38" s="14"/>
      <c r="AC38" s="109">
        <v>49650</v>
      </c>
      <c r="AD38" s="110"/>
      <c r="AE38" s="110"/>
      <c r="AF38" s="110"/>
      <c r="AG38" s="110"/>
    </row>
    <row r="39" spans="1:33" ht="15.75" customHeight="1" x14ac:dyDescent="0.25">
      <c r="A39" s="100">
        <v>2</v>
      </c>
      <c r="B39" s="131" t="s">
        <v>119</v>
      </c>
      <c r="C39" s="102"/>
      <c r="D39" s="102"/>
      <c r="E39" s="102"/>
      <c r="F39" s="102">
        <v>10</v>
      </c>
      <c r="G39" s="102">
        <v>5</v>
      </c>
      <c r="H39" s="102"/>
      <c r="I39" s="14" t="s">
        <v>69</v>
      </c>
      <c r="J39" s="14"/>
      <c r="K39" s="14"/>
      <c r="L39" s="14"/>
      <c r="M39" s="14">
        <v>2</v>
      </c>
      <c r="N39" s="14"/>
      <c r="O39" s="14"/>
      <c r="P39" s="14"/>
      <c r="Q39" s="102"/>
      <c r="R39" s="106"/>
      <c r="S39" s="136"/>
      <c r="T39" s="136"/>
      <c r="U39" s="14"/>
      <c r="V39" s="14"/>
      <c r="W39" s="102"/>
      <c r="X39" s="14"/>
      <c r="Y39" s="14"/>
      <c r="Z39" s="14"/>
      <c r="AA39" s="14"/>
      <c r="AB39" s="14"/>
      <c r="AC39" s="109">
        <v>49676</v>
      </c>
      <c r="AD39" s="110"/>
      <c r="AE39" s="110"/>
      <c r="AF39" s="110"/>
      <c r="AG39" s="110"/>
    </row>
    <row r="40" spans="1:33" ht="15.75" customHeight="1" x14ac:dyDescent="0.25">
      <c r="A40" s="100">
        <v>5</v>
      </c>
      <c r="B40" s="131" t="s">
        <v>120</v>
      </c>
      <c r="C40" s="14" t="s">
        <v>71</v>
      </c>
      <c r="D40" s="58" t="s">
        <v>75</v>
      </c>
      <c r="E40" s="14" t="s">
        <v>71</v>
      </c>
      <c r="F40" s="102">
        <v>2.5</v>
      </c>
      <c r="G40" s="58"/>
      <c r="H40" s="14" t="s">
        <v>71</v>
      </c>
      <c r="I40" s="14"/>
      <c r="J40" s="2" t="s">
        <v>71</v>
      </c>
      <c r="K40" s="14"/>
      <c r="L40" s="104"/>
      <c r="M40" s="14" t="s">
        <v>71</v>
      </c>
      <c r="N40" s="120" t="s">
        <v>71</v>
      </c>
      <c r="O40" s="121"/>
      <c r="P40" s="102">
        <v>2.5</v>
      </c>
      <c r="Q40" s="121" t="s">
        <v>73</v>
      </c>
      <c r="R40" s="122"/>
      <c r="S40" s="122"/>
      <c r="T40" s="122"/>
      <c r="U40" s="122"/>
      <c r="V40" s="14" t="s">
        <v>71</v>
      </c>
      <c r="W40" s="102" t="s">
        <v>71</v>
      </c>
      <c r="X40" s="14" t="s">
        <v>71</v>
      </c>
      <c r="Y40" s="14"/>
      <c r="Z40" s="14"/>
      <c r="AA40" s="14"/>
      <c r="AB40" s="14"/>
      <c r="AC40" s="109">
        <v>49666</v>
      </c>
      <c r="AD40" s="110"/>
      <c r="AE40" s="110"/>
      <c r="AF40" s="110"/>
      <c r="AG40" s="110"/>
    </row>
    <row r="41" spans="1:33" ht="15.75" customHeight="1" x14ac:dyDescent="0.25">
      <c r="A41" s="100">
        <v>1</v>
      </c>
      <c r="B41" s="131" t="s">
        <v>121</v>
      </c>
      <c r="C41" s="14"/>
      <c r="D41" s="14" t="s">
        <v>75</v>
      </c>
      <c r="E41" s="14"/>
      <c r="F41" s="102"/>
      <c r="G41" s="14"/>
      <c r="H41" s="14">
        <v>2.5</v>
      </c>
      <c r="I41" s="14"/>
      <c r="J41" s="114"/>
      <c r="K41" s="14"/>
      <c r="L41" s="104"/>
      <c r="M41" s="14"/>
      <c r="N41" s="105"/>
      <c r="O41" s="102"/>
      <c r="P41" s="102">
        <v>2.5</v>
      </c>
      <c r="Q41" s="102" t="s">
        <v>73</v>
      </c>
      <c r="R41" s="106"/>
      <c r="S41" s="107"/>
      <c r="T41" s="14"/>
      <c r="U41" s="108"/>
      <c r="V41" s="14"/>
      <c r="W41" s="102"/>
      <c r="X41" s="14"/>
      <c r="Y41" s="14"/>
      <c r="Z41" s="14"/>
      <c r="AA41" s="14"/>
      <c r="AB41" s="14"/>
      <c r="AC41" s="109">
        <v>49651</v>
      </c>
      <c r="AD41" s="110"/>
      <c r="AE41" s="110"/>
      <c r="AF41" s="110"/>
      <c r="AG41" s="110"/>
    </row>
    <row r="42" spans="1:33" ht="15.75" customHeight="1" x14ac:dyDescent="0.25">
      <c r="A42" s="100">
        <v>5</v>
      </c>
      <c r="B42" s="131" t="s">
        <v>122</v>
      </c>
      <c r="C42" s="102">
        <v>2.5</v>
      </c>
      <c r="D42" s="102"/>
      <c r="E42" s="102"/>
      <c r="F42" s="102"/>
      <c r="G42" s="102">
        <v>10</v>
      </c>
      <c r="H42" s="102"/>
      <c r="I42" s="102"/>
      <c r="J42" s="102"/>
      <c r="K42" s="102"/>
      <c r="L42" s="102"/>
      <c r="M42" s="14"/>
      <c r="N42" s="102"/>
      <c r="O42" s="102"/>
      <c r="P42" s="102"/>
      <c r="Q42" s="102"/>
      <c r="R42" s="106"/>
      <c r="S42" s="136"/>
      <c r="T42" s="136"/>
      <c r="U42" s="14"/>
      <c r="V42" s="14"/>
      <c r="W42" s="102"/>
      <c r="X42" s="14"/>
      <c r="Y42" s="14"/>
      <c r="Z42" s="14"/>
      <c r="AA42" s="14"/>
      <c r="AB42" s="14"/>
      <c r="AC42" s="310">
        <v>49667</v>
      </c>
      <c r="AD42" s="311">
        <v>49681</v>
      </c>
      <c r="AE42" s="110"/>
      <c r="AF42" s="110"/>
      <c r="AG42" s="110"/>
    </row>
    <row r="43" spans="1:33" ht="15.75" customHeight="1" x14ac:dyDescent="0.25">
      <c r="A43" s="100">
        <v>1</v>
      </c>
      <c r="B43" s="131" t="s">
        <v>123</v>
      </c>
      <c r="C43" s="102"/>
      <c r="D43" s="102"/>
      <c r="E43" s="102"/>
      <c r="F43" s="102">
        <v>10</v>
      </c>
      <c r="G43" s="102"/>
      <c r="H43" s="102">
        <v>15</v>
      </c>
      <c r="I43" s="102"/>
      <c r="J43" s="102" t="s">
        <v>69</v>
      </c>
      <c r="K43" s="102"/>
      <c r="L43" s="102"/>
      <c r="M43" s="14"/>
      <c r="N43" s="102"/>
      <c r="O43" s="102"/>
      <c r="P43" s="102"/>
      <c r="Q43" s="102"/>
      <c r="R43" s="106"/>
      <c r="S43" s="136"/>
      <c r="T43" s="136"/>
      <c r="U43" s="14"/>
      <c r="V43" s="14"/>
      <c r="W43" s="102"/>
      <c r="X43" s="14"/>
      <c r="Y43" s="14"/>
      <c r="Z43" s="14"/>
      <c r="AA43" s="14"/>
      <c r="AB43" s="14"/>
      <c r="AC43" s="109">
        <v>49652</v>
      </c>
      <c r="AD43" s="110"/>
      <c r="AE43" s="110"/>
      <c r="AF43" s="110"/>
      <c r="AG43" s="110"/>
    </row>
    <row r="44" spans="1:33" ht="15.75" customHeight="1" x14ac:dyDescent="0.25">
      <c r="A44" s="100">
        <v>1</v>
      </c>
      <c r="B44" s="131" t="s">
        <v>124</v>
      </c>
      <c r="C44" s="102"/>
      <c r="D44" s="102"/>
      <c r="E44" s="102"/>
      <c r="F44" s="102">
        <v>20</v>
      </c>
      <c r="G44" s="102">
        <v>10</v>
      </c>
      <c r="H44" s="102"/>
      <c r="I44" s="102"/>
      <c r="J44" s="102" t="s">
        <v>69</v>
      </c>
      <c r="K44" s="102"/>
      <c r="L44" s="102"/>
      <c r="M44" s="14"/>
      <c r="N44" s="102"/>
      <c r="O44" s="102"/>
      <c r="P44" s="102"/>
      <c r="Q44" s="102"/>
      <c r="R44" s="106"/>
      <c r="S44" s="136"/>
      <c r="T44" s="136"/>
      <c r="U44" s="14"/>
      <c r="V44" s="14"/>
      <c r="W44" s="102"/>
      <c r="X44" s="14"/>
      <c r="Y44" s="14"/>
      <c r="Z44" s="14"/>
      <c r="AA44" s="14"/>
      <c r="AB44" s="14"/>
      <c r="AC44" s="109">
        <v>49653</v>
      </c>
      <c r="AD44" s="110"/>
      <c r="AE44" s="110"/>
      <c r="AF44" s="110"/>
      <c r="AG44" s="110"/>
    </row>
    <row r="45" spans="1:33" ht="15.75" customHeight="1" x14ac:dyDescent="0.25">
      <c r="A45" s="100">
        <v>1</v>
      </c>
      <c r="B45" s="131" t="s">
        <v>125</v>
      </c>
      <c r="C45" s="14"/>
      <c r="D45" s="14"/>
      <c r="E45" s="14"/>
      <c r="F45" s="102"/>
      <c r="G45" s="14"/>
      <c r="H45" s="14">
        <v>2.5</v>
      </c>
      <c r="I45" s="14"/>
      <c r="J45" s="114"/>
      <c r="K45" s="14"/>
      <c r="L45" s="104"/>
      <c r="M45" s="14"/>
      <c r="N45" s="105"/>
      <c r="O45" s="102"/>
      <c r="P45" s="102"/>
      <c r="Q45" s="102"/>
      <c r="R45" s="106"/>
      <c r="S45" s="107"/>
      <c r="T45" s="14"/>
      <c r="U45" s="108"/>
      <c r="V45" s="14">
        <v>5</v>
      </c>
      <c r="W45" s="102"/>
      <c r="X45" s="14"/>
      <c r="Y45" s="14"/>
      <c r="Z45" s="14"/>
      <c r="AA45" s="14"/>
      <c r="AB45" s="14"/>
      <c r="AC45" s="109">
        <v>49654</v>
      </c>
      <c r="AD45" s="110"/>
      <c r="AE45" s="110"/>
      <c r="AF45" s="110"/>
      <c r="AG45" s="110"/>
    </row>
    <row r="46" spans="1:33" ht="15.75" customHeight="1" x14ac:dyDescent="0.25">
      <c r="A46" s="100">
        <v>1</v>
      </c>
      <c r="B46" s="131" t="s">
        <v>126</v>
      </c>
      <c r="C46" s="102"/>
      <c r="D46" s="102"/>
      <c r="E46" s="102"/>
      <c r="F46" s="102"/>
      <c r="G46" s="102">
        <v>15</v>
      </c>
      <c r="H46" s="102"/>
      <c r="I46" s="102"/>
      <c r="J46" s="102" t="s">
        <v>69</v>
      </c>
      <c r="K46" s="102"/>
      <c r="L46" s="102"/>
      <c r="M46" s="14">
        <v>1</v>
      </c>
      <c r="N46" s="102"/>
      <c r="O46" s="102"/>
      <c r="P46" s="102"/>
      <c r="Q46" s="102"/>
      <c r="R46" s="106"/>
      <c r="S46" s="136"/>
      <c r="T46" s="136"/>
      <c r="U46" s="14"/>
      <c r="V46" s="14"/>
      <c r="W46" s="102"/>
      <c r="X46" s="14"/>
      <c r="Y46" s="14"/>
      <c r="Z46" s="14"/>
      <c r="AA46" s="14"/>
      <c r="AB46" s="14"/>
      <c r="AC46" s="109">
        <v>49655</v>
      </c>
      <c r="AD46" s="110"/>
      <c r="AE46" s="110"/>
      <c r="AF46" s="110"/>
      <c r="AG46" s="110"/>
    </row>
    <row r="47" spans="1:33" ht="15.75" customHeight="1" x14ac:dyDescent="0.25">
      <c r="A47" s="100">
        <v>1</v>
      </c>
      <c r="B47" s="131" t="s">
        <v>127</v>
      </c>
      <c r="C47" s="102"/>
      <c r="D47" s="102"/>
      <c r="E47" s="102"/>
      <c r="F47" s="102">
        <v>10</v>
      </c>
      <c r="G47" s="102"/>
      <c r="H47" s="102">
        <v>10</v>
      </c>
      <c r="I47" s="102"/>
      <c r="J47" s="102"/>
      <c r="K47" s="102"/>
      <c r="L47" s="102"/>
      <c r="M47" s="14"/>
      <c r="N47" s="102"/>
      <c r="O47" s="102"/>
      <c r="P47" s="102"/>
      <c r="Q47" s="102"/>
      <c r="R47" s="106"/>
      <c r="S47" s="136"/>
      <c r="T47" s="136"/>
      <c r="U47" s="14"/>
      <c r="V47" s="14"/>
      <c r="W47" s="102"/>
      <c r="X47" s="14"/>
      <c r="Y47" s="14"/>
      <c r="Z47" s="14"/>
      <c r="AA47" s="14"/>
      <c r="AB47" s="14"/>
      <c r="AC47" s="109">
        <v>26582</v>
      </c>
      <c r="AD47" s="110"/>
      <c r="AE47" s="110"/>
      <c r="AF47" s="110"/>
      <c r="AG47" s="110"/>
    </row>
    <row r="48" spans="1:33" ht="15.75" customHeight="1" x14ac:dyDescent="0.25">
      <c r="A48" s="100">
        <v>1</v>
      </c>
      <c r="B48" s="131" t="s">
        <v>128</v>
      </c>
      <c r="C48" s="102"/>
      <c r="D48" s="102"/>
      <c r="E48" s="102"/>
      <c r="F48" s="102">
        <v>20</v>
      </c>
      <c r="G48" s="102"/>
      <c r="H48" s="102">
        <v>20</v>
      </c>
      <c r="I48" s="102"/>
      <c r="J48" s="102"/>
      <c r="K48" s="102"/>
      <c r="L48" s="102"/>
      <c r="M48" s="14"/>
      <c r="N48" s="102"/>
      <c r="O48" s="102"/>
      <c r="P48" s="102"/>
      <c r="Q48" s="102"/>
      <c r="R48" s="106"/>
      <c r="S48" s="136"/>
      <c r="T48" s="136"/>
      <c r="U48" s="14"/>
      <c r="V48" s="14"/>
      <c r="W48" s="102"/>
      <c r="X48" s="14"/>
      <c r="Y48" s="14"/>
      <c r="Z48" s="14"/>
      <c r="AA48" s="14"/>
      <c r="AB48" s="14"/>
      <c r="AC48" s="109">
        <v>49656</v>
      </c>
      <c r="AD48" s="110"/>
      <c r="AE48" s="110"/>
      <c r="AF48" s="110"/>
      <c r="AG48" s="110"/>
    </row>
    <row r="49" spans="1:33" ht="15.75" customHeight="1" x14ac:dyDescent="0.25">
      <c r="A49" s="100">
        <v>1</v>
      </c>
      <c r="B49" s="131" t="s">
        <v>129</v>
      </c>
      <c r="C49" s="102"/>
      <c r="D49" s="102"/>
      <c r="E49" s="102"/>
      <c r="F49" s="102">
        <v>7.5</v>
      </c>
      <c r="G49" s="102">
        <v>7.5</v>
      </c>
      <c r="H49" s="102"/>
      <c r="I49" s="102"/>
      <c r="J49" s="102"/>
      <c r="K49" s="102"/>
      <c r="L49" s="102"/>
      <c r="M49" s="14"/>
      <c r="N49" s="102"/>
      <c r="O49" s="102"/>
      <c r="P49" s="102"/>
      <c r="Q49" s="102"/>
      <c r="R49" s="106"/>
      <c r="S49" s="136"/>
      <c r="T49" s="136"/>
      <c r="U49" s="14"/>
      <c r="V49" s="14"/>
      <c r="W49" s="102"/>
      <c r="X49" s="14"/>
      <c r="Y49" s="14"/>
      <c r="Z49" s="14"/>
      <c r="AA49" s="14"/>
      <c r="AB49" s="14"/>
      <c r="AC49" s="109">
        <v>26583</v>
      </c>
      <c r="AD49" s="110"/>
      <c r="AE49" s="110"/>
      <c r="AF49" s="110"/>
      <c r="AG49" s="110"/>
    </row>
    <row r="50" spans="1:33" ht="15.75" customHeight="1" x14ac:dyDescent="0.25">
      <c r="A50" s="100">
        <v>5</v>
      </c>
      <c r="B50" s="131" t="s">
        <v>130</v>
      </c>
      <c r="C50" s="102">
        <v>5</v>
      </c>
      <c r="D50" s="102"/>
      <c r="E50" s="102"/>
      <c r="F50" s="102" t="s">
        <v>69</v>
      </c>
      <c r="G50" s="102"/>
      <c r="H50" s="102">
        <v>10</v>
      </c>
      <c r="I50" s="102"/>
      <c r="J50" s="102"/>
      <c r="K50" s="102"/>
      <c r="L50" s="102"/>
      <c r="M50" s="14"/>
      <c r="N50" s="102"/>
      <c r="O50" s="102"/>
      <c r="P50" s="102"/>
      <c r="Q50" s="102"/>
      <c r="R50" s="106"/>
      <c r="S50" s="136"/>
      <c r="T50" s="136"/>
      <c r="U50" s="14"/>
      <c r="V50" s="14"/>
      <c r="W50" s="102"/>
      <c r="X50" s="14"/>
      <c r="Y50" s="14"/>
      <c r="Z50" s="14"/>
      <c r="AA50" s="14"/>
      <c r="AB50" s="14"/>
      <c r="AC50" s="109">
        <v>49668</v>
      </c>
      <c r="AD50" s="110"/>
      <c r="AE50" s="110"/>
      <c r="AF50" s="110"/>
      <c r="AG50" s="110"/>
    </row>
    <row r="51" spans="1:33" ht="15.75" customHeight="1" x14ac:dyDescent="0.25">
      <c r="A51" s="100">
        <v>2</v>
      </c>
      <c r="B51" s="131" t="s">
        <v>131</v>
      </c>
      <c r="C51" s="102"/>
      <c r="D51" s="102"/>
      <c r="E51" s="102"/>
      <c r="F51" s="102"/>
      <c r="G51" s="102">
        <v>35</v>
      </c>
      <c r="H51" s="102"/>
      <c r="I51" s="102" t="s">
        <v>69</v>
      </c>
      <c r="J51" s="102"/>
      <c r="K51" s="102"/>
      <c r="L51" s="102"/>
      <c r="M51" s="14"/>
      <c r="N51" s="102"/>
      <c r="O51" s="102"/>
      <c r="P51" s="102"/>
      <c r="Q51" s="102"/>
      <c r="R51" s="106"/>
      <c r="S51" s="136"/>
      <c r="T51" s="136"/>
      <c r="U51" s="14"/>
      <c r="V51" s="14"/>
      <c r="W51" s="102"/>
      <c r="X51" s="14"/>
      <c r="Y51" s="14"/>
      <c r="Z51" s="14"/>
      <c r="AA51" s="14"/>
      <c r="AB51" s="14"/>
      <c r="AC51" s="109">
        <v>49677</v>
      </c>
      <c r="AD51" s="110"/>
      <c r="AE51" s="110"/>
      <c r="AF51" s="110"/>
      <c r="AG51" s="110"/>
    </row>
    <row r="52" spans="1:33" ht="15.75" customHeight="1" x14ac:dyDescent="0.25">
      <c r="A52" s="100">
        <v>5</v>
      </c>
      <c r="B52" s="131" t="s">
        <v>132</v>
      </c>
      <c r="C52" s="102"/>
      <c r="D52" s="102"/>
      <c r="E52" s="102"/>
      <c r="F52" s="102">
        <v>7.5</v>
      </c>
      <c r="G52" s="102"/>
      <c r="H52" s="102">
        <v>2.5</v>
      </c>
      <c r="I52" s="102"/>
      <c r="J52" s="102"/>
      <c r="K52" s="102"/>
      <c r="L52" s="102"/>
      <c r="M52" s="14"/>
      <c r="N52" s="102"/>
      <c r="O52" s="102"/>
      <c r="P52" s="102">
        <v>2.5</v>
      </c>
      <c r="Q52" s="102" t="s">
        <v>73</v>
      </c>
      <c r="R52" s="106"/>
      <c r="S52" s="136"/>
      <c r="T52" s="136"/>
      <c r="U52" s="14"/>
      <c r="V52" s="14"/>
      <c r="W52" s="102"/>
      <c r="X52" s="14"/>
      <c r="Y52" s="14"/>
      <c r="Z52" s="14"/>
      <c r="AA52" s="14"/>
      <c r="AB52" s="14"/>
      <c r="AC52" s="109">
        <v>49669</v>
      </c>
      <c r="AD52" s="110"/>
      <c r="AE52" s="110"/>
      <c r="AF52" s="110"/>
      <c r="AG52" s="110"/>
    </row>
    <row r="53" spans="1:33" ht="15.75" customHeight="1" x14ac:dyDescent="0.25">
      <c r="A53" s="100">
        <v>1</v>
      </c>
      <c r="B53" s="131" t="s">
        <v>133</v>
      </c>
      <c r="C53" s="102"/>
      <c r="D53" s="102"/>
      <c r="E53" s="102"/>
      <c r="F53" s="102">
        <v>8</v>
      </c>
      <c r="G53" s="102"/>
      <c r="H53" s="102"/>
      <c r="I53" s="102"/>
      <c r="J53" s="102"/>
      <c r="K53" s="102"/>
      <c r="L53" s="102"/>
      <c r="M53" s="14"/>
      <c r="N53" s="102"/>
      <c r="O53" s="102"/>
      <c r="P53" s="102"/>
      <c r="Q53" s="102"/>
      <c r="R53" s="106"/>
      <c r="S53" s="136"/>
      <c r="T53" s="136"/>
      <c r="U53" s="14"/>
      <c r="V53" s="14"/>
      <c r="W53" s="102"/>
      <c r="X53" s="14"/>
      <c r="Y53" s="14"/>
      <c r="Z53" s="14"/>
      <c r="AA53" s="14"/>
      <c r="AB53" s="14"/>
      <c r="AC53" s="109">
        <v>41925</v>
      </c>
      <c r="AD53" s="110"/>
      <c r="AE53" s="110"/>
      <c r="AF53" s="110"/>
      <c r="AG53" s="110"/>
    </row>
    <row r="54" spans="1:33" ht="15.75" customHeight="1" x14ac:dyDescent="0.25">
      <c r="A54" s="100">
        <v>5</v>
      </c>
      <c r="B54" s="131" t="s">
        <v>134</v>
      </c>
      <c r="C54" s="102">
        <v>5</v>
      </c>
      <c r="D54" s="102"/>
      <c r="E54" s="102"/>
      <c r="F54" s="102"/>
      <c r="G54" s="102">
        <v>2.5</v>
      </c>
      <c r="H54" s="102"/>
      <c r="I54" s="102"/>
      <c r="J54" s="102"/>
      <c r="K54" s="102"/>
      <c r="L54" s="102"/>
      <c r="M54" s="14"/>
      <c r="N54" s="102"/>
      <c r="O54" s="102"/>
      <c r="P54" s="102"/>
      <c r="Q54" s="102"/>
      <c r="R54" s="106"/>
      <c r="S54" s="136"/>
      <c r="T54" s="136"/>
      <c r="U54" s="14"/>
      <c r="V54" s="14"/>
      <c r="W54" s="102"/>
      <c r="X54" s="14"/>
      <c r="Y54" s="14"/>
      <c r="Z54" s="14"/>
      <c r="AA54" s="14"/>
      <c r="AB54" s="14"/>
      <c r="AC54" s="109">
        <v>49670</v>
      </c>
      <c r="AD54" s="110"/>
      <c r="AE54" s="110"/>
      <c r="AF54" s="110"/>
      <c r="AG54" s="110"/>
    </row>
    <row r="55" spans="1:33" ht="15.75" customHeight="1" x14ac:dyDescent="0.25">
      <c r="A55" s="100">
        <v>5</v>
      </c>
      <c r="B55" s="131" t="s">
        <v>135</v>
      </c>
      <c r="C55" s="102">
        <v>5</v>
      </c>
      <c r="D55" s="112"/>
      <c r="E55" s="102"/>
      <c r="F55" s="102"/>
      <c r="G55" s="102">
        <v>2.5</v>
      </c>
      <c r="H55" s="102"/>
      <c r="I55" s="102"/>
      <c r="J55" s="102" t="s">
        <v>136</v>
      </c>
      <c r="K55" s="102"/>
      <c r="L55" s="102"/>
      <c r="M55" s="14"/>
      <c r="N55" s="102"/>
      <c r="O55" s="102"/>
      <c r="P55" s="102"/>
      <c r="Q55" s="102"/>
      <c r="R55" s="106"/>
      <c r="S55" s="136"/>
      <c r="T55" s="136"/>
      <c r="U55" s="14"/>
      <c r="V55" s="14"/>
      <c r="W55" s="102"/>
      <c r="X55" s="14"/>
      <c r="Y55" s="14"/>
      <c r="Z55" s="14"/>
      <c r="AA55" s="14"/>
      <c r="AB55" s="14"/>
      <c r="AC55" s="109">
        <v>49671</v>
      </c>
      <c r="AD55" s="110"/>
      <c r="AE55" s="110"/>
      <c r="AF55" s="110"/>
      <c r="AG55" s="110"/>
    </row>
    <row r="56" spans="1:33" ht="15.75" customHeight="1" x14ac:dyDescent="0.25">
      <c r="A56" s="100">
        <v>5</v>
      </c>
      <c r="B56" s="131" t="s">
        <v>137</v>
      </c>
      <c r="C56" s="102">
        <v>5</v>
      </c>
      <c r="D56" s="102"/>
      <c r="E56" s="102"/>
      <c r="F56" s="102"/>
      <c r="G56" s="102">
        <v>2.5</v>
      </c>
      <c r="H56" s="102"/>
      <c r="I56" s="102"/>
      <c r="J56" s="102" t="s">
        <v>138</v>
      </c>
      <c r="K56" s="102"/>
      <c r="L56" s="102"/>
      <c r="M56" s="14"/>
      <c r="N56" s="102"/>
      <c r="O56" s="102"/>
      <c r="P56" s="102"/>
      <c r="Q56" s="102"/>
      <c r="R56" s="106"/>
      <c r="S56" s="136"/>
      <c r="T56" s="136"/>
      <c r="U56" s="14"/>
      <c r="V56" s="14"/>
      <c r="W56" s="102"/>
      <c r="X56" s="14"/>
      <c r="Y56" s="14"/>
      <c r="Z56" s="14"/>
      <c r="AA56" s="14"/>
      <c r="AB56" s="14"/>
      <c r="AC56" s="109">
        <v>49672</v>
      </c>
      <c r="AD56" s="110"/>
      <c r="AE56" s="110"/>
      <c r="AF56" s="110"/>
      <c r="AG56" s="110"/>
    </row>
    <row r="57" spans="1:33" ht="15.75" customHeight="1" x14ac:dyDescent="0.25">
      <c r="A57" s="100">
        <v>1</v>
      </c>
      <c r="B57" s="131" t="s">
        <v>139</v>
      </c>
      <c r="C57" s="14">
        <v>10</v>
      </c>
      <c r="D57" s="14"/>
      <c r="E57" s="14">
        <v>5</v>
      </c>
      <c r="F57" s="14"/>
      <c r="G57" s="14" t="s">
        <v>69</v>
      </c>
      <c r="H57" s="14"/>
      <c r="I57" s="111" t="s">
        <v>140</v>
      </c>
      <c r="J57" s="14"/>
      <c r="K57" s="14"/>
      <c r="L57" s="14"/>
      <c r="M57" s="14"/>
      <c r="N57" s="14"/>
      <c r="O57" s="102"/>
      <c r="P57" s="102"/>
      <c r="Q57" s="102"/>
      <c r="R57" s="106"/>
      <c r="S57" s="14"/>
      <c r="T57" s="14"/>
      <c r="U57" s="14"/>
      <c r="V57" s="14"/>
      <c r="W57" s="102"/>
      <c r="X57" s="14"/>
      <c r="Y57" s="14"/>
      <c r="Z57" s="14"/>
      <c r="AA57" s="14"/>
      <c r="AB57" s="102"/>
      <c r="AC57" s="109">
        <v>26584</v>
      </c>
      <c r="AD57" s="110"/>
      <c r="AE57" s="110"/>
      <c r="AF57" s="110"/>
      <c r="AG57" s="110"/>
    </row>
    <row r="58" spans="1:33" ht="15.75" customHeight="1" x14ac:dyDescent="0.25">
      <c r="A58" s="138">
        <v>2</v>
      </c>
      <c r="B58" s="139" t="s">
        <v>141</v>
      </c>
      <c r="C58" s="140"/>
      <c r="D58" s="141" t="s">
        <v>75</v>
      </c>
      <c r="E58" s="142"/>
      <c r="F58" s="142"/>
      <c r="G58" s="143" t="s">
        <v>142</v>
      </c>
      <c r="H58" s="142"/>
      <c r="I58" s="144"/>
      <c r="J58" s="142"/>
      <c r="K58" s="142"/>
      <c r="L58" s="142"/>
      <c r="M58" s="142"/>
      <c r="N58" s="141" t="s">
        <v>143</v>
      </c>
      <c r="O58" s="145"/>
      <c r="P58" s="145"/>
      <c r="Q58" s="145"/>
      <c r="R58" s="146">
        <v>9000</v>
      </c>
      <c r="S58" s="141" t="s">
        <v>144</v>
      </c>
      <c r="T58" s="141" t="s">
        <v>145</v>
      </c>
      <c r="U58" s="142"/>
      <c r="V58" s="141" t="s">
        <v>146</v>
      </c>
      <c r="W58" s="141" t="s">
        <v>147</v>
      </c>
      <c r="X58" s="142"/>
      <c r="Y58" s="141" t="s">
        <v>148</v>
      </c>
      <c r="Z58" s="142"/>
      <c r="AA58" s="141" t="s">
        <v>149</v>
      </c>
      <c r="AB58" s="147" t="s">
        <v>149</v>
      </c>
      <c r="AC58" s="109">
        <v>24866</v>
      </c>
      <c r="AD58" s="130"/>
      <c r="AE58" s="130"/>
      <c r="AF58" s="130"/>
      <c r="AG58" s="130"/>
    </row>
    <row r="59" spans="1:33" ht="15.75" customHeight="1" x14ac:dyDescent="0.25">
      <c r="A59" s="148">
        <v>2</v>
      </c>
      <c r="B59" s="139" t="s">
        <v>141</v>
      </c>
      <c r="C59" s="149" t="s">
        <v>150</v>
      </c>
      <c r="D59" s="150" t="s">
        <v>151</v>
      </c>
      <c r="E59" s="151"/>
      <c r="F59" s="151"/>
      <c r="G59" s="152" t="s">
        <v>152</v>
      </c>
      <c r="H59" s="151"/>
      <c r="I59" s="151"/>
      <c r="J59" s="150" t="s">
        <v>153</v>
      </c>
      <c r="K59" s="151"/>
      <c r="L59" s="151"/>
      <c r="M59" s="151"/>
      <c r="N59" s="150" t="s">
        <v>143</v>
      </c>
      <c r="O59" s="153"/>
      <c r="P59" s="153"/>
      <c r="Q59" s="153"/>
      <c r="R59" s="153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09" t="s">
        <v>154</v>
      </c>
      <c r="AD59" s="130"/>
      <c r="AE59" s="130"/>
      <c r="AF59" s="130"/>
      <c r="AG59" s="130"/>
    </row>
    <row r="60" spans="1:33" ht="16.5" customHeight="1" x14ac:dyDescent="0.25">
      <c r="A60" s="154"/>
      <c r="B60" s="155" t="s">
        <v>31</v>
      </c>
      <c r="C60" s="156">
        <f t="shared" ref="C60:AB60" si="0">SUM(C9:C59)</f>
        <v>52.5</v>
      </c>
      <c r="D60" s="156">
        <f t="shared" si="0"/>
        <v>2.5</v>
      </c>
      <c r="E60" s="156">
        <f t="shared" si="0"/>
        <v>34</v>
      </c>
      <c r="F60" s="156">
        <f t="shared" si="0"/>
        <v>170.5</v>
      </c>
      <c r="G60" s="156">
        <f t="shared" si="0"/>
        <v>172.5</v>
      </c>
      <c r="H60" s="156">
        <f t="shared" si="0"/>
        <v>115</v>
      </c>
      <c r="I60" s="156">
        <f t="shared" si="0"/>
        <v>0</v>
      </c>
      <c r="J60" s="156">
        <f t="shared" si="0"/>
        <v>0</v>
      </c>
      <c r="K60" s="156">
        <f t="shared" si="0"/>
        <v>0</v>
      </c>
      <c r="L60" s="156">
        <f t="shared" si="0"/>
        <v>3</v>
      </c>
      <c r="M60" s="156">
        <f t="shared" si="0"/>
        <v>7</v>
      </c>
      <c r="N60" s="156">
        <f t="shared" si="0"/>
        <v>4</v>
      </c>
      <c r="O60" s="156">
        <f t="shared" si="0"/>
        <v>0</v>
      </c>
      <c r="P60" s="156">
        <f t="shared" si="0"/>
        <v>40</v>
      </c>
      <c r="Q60" s="156">
        <f t="shared" si="0"/>
        <v>51</v>
      </c>
      <c r="R60" s="156">
        <f t="shared" si="0"/>
        <v>9002</v>
      </c>
      <c r="S60" s="156">
        <f t="shared" si="0"/>
        <v>0</v>
      </c>
      <c r="T60" s="156">
        <f t="shared" si="0"/>
        <v>0</v>
      </c>
      <c r="U60" s="156">
        <f t="shared" si="0"/>
        <v>0</v>
      </c>
      <c r="V60" s="156">
        <f t="shared" si="0"/>
        <v>139</v>
      </c>
      <c r="W60" s="156">
        <f t="shared" si="0"/>
        <v>28.5</v>
      </c>
      <c r="X60" s="156">
        <f t="shared" si="0"/>
        <v>95</v>
      </c>
      <c r="Y60" s="156">
        <f t="shared" si="0"/>
        <v>10</v>
      </c>
      <c r="Z60" s="156">
        <f t="shared" si="0"/>
        <v>0</v>
      </c>
      <c r="AA60" s="156">
        <f t="shared" si="0"/>
        <v>12</v>
      </c>
      <c r="AB60" s="156">
        <f t="shared" si="0"/>
        <v>2</v>
      </c>
      <c r="AC60" s="33">
        <f>SUM(C60:AB60)</f>
        <v>9940.5</v>
      </c>
      <c r="AD60" s="157"/>
      <c r="AE60" s="157"/>
      <c r="AF60" s="157"/>
      <c r="AG60" s="157"/>
    </row>
    <row r="61" spans="1:33" ht="13.5" customHeight="1" x14ac:dyDescent="0.2">
      <c r="A61" s="37"/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2"/>
      <c r="X61" s="2"/>
      <c r="Y61" s="2"/>
      <c r="Z61" s="2"/>
      <c r="AA61" s="2"/>
      <c r="AB61" s="2"/>
      <c r="AC61" s="3"/>
      <c r="AD61" s="3"/>
      <c r="AE61" s="3"/>
      <c r="AF61" s="3"/>
      <c r="AG61" s="3"/>
    </row>
    <row r="62" spans="1:33" ht="13.5" customHeight="1" x14ac:dyDescent="0.2">
      <c r="A62" s="37"/>
      <c r="B62" s="37"/>
      <c r="C62" s="38"/>
      <c r="D62" s="38"/>
      <c r="E62" s="38"/>
      <c r="F62" s="248" t="s">
        <v>155</v>
      </c>
      <c r="G62" s="249"/>
      <c r="H62" s="249"/>
      <c r="I62" s="249"/>
      <c r="J62" s="249"/>
      <c r="K62" s="249"/>
      <c r="L62" s="249"/>
      <c r="M62" s="249"/>
      <c r="N62" s="249"/>
      <c r="O62" s="249"/>
      <c r="P62" s="250"/>
      <c r="Q62" s="38"/>
      <c r="R62" s="38"/>
      <c r="S62" s="38"/>
      <c r="T62" s="38"/>
      <c r="U62" s="38"/>
      <c r="V62" s="2"/>
      <c r="W62" s="2"/>
      <c r="X62" s="2"/>
      <c r="Y62" s="2"/>
      <c r="Z62" s="2"/>
      <c r="AA62" s="2"/>
      <c r="AB62" s="2"/>
      <c r="AC62" s="3"/>
      <c r="AD62" s="3"/>
      <c r="AE62" s="3"/>
      <c r="AF62" s="3"/>
      <c r="AG62" s="3"/>
    </row>
    <row r="63" spans="1:33" ht="13.5" customHeight="1" x14ac:dyDescent="0.2">
      <c r="A63" s="37"/>
      <c r="B63" s="39"/>
      <c r="C63" s="248" t="s">
        <v>156</v>
      </c>
      <c r="D63" s="249"/>
      <c r="E63" s="250"/>
      <c r="F63" s="251" t="s">
        <v>34</v>
      </c>
      <c r="G63" s="249"/>
      <c r="H63" s="249"/>
      <c r="I63" s="250"/>
      <c r="J63" s="251" t="s">
        <v>157</v>
      </c>
      <c r="K63" s="249"/>
      <c r="L63" s="249"/>
      <c r="M63" s="250"/>
      <c r="N63" s="251" t="s">
        <v>158</v>
      </c>
      <c r="O63" s="249"/>
      <c r="P63" s="250"/>
      <c r="Q63" s="248" t="s">
        <v>159</v>
      </c>
      <c r="R63" s="249"/>
      <c r="S63" s="249"/>
      <c r="T63" s="249"/>
      <c r="U63" s="250"/>
      <c r="V63" s="278" t="s">
        <v>160</v>
      </c>
      <c r="W63" s="279"/>
      <c r="X63" s="280"/>
      <c r="Y63" s="158" t="s">
        <v>161</v>
      </c>
      <c r="Z63" s="158"/>
      <c r="AA63" s="159"/>
      <c r="AB63" s="40" t="s">
        <v>6</v>
      </c>
      <c r="AC63" s="3"/>
      <c r="AD63" s="3"/>
      <c r="AE63" s="3"/>
      <c r="AF63" s="3"/>
      <c r="AG63" s="3"/>
    </row>
    <row r="64" spans="1:33" ht="13.5" customHeight="1" x14ac:dyDescent="0.2">
      <c r="A64" s="37"/>
      <c r="B64" s="160" t="s">
        <v>7</v>
      </c>
      <c r="C64" s="42" t="s">
        <v>162</v>
      </c>
      <c r="D64" s="8" t="s">
        <v>163</v>
      </c>
      <c r="E64" s="8" t="s">
        <v>164</v>
      </c>
      <c r="F64" s="43" t="s">
        <v>19</v>
      </c>
      <c r="G64" s="44" t="s">
        <v>38</v>
      </c>
      <c r="H64" s="44" t="s">
        <v>39</v>
      </c>
      <c r="I64" s="45" t="s">
        <v>40</v>
      </c>
      <c r="J64" s="43" t="s">
        <v>19</v>
      </c>
      <c r="K64" s="44" t="s">
        <v>38</v>
      </c>
      <c r="L64" s="44" t="s">
        <v>39</v>
      </c>
      <c r="M64" s="45" t="s">
        <v>40</v>
      </c>
      <c r="N64" s="46" t="s">
        <v>165</v>
      </c>
      <c r="O64" s="46" t="s">
        <v>166</v>
      </c>
      <c r="P64" s="46" t="s">
        <v>167</v>
      </c>
      <c r="Q64" s="42" t="s">
        <v>168</v>
      </c>
      <c r="R64" s="8" t="s">
        <v>169</v>
      </c>
      <c r="S64" s="8" t="s">
        <v>170</v>
      </c>
      <c r="T64" s="8" t="s">
        <v>171</v>
      </c>
      <c r="U64" s="10"/>
      <c r="V64" s="47" t="s">
        <v>19</v>
      </c>
      <c r="W64" s="48" t="s">
        <v>11</v>
      </c>
      <c r="X64" s="127" t="s">
        <v>172</v>
      </c>
      <c r="Y64" s="48" t="s">
        <v>8</v>
      </c>
      <c r="Z64" s="48" t="s">
        <v>19</v>
      </c>
      <c r="AA64" s="48" t="s">
        <v>39</v>
      </c>
      <c r="AB64" s="49"/>
      <c r="AC64" s="3"/>
      <c r="AD64" s="3"/>
      <c r="AE64" s="3"/>
      <c r="AF64" s="3"/>
      <c r="AG64" s="3"/>
    </row>
    <row r="65" spans="1:33" ht="15.75" customHeight="1" x14ac:dyDescent="0.25">
      <c r="A65" s="161">
        <v>1</v>
      </c>
      <c r="B65" s="101" t="s">
        <v>85</v>
      </c>
      <c r="C65" s="60"/>
      <c r="D65" s="60"/>
      <c r="E65" s="60"/>
      <c r="F65" s="57"/>
      <c r="G65" s="2">
        <v>12</v>
      </c>
      <c r="H65" s="58"/>
      <c r="I65" s="162"/>
      <c r="J65" s="57"/>
      <c r="K65" s="58"/>
      <c r="L65" s="60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9"/>
      <c r="AC65" s="3"/>
      <c r="AD65" s="3"/>
      <c r="AE65" s="3"/>
      <c r="AF65" s="3"/>
      <c r="AG65" s="3"/>
    </row>
    <row r="66" spans="1:33" ht="15.75" customHeight="1" x14ac:dyDescent="0.25">
      <c r="A66" s="161">
        <v>1</v>
      </c>
      <c r="B66" s="131" t="s">
        <v>96</v>
      </c>
      <c r="C66" s="60"/>
      <c r="D66" s="60"/>
      <c r="E66" s="60"/>
      <c r="F66" s="57"/>
      <c r="G66" s="2"/>
      <c r="H66" s="58"/>
      <c r="I66" s="162"/>
      <c r="J66" s="57"/>
      <c r="K66" s="58"/>
      <c r="L66" s="62"/>
      <c r="M66" s="59"/>
      <c r="N66" s="57"/>
      <c r="O66" s="58"/>
      <c r="P66" s="61"/>
      <c r="Q66" s="57" t="s">
        <v>173</v>
      </c>
      <c r="R66" s="58"/>
      <c r="S66" s="58"/>
      <c r="T66" s="58"/>
      <c r="U66" s="59"/>
      <c r="V66" s="105"/>
      <c r="W66" s="58"/>
      <c r="X66" s="105"/>
      <c r="Y66" s="58"/>
      <c r="Z66" s="58"/>
      <c r="AA66" s="58"/>
      <c r="AB66" s="19"/>
      <c r="AC66" s="3"/>
      <c r="AD66" s="3"/>
      <c r="AE66" s="3"/>
      <c r="AF66" s="3"/>
      <c r="AG66" s="3"/>
    </row>
    <row r="67" spans="1:33" ht="15.75" customHeight="1" x14ac:dyDescent="0.25">
      <c r="A67" s="163">
        <v>1</v>
      </c>
      <c r="B67" s="164" t="s">
        <v>141</v>
      </c>
      <c r="C67" s="60"/>
      <c r="D67" s="60"/>
      <c r="E67" s="60"/>
      <c r="F67" s="57"/>
      <c r="G67" s="2"/>
      <c r="H67" s="58"/>
      <c r="I67" s="162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165" t="s">
        <v>174</v>
      </c>
      <c r="AB67" s="19"/>
      <c r="AC67" s="3"/>
      <c r="AD67" s="3"/>
      <c r="AE67" s="3"/>
      <c r="AF67" s="3"/>
      <c r="AG67" s="3"/>
    </row>
    <row r="68" spans="1:33" ht="15.75" customHeight="1" x14ac:dyDescent="0.25">
      <c r="A68" s="163">
        <v>10</v>
      </c>
      <c r="B68" s="164" t="s">
        <v>175</v>
      </c>
      <c r="C68" s="60"/>
      <c r="D68" s="60"/>
      <c r="E68" s="166" t="s">
        <v>176</v>
      </c>
      <c r="F68" s="57"/>
      <c r="G68" s="2"/>
      <c r="H68" s="58"/>
      <c r="I68" s="162"/>
      <c r="J68" s="167" t="s">
        <v>177</v>
      </c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68">
        <v>29143</v>
      </c>
      <c r="AC68" s="3"/>
      <c r="AD68" s="3"/>
      <c r="AE68" s="3"/>
      <c r="AF68" s="3"/>
      <c r="AG68" s="3"/>
    </row>
    <row r="69" spans="1:33" ht="15.75" customHeight="1" x14ac:dyDescent="0.25">
      <c r="A69" s="161"/>
      <c r="B69" s="101"/>
      <c r="C69" s="60"/>
      <c r="D69" s="60"/>
      <c r="E69" s="60"/>
      <c r="F69" s="57"/>
      <c r="G69" s="2"/>
      <c r="H69" s="58"/>
      <c r="I69" s="162"/>
      <c r="J69" s="57"/>
      <c r="K69" s="58"/>
      <c r="L69" s="60"/>
      <c r="M69" s="52"/>
      <c r="N69" s="50"/>
      <c r="O69" s="51"/>
      <c r="P69" s="54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9"/>
      <c r="AC69" s="3"/>
      <c r="AD69" s="3"/>
      <c r="AE69" s="3"/>
      <c r="AF69" s="3"/>
      <c r="AG69" s="3"/>
    </row>
    <row r="70" spans="1:33" ht="15.75" customHeight="1" x14ac:dyDescent="0.25">
      <c r="A70" s="161"/>
      <c r="B70" s="101"/>
      <c r="C70" s="60"/>
      <c r="D70" s="60"/>
      <c r="E70" s="60"/>
      <c r="F70" s="57"/>
      <c r="G70" s="2"/>
      <c r="H70" s="58"/>
      <c r="I70" s="162"/>
      <c r="J70" s="57"/>
      <c r="K70" s="58"/>
      <c r="L70" s="62"/>
      <c r="M70" s="59"/>
      <c r="N70" s="57"/>
      <c r="O70" s="58"/>
      <c r="P70" s="61"/>
      <c r="Q70" s="57"/>
      <c r="R70" s="58"/>
      <c r="S70" s="58"/>
      <c r="T70" s="58"/>
      <c r="U70" s="59"/>
      <c r="V70" s="58"/>
      <c r="W70" s="58"/>
      <c r="X70" s="105"/>
      <c r="Y70" s="58"/>
      <c r="Z70" s="58"/>
      <c r="AA70" s="58"/>
      <c r="AB70" s="19"/>
      <c r="AC70" s="3"/>
      <c r="AD70" s="3"/>
      <c r="AE70" s="3"/>
      <c r="AF70" s="3"/>
      <c r="AG70" s="3"/>
    </row>
    <row r="71" spans="1:33" ht="15.75" customHeight="1" x14ac:dyDescent="0.25">
      <c r="A71" s="161"/>
      <c r="B71" s="131"/>
      <c r="C71" s="60"/>
      <c r="D71" s="60"/>
      <c r="E71" s="60"/>
      <c r="F71" s="57"/>
      <c r="G71" s="2"/>
      <c r="H71" s="58"/>
      <c r="I71" s="162"/>
      <c r="J71" s="57"/>
      <c r="K71" s="58"/>
      <c r="L71" s="60"/>
      <c r="M71" s="52"/>
      <c r="N71" s="50"/>
      <c r="O71" s="51"/>
      <c r="P71" s="54"/>
      <c r="Q71" s="57"/>
      <c r="R71" s="58"/>
      <c r="S71" s="58"/>
      <c r="T71" s="58"/>
      <c r="U71" s="59"/>
      <c r="V71" s="169"/>
      <c r="W71" s="58"/>
      <c r="X71" s="105"/>
      <c r="Y71" s="58"/>
      <c r="Z71" s="58"/>
      <c r="AA71" s="58"/>
      <c r="AB71" s="19"/>
      <c r="AC71" s="3"/>
      <c r="AD71" s="3"/>
      <c r="AE71" s="3"/>
      <c r="AF71" s="3"/>
      <c r="AG71" s="3"/>
    </row>
    <row r="72" spans="1:33" ht="15.75" customHeight="1" x14ac:dyDescent="0.25">
      <c r="A72" s="161"/>
      <c r="B72" s="131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9"/>
      <c r="AC72" s="3"/>
      <c r="AD72" s="3"/>
      <c r="AE72" s="3"/>
      <c r="AF72" s="3"/>
      <c r="AG72" s="3"/>
    </row>
    <row r="73" spans="1:33" ht="15.75" customHeight="1" x14ac:dyDescent="0.25">
      <c r="A73" s="161"/>
      <c r="B73" s="131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9"/>
      <c r="AC73" s="3"/>
      <c r="AD73" s="3"/>
      <c r="AE73" s="3"/>
      <c r="AF73" s="3"/>
      <c r="AG73" s="3"/>
    </row>
    <row r="74" spans="1:33" ht="15.75" customHeight="1" x14ac:dyDescent="0.25">
      <c r="A74" s="161"/>
      <c r="B74" s="170"/>
      <c r="C74" s="60"/>
      <c r="D74" s="60"/>
      <c r="E74" s="60"/>
      <c r="F74" s="57"/>
      <c r="G74" s="58"/>
      <c r="H74" s="58"/>
      <c r="I74" s="162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69"/>
      <c r="W74" s="58"/>
      <c r="X74" s="105"/>
      <c r="Y74" s="58"/>
      <c r="Z74" s="58"/>
      <c r="AA74" s="58"/>
      <c r="AB74" s="28"/>
      <c r="AC74" s="3"/>
      <c r="AD74" s="3"/>
      <c r="AE74" s="3"/>
      <c r="AF74" s="3"/>
      <c r="AG74" s="3"/>
    </row>
    <row r="75" spans="1:33" ht="15.75" customHeight="1" x14ac:dyDescent="0.25">
      <c r="A75" s="161"/>
      <c r="B75" s="170"/>
      <c r="C75" s="60"/>
      <c r="D75" s="60"/>
      <c r="E75" s="60"/>
      <c r="F75" s="57"/>
      <c r="G75" s="58"/>
      <c r="H75" s="58"/>
      <c r="I75" s="171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172"/>
      <c r="AA75" s="58"/>
      <c r="AB75" s="173"/>
      <c r="AC75" s="3"/>
      <c r="AD75" s="3"/>
      <c r="AE75" s="3"/>
      <c r="AF75" s="3"/>
      <c r="AG75" s="3"/>
    </row>
    <row r="76" spans="1:33" ht="15.75" customHeight="1" x14ac:dyDescent="0.25">
      <c r="A76" s="161"/>
      <c r="B76" s="170"/>
      <c r="C76" s="60"/>
      <c r="D76" s="60"/>
      <c r="E76" s="60"/>
      <c r="F76" s="57"/>
      <c r="G76" s="2"/>
      <c r="H76" s="58"/>
      <c r="I76" s="162"/>
      <c r="J76" s="57"/>
      <c r="K76" s="58"/>
      <c r="L76" s="60"/>
      <c r="M76" s="52"/>
      <c r="N76" s="50"/>
      <c r="O76" s="51"/>
      <c r="P76" s="54"/>
      <c r="Q76" s="57"/>
      <c r="R76" s="58"/>
      <c r="S76" s="58"/>
      <c r="T76" s="58"/>
      <c r="U76" s="59"/>
      <c r="V76" s="58"/>
      <c r="W76" s="58"/>
      <c r="X76" s="105"/>
      <c r="Y76" s="58"/>
      <c r="Z76" s="58"/>
      <c r="AA76" s="58"/>
      <c r="AB76" s="174"/>
      <c r="AC76" s="3"/>
      <c r="AD76" s="3"/>
      <c r="AE76" s="3"/>
      <c r="AF76" s="3"/>
      <c r="AG76" s="3"/>
    </row>
    <row r="77" spans="1:33" ht="15.75" customHeight="1" x14ac:dyDescent="0.25">
      <c r="A77" s="161"/>
      <c r="B77" s="170"/>
      <c r="C77" s="60"/>
      <c r="D77" s="60"/>
      <c r="E77" s="60"/>
      <c r="F77" s="57"/>
      <c r="G77" s="2"/>
      <c r="H77" s="58"/>
      <c r="I77" s="162"/>
      <c r="J77" s="57"/>
      <c r="K77" s="58"/>
      <c r="L77" s="60"/>
      <c r="M77" s="52"/>
      <c r="N77" s="50"/>
      <c r="O77" s="51"/>
      <c r="P77" s="54"/>
      <c r="Q77" s="57"/>
      <c r="R77" s="58"/>
      <c r="S77" s="58"/>
      <c r="T77" s="58"/>
      <c r="U77" s="59"/>
      <c r="V77" s="58"/>
      <c r="W77" s="58"/>
      <c r="X77" s="105"/>
      <c r="Y77" s="58"/>
      <c r="Z77" s="58"/>
      <c r="AA77" s="58"/>
      <c r="AB77" s="174"/>
      <c r="AC77" s="3"/>
      <c r="AD77" s="3"/>
      <c r="AE77" s="3"/>
      <c r="AF77" s="3"/>
      <c r="AG77" s="3"/>
    </row>
    <row r="78" spans="1:33" ht="15.75" customHeight="1" x14ac:dyDescent="0.25">
      <c r="A78" s="161"/>
      <c r="B78" s="170"/>
      <c r="C78" s="60"/>
      <c r="D78" s="60"/>
      <c r="E78" s="60"/>
      <c r="F78" s="57"/>
      <c r="G78" s="2"/>
      <c r="H78" s="58"/>
      <c r="I78" s="162"/>
      <c r="J78" s="57"/>
      <c r="K78" s="58"/>
      <c r="L78" s="62"/>
      <c r="M78" s="52"/>
      <c r="N78" s="50"/>
      <c r="O78" s="51"/>
      <c r="P78" s="54"/>
      <c r="Q78" s="57"/>
      <c r="R78" s="58"/>
      <c r="S78" s="58"/>
      <c r="T78" s="58"/>
      <c r="U78" s="59"/>
      <c r="V78" s="58"/>
      <c r="W78" s="58"/>
      <c r="X78" s="105"/>
      <c r="Y78" s="58"/>
      <c r="Z78" s="58"/>
      <c r="AA78" s="58"/>
      <c r="AB78" s="174"/>
      <c r="AC78" s="3"/>
      <c r="AD78" s="3"/>
      <c r="AE78" s="3"/>
      <c r="AF78" s="3"/>
      <c r="AG78" s="3"/>
    </row>
    <row r="79" spans="1:33" ht="15.75" customHeight="1" x14ac:dyDescent="0.25">
      <c r="A79" s="161"/>
      <c r="B79" s="170"/>
      <c r="C79" s="60"/>
      <c r="D79" s="60"/>
      <c r="E79" s="60"/>
      <c r="F79" s="57"/>
      <c r="G79" s="2"/>
      <c r="H79" s="58"/>
      <c r="I79" s="162"/>
      <c r="J79" s="57"/>
      <c r="K79" s="58"/>
      <c r="L79" s="62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74"/>
      <c r="AC79" s="3"/>
      <c r="AD79" s="3"/>
      <c r="AE79" s="3"/>
      <c r="AF79" s="3"/>
      <c r="AG79" s="3"/>
    </row>
    <row r="80" spans="1:33" ht="15.75" customHeight="1" x14ac:dyDescent="0.25">
      <c r="A80" s="161"/>
      <c r="B80" s="170"/>
      <c r="C80" s="60"/>
      <c r="D80" s="60"/>
      <c r="E80" s="60"/>
      <c r="F80" s="57"/>
      <c r="G80" s="2"/>
      <c r="H80" s="58"/>
      <c r="I80" s="162"/>
      <c r="J80" s="57"/>
      <c r="K80" s="58"/>
      <c r="L80" s="62"/>
      <c r="M80" s="52"/>
      <c r="N80" s="50"/>
      <c r="O80" s="51"/>
      <c r="P80" s="54"/>
      <c r="Q80" s="57"/>
      <c r="R80" s="58"/>
      <c r="S80" s="58"/>
      <c r="T80" s="58"/>
      <c r="U80" s="59"/>
      <c r="V80" s="58"/>
      <c r="W80" s="58"/>
      <c r="X80" s="105"/>
      <c r="Y80" s="58"/>
      <c r="Z80" s="58"/>
      <c r="AA80" s="58"/>
      <c r="AB80" s="174"/>
      <c r="AC80" s="3"/>
      <c r="AD80" s="3"/>
      <c r="AE80" s="3"/>
      <c r="AF80" s="3"/>
      <c r="AG80" s="3"/>
    </row>
    <row r="81" spans="1:33" ht="15.75" customHeight="1" x14ac:dyDescent="0.25">
      <c r="A81" s="161"/>
      <c r="B81" s="170"/>
      <c r="C81" s="60"/>
      <c r="D81" s="60"/>
      <c r="E81" s="60"/>
      <c r="F81" s="57"/>
      <c r="G81" s="2"/>
      <c r="H81" s="58"/>
      <c r="I81" s="162"/>
      <c r="J81" s="57"/>
      <c r="K81" s="58"/>
      <c r="L81" s="62"/>
      <c r="M81" s="52"/>
      <c r="N81" s="50"/>
      <c r="O81" s="51"/>
      <c r="P81" s="54"/>
      <c r="Q81" s="57"/>
      <c r="R81" s="58"/>
      <c r="S81" s="58"/>
      <c r="T81" s="58"/>
      <c r="U81" s="59"/>
      <c r="V81" s="58"/>
      <c r="W81" s="58"/>
      <c r="X81" s="105"/>
      <c r="Y81" s="58"/>
      <c r="Z81" s="58"/>
      <c r="AA81" s="58"/>
      <c r="AB81" s="174"/>
      <c r="AC81" s="3"/>
      <c r="AD81" s="3"/>
      <c r="AE81" s="3"/>
      <c r="AF81" s="3"/>
      <c r="AG81" s="3"/>
    </row>
    <row r="82" spans="1:33" ht="15.75" customHeight="1" x14ac:dyDescent="0.25">
      <c r="A82" s="161"/>
      <c r="B82" s="170"/>
      <c r="C82" s="60"/>
      <c r="D82" s="60"/>
      <c r="E82" s="60"/>
      <c r="F82" s="57"/>
      <c r="G82" s="2"/>
      <c r="H82" s="58"/>
      <c r="I82" s="162"/>
      <c r="J82" s="57"/>
      <c r="K82" s="58"/>
      <c r="L82" s="62"/>
      <c r="M82" s="52"/>
      <c r="N82" s="50"/>
      <c r="O82" s="51"/>
      <c r="P82" s="54"/>
      <c r="Q82" s="57"/>
      <c r="R82" s="58"/>
      <c r="S82" s="58"/>
      <c r="T82" s="58"/>
      <c r="U82" s="59"/>
      <c r="V82" s="58"/>
      <c r="W82" s="58"/>
      <c r="X82" s="105"/>
      <c r="Y82" s="58"/>
      <c r="Z82" s="58"/>
      <c r="AA82" s="58"/>
      <c r="AB82" s="174"/>
      <c r="AC82" s="3"/>
      <c r="AD82" s="3"/>
      <c r="AE82" s="3"/>
      <c r="AF82" s="3"/>
      <c r="AG82" s="3"/>
    </row>
    <row r="83" spans="1:33" ht="15.75" customHeight="1" x14ac:dyDescent="0.25">
      <c r="A83" s="161"/>
      <c r="B83" s="170"/>
      <c r="C83" s="60"/>
      <c r="D83" s="60"/>
      <c r="E83" s="60"/>
      <c r="F83" s="57"/>
      <c r="G83" s="58"/>
      <c r="H83" s="58"/>
      <c r="I83" s="59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05"/>
      <c r="W83" s="58"/>
      <c r="X83" s="105"/>
      <c r="Y83" s="58"/>
      <c r="Z83" s="58"/>
      <c r="AA83" s="58"/>
      <c r="AB83" s="174"/>
      <c r="AC83" s="3"/>
      <c r="AD83" s="3"/>
      <c r="AE83" s="3"/>
      <c r="AF83" s="3"/>
      <c r="AG83" s="3"/>
    </row>
    <row r="84" spans="1:33" ht="15.75" customHeight="1" x14ac:dyDescent="0.25">
      <c r="A84" s="161"/>
      <c r="B84" s="175"/>
      <c r="C84" s="60"/>
      <c r="D84" s="60"/>
      <c r="E84" s="60"/>
      <c r="F84" s="57"/>
      <c r="G84" s="58"/>
      <c r="H84" s="58"/>
      <c r="I84" s="59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58"/>
      <c r="AA84" s="58"/>
      <c r="AB84" s="174"/>
      <c r="AC84" s="3"/>
      <c r="AD84" s="3"/>
      <c r="AE84" s="3"/>
      <c r="AF84" s="3"/>
      <c r="AG84" s="3"/>
    </row>
    <row r="85" spans="1:33" ht="15.75" customHeight="1" x14ac:dyDescent="0.25">
      <c r="A85" s="161"/>
      <c r="B85" s="170"/>
      <c r="C85" s="60"/>
      <c r="D85" s="60"/>
      <c r="E85" s="60"/>
      <c r="F85" s="57"/>
      <c r="G85" s="58"/>
      <c r="H85" s="58"/>
      <c r="I85" s="59"/>
      <c r="J85" s="57"/>
      <c r="K85" s="58"/>
      <c r="L85" s="62"/>
      <c r="M85" s="59"/>
      <c r="N85" s="57"/>
      <c r="O85" s="58"/>
      <c r="P85" s="61"/>
      <c r="Q85" s="57"/>
      <c r="R85" s="58"/>
      <c r="S85" s="58"/>
      <c r="T85" s="58"/>
      <c r="U85" s="59"/>
      <c r="V85" s="105"/>
      <c r="W85" s="58"/>
      <c r="X85" s="105"/>
      <c r="Y85" s="58"/>
      <c r="Z85" s="58"/>
      <c r="AA85" s="58"/>
      <c r="AB85" s="174"/>
      <c r="AC85" s="3"/>
      <c r="AD85" s="3"/>
      <c r="AE85" s="3"/>
      <c r="AF85" s="3"/>
      <c r="AG85" s="3"/>
    </row>
    <row r="86" spans="1:33" ht="15.75" customHeight="1" x14ac:dyDescent="0.25">
      <c r="A86" s="161"/>
      <c r="B86" s="170"/>
      <c r="C86" s="60"/>
      <c r="D86" s="60"/>
      <c r="E86" s="60"/>
      <c r="F86" s="57"/>
      <c r="G86" s="58"/>
      <c r="H86" s="58"/>
      <c r="I86" s="59"/>
      <c r="J86" s="57"/>
      <c r="K86" s="58"/>
      <c r="L86" s="62"/>
      <c r="M86" s="59"/>
      <c r="N86" s="57"/>
      <c r="O86" s="58"/>
      <c r="P86" s="61"/>
      <c r="Q86" s="57"/>
      <c r="R86" s="58"/>
      <c r="S86" s="58"/>
      <c r="T86" s="58"/>
      <c r="U86" s="59"/>
      <c r="V86" s="105"/>
      <c r="W86" s="58"/>
      <c r="X86" s="105"/>
      <c r="Y86" s="58"/>
      <c r="Z86" s="58"/>
      <c r="AA86" s="58"/>
      <c r="AB86" s="174"/>
      <c r="AC86" s="3"/>
      <c r="AD86" s="3"/>
      <c r="AE86" s="3"/>
      <c r="AF86" s="3"/>
      <c r="AG86" s="3"/>
    </row>
    <row r="87" spans="1:33" ht="15.75" customHeight="1" x14ac:dyDescent="0.25">
      <c r="A87" s="161"/>
      <c r="B87" s="170"/>
      <c r="C87" s="60"/>
      <c r="D87" s="60"/>
      <c r="E87" s="60"/>
      <c r="F87" s="57"/>
      <c r="G87" s="58"/>
      <c r="H87" s="58"/>
      <c r="I87" s="59"/>
      <c r="J87" s="57"/>
      <c r="K87" s="58"/>
      <c r="L87" s="62"/>
      <c r="M87" s="59"/>
      <c r="N87" s="57"/>
      <c r="O87" s="58"/>
      <c r="P87" s="61"/>
      <c r="Q87" s="57"/>
      <c r="R87" s="58"/>
      <c r="S87" s="58"/>
      <c r="T87" s="58"/>
      <c r="U87" s="59"/>
      <c r="V87" s="105"/>
      <c r="W87" s="58"/>
      <c r="X87" s="105"/>
      <c r="Y87" s="58"/>
      <c r="Z87" s="58"/>
      <c r="AA87" s="58"/>
      <c r="AB87" s="174"/>
      <c r="AC87" s="3"/>
      <c r="AD87" s="3"/>
      <c r="AE87" s="3"/>
      <c r="AF87" s="3"/>
      <c r="AG87" s="3"/>
    </row>
    <row r="88" spans="1:33" ht="15.75" customHeight="1" x14ac:dyDescent="0.25">
      <c r="A88" s="161"/>
      <c r="B88" s="170"/>
      <c r="C88" s="60"/>
      <c r="D88" s="60"/>
      <c r="E88" s="60"/>
      <c r="F88" s="57"/>
      <c r="G88" s="58"/>
      <c r="H88" s="58"/>
      <c r="I88" s="59"/>
      <c r="J88" s="57"/>
      <c r="K88" s="58"/>
      <c r="L88" s="62"/>
      <c r="M88" s="59"/>
      <c r="N88" s="57"/>
      <c r="O88" s="58"/>
      <c r="P88" s="61"/>
      <c r="Q88" s="57"/>
      <c r="R88" s="58"/>
      <c r="S88" s="58"/>
      <c r="T88" s="58"/>
      <c r="U88" s="59"/>
      <c r="V88" s="105"/>
      <c r="W88" s="58"/>
      <c r="X88" s="105"/>
      <c r="Y88" s="58"/>
      <c r="Z88" s="58"/>
      <c r="AA88" s="58"/>
      <c r="AB88" s="174"/>
      <c r="AC88" s="3"/>
      <c r="AD88" s="3"/>
      <c r="AE88" s="3"/>
      <c r="AF88" s="3"/>
      <c r="AG88" s="3"/>
    </row>
    <row r="89" spans="1:33" ht="15.75" customHeight="1" x14ac:dyDescent="0.25">
      <c r="A89" s="161"/>
      <c r="B89" s="170"/>
      <c r="C89" s="60"/>
      <c r="D89" s="60"/>
      <c r="E89" s="60"/>
      <c r="F89" s="57"/>
      <c r="G89" s="58"/>
      <c r="H89" s="58"/>
      <c r="I89" s="59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5"/>
      <c r="W89" s="58"/>
      <c r="X89" s="105"/>
      <c r="Y89" s="58"/>
      <c r="Z89" s="58"/>
      <c r="AA89" s="58"/>
      <c r="AB89" s="174"/>
      <c r="AC89" s="3"/>
      <c r="AD89" s="3"/>
      <c r="AE89" s="3"/>
      <c r="AF89" s="3"/>
      <c r="AG89" s="3"/>
    </row>
    <row r="90" spans="1:33" ht="15.75" customHeight="1" x14ac:dyDescent="0.25">
      <c r="A90" s="161"/>
      <c r="B90" s="176"/>
      <c r="C90" s="60"/>
      <c r="D90" s="60"/>
      <c r="E90" s="60"/>
      <c r="F90" s="57"/>
      <c r="G90" s="58"/>
      <c r="H90" s="58"/>
      <c r="I90" s="59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5"/>
      <c r="W90" s="58"/>
      <c r="X90" s="105"/>
      <c r="Y90" s="58"/>
      <c r="Z90" s="58"/>
      <c r="AA90" s="58"/>
      <c r="AB90" s="174"/>
      <c r="AC90" s="3"/>
      <c r="AD90" s="3"/>
      <c r="AE90" s="3"/>
      <c r="AF90" s="3"/>
      <c r="AG90" s="3"/>
    </row>
    <row r="91" spans="1:33" ht="13.5" customHeight="1" x14ac:dyDescent="0.2">
      <c r="A91" s="177"/>
      <c r="B91" s="71" t="s">
        <v>31</v>
      </c>
      <c r="C91" s="72">
        <f t="shared" ref="C91:E91" si="1">SUM(C65:C76)</f>
        <v>0</v>
      </c>
      <c r="D91" s="72">
        <f t="shared" si="1"/>
        <v>0</v>
      </c>
      <c r="E91" s="72">
        <f t="shared" si="1"/>
        <v>0</v>
      </c>
      <c r="F91" s="72">
        <f t="shared" ref="F91:W91" si="2">SUM(F65:F74)</f>
        <v>0</v>
      </c>
      <c r="G91" s="72">
        <f t="shared" si="2"/>
        <v>12</v>
      </c>
      <c r="H91" s="72">
        <f t="shared" si="2"/>
        <v>0</v>
      </c>
      <c r="I91" s="72">
        <f t="shared" si="2"/>
        <v>0</v>
      </c>
      <c r="J91" s="72">
        <f t="shared" si="2"/>
        <v>0</v>
      </c>
      <c r="K91" s="73">
        <f t="shared" si="2"/>
        <v>0</v>
      </c>
      <c r="L91" s="73">
        <f t="shared" si="2"/>
        <v>0</v>
      </c>
      <c r="M91" s="73">
        <f t="shared" si="2"/>
        <v>0</v>
      </c>
      <c r="N91" s="73">
        <f t="shared" si="2"/>
        <v>0</v>
      </c>
      <c r="O91" s="73">
        <f t="shared" si="2"/>
        <v>0</v>
      </c>
      <c r="P91" s="73">
        <f t="shared" si="2"/>
        <v>0</v>
      </c>
      <c r="Q91" s="72">
        <f t="shared" si="2"/>
        <v>0</v>
      </c>
      <c r="R91" s="72">
        <f t="shared" si="2"/>
        <v>0</v>
      </c>
      <c r="S91" s="72">
        <f t="shared" si="2"/>
        <v>0</v>
      </c>
      <c r="T91" s="72">
        <f t="shared" si="2"/>
        <v>0</v>
      </c>
      <c r="U91" s="73">
        <f t="shared" si="2"/>
        <v>0</v>
      </c>
      <c r="V91" s="73">
        <f t="shared" si="2"/>
        <v>0</v>
      </c>
      <c r="W91" s="73">
        <f t="shared" si="2"/>
        <v>0</v>
      </c>
      <c r="X91" s="73">
        <f t="shared" ref="X91:Z91" si="3">SUM(Y65:Y74)</f>
        <v>0</v>
      </c>
      <c r="Y91" s="73">
        <f t="shared" si="3"/>
        <v>0</v>
      </c>
      <c r="Z91" s="73">
        <f t="shared" si="3"/>
        <v>0</v>
      </c>
      <c r="AA91" s="75"/>
      <c r="AB91" s="127"/>
      <c r="AC91" s="3"/>
      <c r="AD91" s="3"/>
      <c r="AE91" s="3"/>
      <c r="AF91" s="3"/>
      <c r="AG91" s="3"/>
    </row>
    <row r="92" spans="1:33" ht="12.75" customHeight="1" x14ac:dyDescent="0.2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  <c r="AD92" s="3"/>
      <c r="AE92" s="3"/>
      <c r="AF92" s="3"/>
      <c r="AG92" s="3"/>
    </row>
    <row r="93" spans="1:33" ht="12.75" customHeight="1" x14ac:dyDescent="0.2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  <c r="AD93" s="3"/>
      <c r="AE93" s="3"/>
      <c r="AF93" s="3"/>
      <c r="AG93" s="3"/>
    </row>
    <row r="94" spans="1:33" ht="12.75" customHeight="1" x14ac:dyDescent="0.2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  <c r="AD94" s="3"/>
      <c r="AE94" s="3"/>
      <c r="AF94" s="3"/>
      <c r="AG94" s="3"/>
    </row>
    <row r="95" spans="1:33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  <c r="AD95" s="3"/>
      <c r="AE95" s="3"/>
      <c r="AF95" s="3"/>
      <c r="AG95" s="3"/>
    </row>
    <row r="96" spans="1:33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  <c r="AD96" s="3"/>
      <c r="AE96" s="3"/>
      <c r="AF96" s="3"/>
      <c r="AG96" s="3"/>
    </row>
    <row r="97" spans="1:33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  <c r="AD97" s="3"/>
      <c r="AE97" s="3"/>
      <c r="AF97" s="3"/>
      <c r="AG97" s="3"/>
    </row>
    <row r="98" spans="1:33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  <c r="AD98" s="3"/>
      <c r="AE98" s="3"/>
      <c r="AF98" s="3"/>
      <c r="AG98" s="3"/>
    </row>
    <row r="99" spans="1:33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  <c r="AD99" s="3"/>
      <c r="AE99" s="3"/>
      <c r="AF99" s="3"/>
      <c r="AG99" s="3"/>
    </row>
    <row r="100" spans="1:33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  <c r="AD100" s="3"/>
      <c r="AE100" s="3"/>
      <c r="AF100" s="3"/>
      <c r="AG100" s="3"/>
    </row>
    <row r="101" spans="1:33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  <c r="AD101" s="3"/>
      <c r="AE101" s="3"/>
      <c r="AF101" s="3"/>
      <c r="AG101" s="3"/>
    </row>
    <row r="102" spans="1:33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  <c r="AD102" s="3"/>
      <c r="AE102" s="3"/>
      <c r="AF102" s="3"/>
      <c r="AG102" s="3"/>
    </row>
    <row r="103" spans="1:33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  <c r="AD103" s="3"/>
      <c r="AE103" s="3"/>
      <c r="AF103" s="3"/>
      <c r="AG103" s="3"/>
    </row>
    <row r="104" spans="1:33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  <c r="AD104" s="3"/>
      <c r="AE104" s="3"/>
      <c r="AF104" s="3"/>
      <c r="AG104" s="3"/>
    </row>
    <row r="105" spans="1:33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  <c r="AD105" s="3"/>
      <c r="AE105" s="3"/>
      <c r="AF105" s="3"/>
      <c r="AG105" s="3"/>
    </row>
    <row r="106" spans="1:33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  <c r="AD106" s="3"/>
      <c r="AE106" s="3"/>
      <c r="AF106" s="3"/>
      <c r="AG106" s="3"/>
    </row>
    <row r="107" spans="1:33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  <c r="AD107" s="3"/>
      <c r="AE107" s="3"/>
      <c r="AF107" s="3"/>
      <c r="AG107" s="3"/>
    </row>
    <row r="108" spans="1:33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  <c r="AD108" s="3"/>
      <c r="AE108" s="3"/>
      <c r="AF108" s="3"/>
      <c r="AG108" s="3"/>
    </row>
    <row r="109" spans="1:33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  <c r="AD109" s="3"/>
      <c r="AE109" s="3"/>
      <c r="AF109" s="3"/>
      <c r="AG109" s="3"/>
    </row>
    <row r="110" spans="1:33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  <c r="AD110" s="3"/>
      <c r="AE110" s="3"/>
      <c r="AF110" s="3"/>
      <c r="AG110" s="3"/>
    </row>
    <row r="111" spans="1:33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  <c r="AD111" s="3"/>
      <c r="AE111" s="3"/>
      <c r="AF111" s="3"/>
      <c r="AG111" s="3"/>
    </row>
    <row r="112" spans="1:33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  <c r="AD112" s="3"/>
      <c r="AE112" s="3"/>
      <c r="AF112" s="3"/>
      <c r="AG112" s="3"/>
    </row>
    <row r="113" spans="1:33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  <c r="AD113" s="3"/>
      <c r="AE113" s="3"/>
      <c r="AF113" s="3"/>
      <c r="AG113" s="3"/>
    </row>
    <row r="114" spans="1:33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  <c r="AD114" s="3"/>
      <c r="AE114" s="3"/>
      <c r="AF114" s="3"/>
      <c r="AG114" s="3"/>
    </row>
    <row r="115" spans="1:33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  <c r="AD115" s="3"/>
      <c r="AE115" s="3"/>
      <c r="AF115" s="3"/>
      <c r="AG115" s="3"/>
    </row>
    <row r="116" spans="1:33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  <c r="AD116" s="3"/>
      <c r="AE116" s="3"/>
      <c r="AF116" s="3"/>
      <c r="AG116" s="3"/>
    </row>
    <row r="117" spans="1:33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  <c r="AD117" s="3"/>
      <c r="AE117" s="3"/>
      <c r="AF117" s="3"/>
      <c r="AG117" s="3"/>
    </row>
    <row r="118" spans="1:33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  <c r="AD118" s="3"/>
      <c r="AE118" s="3"/>
      <c r="AF118" s="3"/>
      <c r="AG118" s="3"/>
    </row>
    <row r="119" spans="1:33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  <c r="AD119" s="3"/>
      <c r="AE119" s="3"/>
      <c r="AF119" s="3"/>
      <c r="AG119" s="3"/>
    </row>
    <row r="120" spans="1:33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  <c r="AD120" s="3"/>
      <c r="AE120" s="3"/>
      <c r="AF120" s="3"/>
      <c r="AG120" s="3"/>
    </row>
    <row r="121" spans="1:33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  <c r="AD121" s="3"/>
      <c r="AE121" s="3"/>
      <c r="AF121" s="3"/>
      <c r="AG121" s="3"/>
    </row>
    <row r="122" spans="1:33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  <c r="AD122" s="3"/>
      <c r="AE122" s="3"/>
      <c r="AF122" s="3"/>
      <c r="AG122" s="3"/>
    </row>
    <row r="123" spans="1:33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  <c r="AD123" s="3"/>
      <c r="AE123" s="3"/>
      <c r="AF123" s="3"/>
      <c r="AG123" s="3"/>
    </row>
    <row r="124" spans="1:33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  <c r="AD124" s="3"/>
      <c r="AE124" s="3"/>
      <c r="AF124" s="3"/>
      <c r="AG124" s="3"/>
    </row>
    <row r="125" spans="1:33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  <c r="AD125" s="3"/>
      <c r="AE125" s="3"/>
      <c r="AF125" s="3"/>
      <c r="AG125" s="3"/>
    </row>
    <row r="126" spans="1:33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  <c r="AD126" s="3"/>
      <c r="AE126" s="3"/>
      <c r="AF126" s="3"/>
      <c r="AG126" s="3"/>
    </row>
    <row r="127" spans="1:33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  <c r="AD127" s="3"/>
      <c r="AE127" s="3"/>
      <c r="AF127" s="3"/>
      <c r="AG127" s="3"/>
    </row>
    <row r="128" spans="1:33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  <c r="AD128" s="3"/>
      <c r="AE128" s="3"/>
      <c r="AF128" s="3"/>
      <c r="AG128" s="3"/>
    </row>
    <row r="129" spans="1:33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  <c r="AD129" s="3"/>
      <c r="AE129" s="3"/>
      <c r="AF129" s="3"/>
      <c r="AG129" s="3"/>
    </row>
    <row r="130" spans="1:33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  <c r="AD130" s="3"/>
      <c r="AE130" s="3"/>
      <c r="AF130" s="3"/>
      <c r="AG130" s="3"/>
    </row>
    <row r="131" spans="1:33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  <c r="AD131" s="3"/>
      <c r="AE131" s="3"/>
      <c r="AF131" s="3"/>
      <c r="AG131" s="3"/>
    </row>
    <row r="132" spans="1:33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  <c r="AD132" s="3"/>
      <c r="AE132" s="3"/>
      <c r="AF132" s="3"/>
      <c r="AG132" s="3"/>
    </row>
    <row r="133" spans="1:33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  <c r="AD133" s="3"/>
      <c r="AE133" s="3"/>
      <c r="AF133" s="3"/>
      <c r="AG133" s="3"/>
    </row>
    <row r="134" spans="1:33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  <c r="AD134" s="3"/>
      <c r="AE134" s="3"/>
      <c r="AF134" s="3"/>
      <c r="AG134" s="3"/>
    </row>
    <row r="135" spans="1:33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  <c r="AD135" s="3"/>
      <c r="AE135" s="3"/>
      <c r="AF135" s="3"/>
      <c r="AG135" s="3"/>
    </row>
    <row r="136" spans="1:33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  <c r="AD136" s="3"/>
      <c r="AE136" s="3"/>
      <c r="AF136" s="3"/>
      <c r="AG136" s="3"/>
    </row>
    <row r="137" spans="1:33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  <c r="AD137" s="3"/>
      <c r="AE137" s="3"/>
      <c r="AF137" s="3"/>
      <c r="AG137" s="3"/>
    </row>
    <row r="138" spans="1:33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  <c r="AD138" s="3"/>
      <c r="AE138" s="3"/>
      <c r="AF138" s="3"/>
      <c r="AG138" s="3"/>
    </row>
    <row r="139" spans="1:33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  <c r="AD139" s="3"/>
      <c r="AE139" s="3"/>
      <c r="AF139" s="3"/>
      <c r="AG139" s="3"/>
    </row>
    <row r="140" spans="1:33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  <c r="AD140" s="3"/>
      <c r="AE140" s="3"/>
      <c r="AF140" s="3"/>
      <c r="AG140" s="3"/>
    </row>
    <row r="141" spans="1:33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  <c r="AD141" s="3"/>
      <c r="AE141" s="3"/>
      <c r="AF141" s="3"/>
      <c r="AG141" s="3"/>
    </row>
    <row r="142" spans="1:33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  <c r="AD142" s="3"/>
      <c r="AE142" s="3"/>
      <c r="AF142" s="3"/>
      <c r="AG142" s="3"/>
    </row>
    <row r="143" spans="1:33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  <c r="AD143" s="3"/>
      <c r="AE143" s="3"/>
      <c r="AF143" s="3"/>
      <c r="AG143" s="3"/>
    </row>
    <row r="144" spans="1:33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  <c r="AD144" s="3"/>
      <c r="AE144" s="3"/>
      <c r="AF144" s="3"/>
      <c r="AG144" s="3"/>
    </row>
    <row r="145" spans="1:33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  <c r="AD145" s="3"/>
      <c r="AE145" s="3"/>
      <c r="AF145" s="3"/>
      <c r="AG145" s="3"/>
    </row>
    <row r="146" spans="1:33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  <c r="AD146" s="3"/>
      <c r="AE146" s="3"/>
      <c r="AF146" s="3"/>
      <c r="AG146" s="3"/>
    </row>
    <row r="147" spans="1:33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  <c r="AD147" s="3"/>
      <c r="AE147" s="3"/>
      <c r="AF147" s="3"/>
      <c r="AG147" s="3"/>
    </row>
    <row r="148" spans="1:33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  <c r="AD148" s="3"/>
      <c r="AE148" s="3"/>
      <c r="AF148" s="3"/>
      <c r="AG148" s="3"/>
    </row>
    <row r="149" spans="1:33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  <c r="AD149" s="3"/>
      <c r="AE149" s="3"/>
      <c r="AF149" s="3"/>
      <c r="AG149" s="3"/>
    </row>
    <row r="150" spans="1:33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  <c r="AD150" s="3"/>
      <c r="AE150" s="3"/>
      <c r="AF150" s="3"/>
      <c r="AG150" s="3"/>
    </row>
    <row r="151" spans="1:33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  <c r="AD151" s="3"/>
      <c r="AE151" s="3"/>
      <c r="AF151" s="3"/>
      <c r="AG151" s="3"/>
    </row>
    <row r="152" spans="1:33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  <c r="AD152" s="3"/>
      <c r="AE152" s="3"/>
      <c r="AF152" s="3"/>
      <c r="AG152" s="3"/>
    </row>
    <row r="153" spans="1:33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  <c r="AD153" s="3"/>
      <c r="AE153" s="3"/>
      <c r="AF153" s="3"/>
      <c r="AG153" s="3"/>
    </row>
    <row r="154" spans="1:33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  <c r="AD154" s="3"/>
      <c r="AE154" s="3"/>
      <c r="AF154" s="3"/>
      <c r="AG154" s="3"/>
    </row>
    <row r="155" spans="1:33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  <c r="AD155" s="3"/>
      <c r="AE155" s="3"/>
      <c r="AF155" s="3"/>
      <c r="AG155" s="3"/>
    </row>
    <row r="156" spans="1:33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  <c r="AD156" s="3"/>
      <c r="AE156" s="3"/>
      <c r="AF156" s="3"/>
      <c r="AG156" s="3"/>
    </row>
    <row r="157" spans="1:33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  <c r="AD157" s="3"/>
      <c r="AE157" s="3"/>
      <c r="AF157" s="3"/>
      <c r="AG157" s="3"/>
    </row>
    <row r="158" spans="1:33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  <c r="AD158" s="3"/>
      <c r="AE158" s="3"/>
      <c r="AF158" s="3"/>
      <c r="AG158" s="3"/>
    </row>
    <row r="159" spans="1:33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  <c r="AD159" s="3"/>
      <c r="AE159" s="3"/>
      <c r="AF159" s="3"/>
      <c r="AG159" s="3"/>
    </row>
    <row r="160" spans="1:33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  <c r="AD160" s="3"/>
      <c r="AE160" s="3"/>
      <c r="AF160" s="3"/>
      <c r="AG160" s="3"/>
    </row>
    <row r="161" spans="1:33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  <c r="AD161" s="3"/>
      <c r="AE161" s="3"/>
      <c r="AF161" s="3"/>
      <c r="AG161" s="3"/>
    </row>
    <row r="162" spans="1:33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  <c r="AD162" s="3"/>
      <c r="AE162" s="3"/>
      <c r="AF162" s="3"/>
      <c r="AG162" s="3"/>
    </row>
    <row r="163" spans="1:33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  <c r="AD163" s="3"/>
      <c r="AE163" s="3"/>
      <c r="AF163" s="3"/>
      <c r="AG163" s="3"/>
    </row>
    <row r="164" spans="1:33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  <c r="AD164" s="3"/>
      <c r="AE164" s="3"/>
      <c r="AF164" s="3"/>
      <c r="AG164" s="3"/>
    </row>
    <row r="165" spans="1:33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  <c r="AD165" s="3"/>
      <c r="AE165" s="3"/>
      <c r="AF165" s="3"/>
      <c r="AG165" s="3"/>
    </row>
    <row r="166" spans="1:33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  <c r="AD166" s="3"/>
      <c r="AE166" s="3"/>
      <c r="AF166" s="3"/>
      <c r="AG166" s="3"/>
    </row>
    <row r="167" spans="1:33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  <c r="AD167" s="3"/>
      <c r="AE167" s="3"/>
      <c r="AF167" s="3"/>
      <c r="AG167" s="3"/>
    </row>
    <row r="168" spans="1:33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  <c r="AD168" s="3"/>
      <c r="AE168" s="3"/>
      <c r="AF168" s="3"/>
      <c r="AG168" s="3"/>
    </row>
    <row r="169" spans="1:33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  <c r="AD169" s="3"/>
      <c r="AE169" s="3"/>
      <c r="AF169" s="3"/>
      <c r="AG169" s="3"/>
    </row>
    <row r="170" spans="1:33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  <c r="AD170" s="3"/>
      <c r="AE170" s="3"/>
      <c r="AF170" s="3"/>
      <c r="AG170" s="3"/>
    </row>
    <row r="171" spans="1:33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  <c r="AD171" s="3"/>
      <c r="AE171" s="3"/>
      <c r="AF171" s="3"/>
      <c r="AG171" s="3"/>
    </row>
    <row r="172" spans="1:33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  <c r="AD172" s="3"/>
      <c r="AE172" s="3"/>
      <c r="AF172" s="3"/>
      <c r="AG172" s="3"/>
    </row>
    <row r="173" spans="1:33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  <c r="AD173" s="3"/>
      <c r="AE173" s="3"/>
      <c r="AF173" s="3"/>
      <c r="AG173" s="3"/>
    </row>
    <row r="174" spans="1:33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  <c r="AD174" s="3"/>
      <c r="AE174" s="3"/>
      <c r="AF174" s="3"/>
      <c r="AG174" s="3"/>
    </row>
    <row r="175" spans="1:33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  <c r="AD175" s="3"/>
      <c r="AE175" s="3"/>
      <c r="AF175" s="3"/>
      <c r="AG175" s="3"/>
    </row>
    <row r="176" spans="1:33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  <c r="AD176" s="3"/>
      <c r="AE176" s="3"/>
      <c r="AF176" s="3"/>
      <c r="AG176" s="3"/>
    </row>
    <row r="177" spans="1:33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  <c r="AD177" s="3"/>
      <c r="AE177" s="3"/>
      <c r="AF177" s="3"/>
      <c r="AG177" s="3"/>
    </row>
    <row r="178" spans="1:33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  <c r="AD178" s="3"/>
      <c r="AE178" s="3"/>
      <c r="AF178" s="3"/>
      <c r="AG178" s="3"/>
    </row>
    <row r="179" spans="1:33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  <c r="AD179" s="3"/>
      <c r="AE179" s="3"/>
      <c r="AF179" s="3"/>
      <c r="AG179" s="3"/>
    </row>
    <row r="180" spans="1:33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  <c r="AD180" s="3"/>
      <c r="AE180" s="3"/>
      <c r="AF180" s="3"/>
      <c r="AG180" s="3"/>
    </row>
    <row r="181" spans="1:33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  <c r="AD181" s="3"/>
      <c r="AE181" s="3"/>
      <c r="AF181" s="3"/>
      <c r="AG181" s="3"/>
    </row>
    <row r="182" spans="1:33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  <c r="AD182" s="3"/>
      <c r="AE182" s="3"/>
      <c r="AF182" s="3"/>
      <c r="AG182" s="3"/>
    </row>
    <row r="183" spans="1:33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  <c r="AD183" s="3"/>
      <c r="AE183" s="3"/>
      <c r="AF183" s="3"/>
      <c r="AG183" s="3"/>
    </row>
    <row r="184" spans="1:33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  <c r="AD184" s="3"/>
      <c r="AE184" s="3"/>
      <c r="AF184" s="3"/>
      <c r="AG184" s="3"/>
    </row>
    <row r="185" spans="1:33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  <c r="AD185" s="3"/>
      <c r="AE185" s="3"/>
      <c r="AF185" s="3"/>
      <c r="AG185" s="3"/>
    </row>
    <row r="186" spans="1:33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  <c r="AD186" s="3"/>
      <c r="AE186" s="3"/>
      <c r="AF186" s="3"/>
      <c r="AG186" s="3"/>
    </row>
    <row r="187" spans="1:33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  <c r="AD187" s="3"/>
      <c r="AE187" s="3"/>
      <c r="AF187" s="3"/>
      <c r="AG187" s="3"/>
    </row>
    <row r="188" spans="1:33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  <c r="AD188" s="3"/>
      <c r="AE188" s="3"/>
      <c r="AF188" s="3"/>
      <c r="AG188" s="3"/>
    </row>
    <row r="189" spans="1:33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  <c r="AD189" s="3"/>
      <c r="AE189" s="3"/>
      <c r="AF189" s="3"/>
      <c r="AG189" s="3"/>
    </row>
    <row r="190" spans="1:33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  <c r="AD190" s="3"/>
      <c r="AE190" s="3"/>
      <c r="AF190" s="3"/>
      <c r="AG190" s="3"/>
    </row>
    <row r="191" spans="1:33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  <c r="AD191" s="3"/>
      <c r="AE191" s="3"/>
      <c r="AF191" s="3"/>
      <c r="AG191" s="3"/>
    </row>
    <row r="192" spans="1:33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  <c r="AD192" s="3"/>
      <c r="AE192" s="3"/>
      <c r="AF192" s="3"/>
      <c r="AG192" s="3"/>
    </row>
    <row r="193" spans="1:33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  <c r="AD193" s="3"/>
      <c r="AE193" s="3"/>
      <c r="AF193" s="3"/>
      <c r="AG193" s="3"/>
    </row>
    <row r="194" spans="1:33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  <c r="AD194" s="3"/>
      <c r="AE194" s="3"/>
      <c r="AF194" s="3"/>
      <c r="AG194" s="3"/>
    </row>
    <row r="195" spans="1:33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  <c r="AD195" s="3"/>
      <c r="AE195" s="3"/>
      <c r="AF195" s="3"/>
      <c r="AG195" s="3"/>
    </row>
    <row r="196" spans="1:33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  <c r="AD196" s="3"/>
      <c r="AE196" s="3"/>
      <c r="AF196" s="3"/>
      <c r="AG196" s="3"/>
    </row>
    <row r="197" spans="1:33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  <c r="AD197" s="3"/>
      <c r="AE197" s="3"/>
      <c r="AF197" s="3"/>
      <c r="AG197" s="3"/>
    </row>
    <row r="198" spans="1:33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  <c r="AD198" s="3"/>
      <c r="AE198" s="3"/>
      <c r="AF198" s="3"/>
      <c r="AG198" s="3"/>
    </row>
    <row r="199" spans="1:33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  <c r="AD199" s="3"/>
      <c r="AE199" s="3"/>
      <c r="AF199" s="3"/>
      <c r="AG199" s="3"/>
    </row>
    <row r="200" spans="1:33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  <c r="AD200" s="3"/>
      <c r="AE200" s="3"/>
      <c r="AF200" s="3"/>
      <c r="AG200" s="3"/>
    </row>
    <row r="201" spans="1:33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  <c r="AD201" s="3"/>
      <c r="AE201" s="3"/>
      <c r="AF201" s="3"/>
      <c r="AG201" s="3"/>
    </row>
    <row r="202" spans="1:33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  <c r="AD202" s="3"/>
      <c r="AE202" s="3"/>
      <c r="AF202" s="3"/>
      <c r="AG202" s="3"/>
    </row>
    <row r="203" spans="1:33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  <c r="AD203" s="3"/>
      <c r="AE203" s="3"/>
      <c r="AF203" s="3"/>
      <c r="AG203" s="3"/>
    </row>
    <row r="204" spans="1:33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  <c r="AD204" s="3"/>
      <c r="AE204" s="3"/>
      <c r="AF204" s="3"/>
      <c r="AG204" s="3"/>
    </row>
    <row r="205" spans="1:33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  <c r="AD205" s="3"/>
      <c r="AE205" s="3"/>
      <c r="AF205" s="3"/>
      <c r="AG205" s="3"/>
    </row>
    <row r="206" spans="1:33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  <c r="AD206" s="3"/>
      <c r="AE206" s="3"/>
      <c r="AF206" s="3"/>
      <c r="AG206" s="3"/>
    </row>
    <row r="207" spans="1:33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  <c r="AD207" s="3"/>
      <c r="AE207" s="3"/>
      <c r="AF207" s="3"/>
      <c r="AG207" s="3"/>
    </row>
    <row r="208" spans="1:33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  <c r="AD208" s="3"/>
      <c r="AE208" s="3"/>
      <c r="AF208" s="3"/>
      <c r="AG208" s="3"/>
    </row>
    <row r="209" spans="1:33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  <c r="AD209" s="3"/>
      <c r="AE209" s="3"/>
      <c r="AF209" s="3"/>
      <c r="AG209" s="3"/>
    </row>
    <row r="210" spans="1:33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  <c r="AD210" s="3"/>
      <c r="AE210" s="3"/>
      <c r="AF210" s="3"/>
      <c r="AG210" s="3"/>
    </row>
    <row r="211" spans="1:33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  <c r="AD211" s="3"/>
      <c r="AE211" s="3"/>
      <c r="AF211" s="3"/>
      <c r="AG211" s="3"/>
    </row>
    <row r="212" spans="1:33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  <c r="AD212" s="3"/>
      <c r="AE212" s="3"/>
      <c r="AF212" s="3"/>
      <c r="AG212" s="3"/>
    </row>
    <row r="213" spans="1:33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  <c r="AD213" s="3"/>
      <c r="AE213" s="3"/>
      <c r="AF213" s="3"/>
      <c r="AG213" s="3"/>
    </row>
    <row r="214" spans="1:33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  <c r="AD214" s="3"/>
      <c r="AE214" s="3"/>
      <c r="AF214" s="3"/>
      <c r="AG214" s="3"/>
    </row>
    <row r="215" spans="1:33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  <c r="AD215" s="3"/>
      <c r="AE215" s="3"/>
      <c r="AF215" s="3"/>
      <c r="AG215" s="3"/>
    </row>
    <row r="216" spans="1:33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  <c r="AD216" s="3"/>
      <c r="AE216" s="3"/>
      <c r="AF216" s="3"/>
      <c r="AG216" s="3"/>
    </row>
    <row r="217" spans="1:33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  <c r="AD217" s="3"/>
      <c r="AE217" s="3"/>
      <c r="AF217" s="3"/>
      <c r="AG217" s="3"/>
    </row>
    <row r="218" spans="1:33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  <c r="AD218" s="3"/>
      <c r="AE218" s="3"/>
      <c r="AF218" s="3"/>
      <c r="AG218" s="3"/>
    </row>
    <row r="219" spans="1:33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  <c r="AD219" s="3"/>
      <c r="AE219" s="3"/>
      <c r="AF219" s="3"/>
      <c r="AG219" s="3"/>
    </row>
    <row r="220" spans="1:33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  <c r="AD220" s="3"/>
      <c r="AE220" s="3"/>
      <c r="AF220" s="3"/>
      <c r="AG220" s="3"/>
    </row>
    <row r="221" spans="1:33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  <c r="AD221" s="3"/>
      <c r="AE221" s="3"/>
      <c r="AF221" s="3"/>
      <c r="AG221" s="3"/>
    </row>
    <row r="222" spans="1:33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  <c r="AD222" s="3"/>
      <c r="AE222" s="3"/>
      <c r="AF222" s="3"/>
      <c r="AG222" s="3"/>
    </row>
    <row r="223" spans="1:33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  <c r="AD223" s="3"/>
      <c r="AE223" s="3"/>
      <c r="AF223" s="3"/>
      <c r="AG223" s="3"/>
    </row>
    <row r="224" spans="1:33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  <c r="AD224" s="3"/>
      <c r="AE224" s="3"/>
      <c r="AF224" s="3"/>
      <c r="AG224" s="3"/>
    </row>
    <row r="225" spans="1:33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  <c r="AD225" s="3"/>
      <c r="AE225" s="3"/>
      <c r="AF225" s="3"/>
      <c r="AG225" s="3"/>
    </row>
    <row r="226" spans="1:33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  <c r="AD226" s="3"/>
      <c r="AE226" s="3"/>
      <c r="AF226" s="3"/>
      <c r="AG226" s="3"/>
    </row>
    <row r="227" spans="1:33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  <c r="AD227" s="3"/>
      <c r="AE227" s="3"/>
      <c r="AF227" s="3"/>
      <c r="AG227" s="3"/>
    </row>
    <row r="228" spans="1:33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  <c r="AD228" s="3"/>
      <c r="AE228" s="3"/>
      <c r="AF228" s="3"/>
      <c r="AG228" s="3"/>
    </row>
    <row r="229" spans="1:33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  <c r="AD229" s="3"/>
      <c r="AE229" s="3"/>
      <c r="AF229" s="3"/>
      <c r="AG229" s="3"/>
    </row>
    <row r="230" spans="1:33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  <c r="AD230" s="3"/>
      <c r="AE230" s="3"/>
      <c r="AF230" s="3"/>
      <c r="AG230" s="3"/>
    </row>
    <row r="231" spans="1:33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  <c r="AD231" s="3"/>
      <c r="AE231" s="3"/>
      <c r="AF231" s="3"/>
      <c r="AG231" s="3"/>
    </row>
    <row r="232" spans="1:33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  <c r="AD232" s="3"/>
      <c r="AE232" s="3"/>
      <c r="AF232" s="3"/>
      <c r="AG232" s="3"/>
    </row>
    <row r="233" spans="1:33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  <c r="AD233" s="3"/>
      <c r="AE233" s="3"/>
      <c r="AF233" s="3"/>
      <c r="AG233" s="3"/>
    </row>
    <row r="234" spans="1:33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  <c r="AD234" s="3"/>
      <c r="AE234" s="3"/>
      <c r="AF234" s="3"/>
      <c r="AG234" s="3"/>
    </row>
    <row r="235" spans="1:33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  <c r="AD235" s="3"/>
      <c r="AE235" s="3"/>
      <c r="AF235" s="3"/>
      <c r="AG235" s="3"/>
    </row>
    <row r="236" spans="1:33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  <c r="AD236" s="3"/>
      <c r="AE236" s="3"/>
      <c r="AF236" s="3"/>
      <c r="AG236" s="3"/>
    </row>
    <row r="237" spans="1:33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  <c r="AD237" s="3"/>
      <c r="AE237" s="3"/>
      <c r="AF237" s="3"/>
      <c r="AG237" s="3"/>
    </row>
    <row r="238" spans="1:33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  <c r="AD238" s="3"/>
      <c r="AE238" s="3"/>
      <c r="AF238" s="3"/>
      <c r="AG238" s="3"/>
    </row>
    <row r="239" spans="1:33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  <c r="AD239" s="3"/>
      <c r="AE239" s="3"/>
      <c r="AF239" s="3"/>
      <c r="AG239" s="3"/>
    </row>
    <row r="240" spans="1:33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  <c r="AD240" s="3"/>
      <c r="AE240" s="3"/>
      <c r="AF240" s="3"/>
      <c r="AG240" s="3"/>
    </row>
    <row r="241" spans="1:33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  <c r="AD241" s="3"/>
      <c r="AE241" s="3"/>
      <c r="AF241" s="3"/>
      <c r="AG241" s="3"/>
    </row>
    <row r="242" spans="1:33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  <c r="AD242" s="3"/>
      <c r="AE242" s="3"/>
      <c r="AF242" s="3"/>
      <c r="AG242" s="3"/>
    </row>
    <row r="243" spans="1:33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  <c r="AD243" s="3"/>
      <c r="AE243" s="3"/>
      <c r="AF243" s="3"/>
      <c r="AG243" s="3"/>
    </row>
    <row r="244" spans="1:33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  <c r="AD244" s="3"/>
      <c r="AE244" s="3"/>
      <c r="AF244" s="3"/>
      <c r="AG244" s="3"/>
    </row>
    <row r="245" spans="1:33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  <c r="AD245" s="3"/>
      <c r="AE245" s="3"/>
      <c r="AF245" s="3"/>
      <c r="AG245" s="3"/>
    </row>
    <row r="246" spans="1:33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  <c r="AD246" s="3"/>
      <c r="AE246" s="3"/>
      <c r="AF246" s="3"/>
      <c r="AG246" s="3"/>
    </row>
    <row r="247" spans="1:33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  <c r="AD247" s="3"/>
      <c r="AE247" s="3"/>
      <c r="AF247" s="3"/>
      <c r="AG247" s="3"/>
    </row>
    <row r="248" spans="1:33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  <c r="AD248" s="3"/>
      <c r="AE248" s="3"/>
      <c r="AF248" s="3"/>
      <c r="AG248" s="3"/>
    </row>
    <row r="249" spans="1:33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  <c r="AD249" s="3"/>
      <c r="AE249" s="3"/>
      <c r="AF249" s="3"/>
      <c r="AG249" s="3"/>
    </row>
    <row r="250" spans="1:33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  <c r="AD250" s="3"/>
      <c r="AE250" s="3"/>
      <c r="AF250" s="3"/>
      <c r="AG250" s="3"/>
    </row>
    <row r="251" spans="1:33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  <c r="AD251" s="3"/>
      <c r="AE251" s="3"/>
      <c r="AF251" s="3"/>
      <c r="AG251" s="3"/>
    </row>
    <row r="252" spans="1:33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  <c r="AD252" s="3"/>
      <c r="AE252" s="3"/>
      <c r="AF252" s="3"/>
      <c r="AG252" s="3"/>
    </row>
    <row r="253" spans="1:33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  <c r="AD253" s="3"/>
      <c r="AE253" s="3"/>
      <c r="AF253" s="3"/>
      <c r="AG253" s="3"/>
    </row>
    <row r="254" spans="1:33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  <c r="AD254" s="3"/>
      <c r="AE254" s="3"/>
      <c r="AF254" s="3"/>
      <c r="AG254" s="3"/>
    </row>
    <row r="255" spans="1:33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  <c r="AD255" s="3"/>
      <c r="AE255" s="3"/>
      <c r="AF255" s="3"/>
      <c r="AG255" s="3"/>
    </row>
    <row r="256" spans="1:33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  <c r="AD256" s="3"/>
      <c r="AE256" s="3"/>
      <c r="AF256" s="3"/>
      <c r="AG256" s="3"/>
    </row>
    <row r="257" spans="1:33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  <c r="AD257" s="3"/>
      <c r="AE257" s="3"/>
      <c r="AF257" s="3"/>
      <c r="AG257" s="3"/>
    </row>
    <row r="258" spans="1:33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  <c r="AD258" s="3"/>
      <c r="AE258" s="3"/>
      <c r="AF258" s="3"/>
      <c r="AG258" s="3"/>
    </row>
    <row r="259" spans="1:33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  <c r="AD259" s="3"/>
      <c r="AE259" s="3"/>
      <c r="AF259" s="3"/>
      <c r="AG259" s="3"/>
    </row>
    <row r="260" spans="1:33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  <c r="AD260" s="3"/>
      <c r="AE260" s="3"/>
      <c r="AF260" s="3"/>
      <c r="AG260" s="3"/>
    </row>
    <row r="261" spans="1:33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  <c r="AD261" s="3"/>
      <c r="AE261" s="3"/>
      <c r="AF261" s="3"/>
      <c r="AG261" s="3"/>
    </row>
    <row r="262" spans="1:33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  <c r="AD262" s="3"/>
      <c r="AE262" s="3"/>
      <c r="AF262" s="3"/>
      <c r="AG262" s="3"/>
    </row>
    <row r="263" spans="1:33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  <c r="AD263" s="3"/>
      <c r="AE263" s="3"/>
      <c r="AF263" s="3"/>
      <c r="AG263" s="3"/>
    </row>
    <row r="264" spans="1:33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  <c r="AD264" s="3"/>
      <c r="AE264" s="3"/>
      <c r="AF264" s="3"/>
      <c r="AG264" s="3"/>
    </row>
    <row r="265" spans="1:33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  <c r="AD265" s="3"/>
      <c r="AE265" s="3"/>
      <c r="AF265" s="3"/>
      <c r="AG265" s="3"/>
    </row>
    <row r="266" spans="1:33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  <c r="AD266" s="3"/>
      <c r="AE266" s="3"/>
      <c r="AF266" s="3"/>
      <c r="AG266" s="3"/>
    </row>
    <row r="267" spans="1:33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  <c r="AD267" s="3"/>
      <c r="AE267" s="3"/>
      <c r="AF267" s="3"/>
      <c r="AG267" s="3"/>
    </row>
    <row r="268" spans="1:33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  <c r="AD268" s="3"/>
      <c r="AE268" s="3"/>
      <c r="AF268" s="3"/>
      <c r="AG268" s="3"/>
    </row>
    <row r="269" spans="1:33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  <c r="AD269" s="3"/>
      <c r="AE269" s="3"/>
      <c r="AF269" s="3"/>
      <c r="AG269" s="3"/>
    </row>
    <row r="270" spans="1:33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  <c r="AD270" s="3"/>
      <c r="AE270" s="3"/>
      <c r="AF270" s="3"/>
      <c r="AG270" s="3"/>
    </row>
    <row r="271" spans="1:33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  <c r="AD271" s="3"/>
      <c r="AE271" s="3"/>
      <c r="AF271" s="3"/>
      <c r="AG271" s="3"/>
    </row>
    <row r="272" spans="1:33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  <c r="AD272" s="3"/>
      <c r="AE272" s="3"/>
      <c r="AF272" s="3"/>
      <c r="AG272" s="3"/>
    </row>
    <row r="273" spans="1:33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  <c r="AD273" s="3"/>
      <c r="AE273" s="3"/>
      <c r="AF273" s="3"/>
      <c r="AG273" s="3"/>
    </row>
    <row r="274" spans="1:33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  <c r="AD274" s="3"/>
      <c r="AE274" s="3"/>
      <c r="AF274" s="3"/>
      <c r="AG274" s="3"/>
    </row>
    <row r="275" spans="1:33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  <c r="AD275" s="3"/>
      <c r="AE275" s="3"/>
      <c r="AF275" s="3"/>
      <c r="AG275" s="3"/>
    </row>
    <row r="276" spans="1:33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  <c r="AD276" s="3"/>
      <c r="AE276" s="3"/>
      <c r="AF276" s="3"/>
      <c r="AG276" s="3"/>
    </row>
    <row r="277" spans="1:33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  <c r="AD277" s="3"/>
      <c r="AE277" s="3"/>
      <c r="AF277" s="3"/>
      <c r="AG277" s="3"/>
    </row>
    <row r="278" spans="1:33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  <c r="AD278" s="3"/>
      <c r="AE278" s="3"/>
      <c r="AF278" s="3"/>
      <c r="AG278" s="3"/>
    </row>
    <row r="279" spans="1:33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  <c r="AD279" s="3"/>
      <c r="AE279" s="3"/>
      <c r="AF279" s="3"/>
      <c r="AG279" s="3"/>
    </row>
    <row r="280" spans="1:33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  <c r="AD280" s="3"/>
      <c r="AE280" s="3"/>
      <c r="AF280" s="3"/>
      <c r="AG280" s="3"/>
    </row>
    <row r="281" spans="1:33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  <c r="AD281" s="3"/>
      <c r="AE281" s="3"/>
      <c r="AF281" s="3"/>
      <c r="AG281" s="3"/>
    </row>
    <row r="282" spans="1:33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  <c r="AD282" s="3"/>
      <c r="AE282" s="3"/>
      <c r="AF282" s="3"/>
      <c r="AG282" s="3"/>
    </row>
    <row r="283" spans="1:33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  <c r="AD283" s="3"/>
      <c r="AE283" s="3"/>
      <c r="AF283" s="3"/>
      <c r="AG283" s="3"/>
    </row>
    <row r="284" spans="1:33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  <c r="AD284" s="3"/>
      <c r="AE284" s="3"/>
      <c r="AF284" s="3"/>
      <c r="AG284" s="3"/>
    </row>
    <row r="285" spans="1:33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  <c r="AD285" s="3"/>
      <c r="AE285" s="3"/>
      <c r="AF285" s="3"/>
      <c r="AG285" s="3"/>
    </row>
    <row r="286" spans="1:33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  <c r="AD286" s="3"/>
      <c r="AE286" s="3"/>
      <c r="AF286" s="3"/>
      <c r="AG286" s="3"/>
    </row>
    <row r="287" spans="1:33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  <c r="AD287" s="3"/>
      <c r="AE287" s="3"/>
      <c r="AF287" s="3"/>
      <c r="AG287" s="3"/>
    </row>
    <row r="288" spans="1:33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  <c r="AD288" s="3"/>
      <c r="AE288" s="3"/>
      <c r="AF288" s="3"/>
      <c r="AG288" s="3"/>
    </row>
    <row r="289" spans="1:33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  <c r="AD289" s="3"/>
      <c r="AE289" s="3"/>
      <c r="AF289" s="3"/>
      <c r="AG289" s="3"/>
    </row>
    <row r="290" spans="1:33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  <c r="AD290" s="3"/>
      <c r="AE290" s="3"/>
      <c r="AF290" s="3"/>
      <c r="AG290" s="3"/>
    </row>
    <row r="291" spans="1:33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  <c r="AD291" s="3"/>
      <c r="AE291" s="3"/>
      <c r="AF291" s="3"/>
      <c r="AG291" s="3"/>
    </row>
    <row r="292" spans="1:33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  <c r="AD292" s="3"/>
      <c r="AE292" s="3"/>
      <c r="AF292" s="3"/>
      <c r="AG292" s="3"/>
    </row>
    <row r="293" spans="1:33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  <c r="AD293" s="3"/>
      <c r="AE293" s="3"/>
      <c r="AF293" s="3"/>
      <c r="AG293" s="3"/>
    </row>
    <row r="294" spans="1:33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  <c r="AD294" s="3"/>
      <c r="AE294" s="3"/>
      <c r="AF294" s="3"/>
      <c r="AG294" s="3"/>
    </row>
    <row r="295" spans="1:33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  <c r="AD295" s="3"/>
      <c r="AE295" s="3"/>
      <c r="AF295" s="3"/>
      <c r="AG295" s="3"/>
    </row>
    <row r="296" spans="1:33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  <c r="AD296" s="3"/>
      <c r="AE296" s="3"/>
      <c r="AF296" s="3"/>
      <c r="AG296" s="3"/>
    </row>
    <row r="297" spans="1:33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  <c r="AD297" s="3"/>
      <c r="AE297" s="3"/>
      <c r="AF297" s="3"/>
      <c r="AG297" s="3"/>
    </row>
    <row r="298" spans="1:33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  <c r="AD298" s="3"/>
      <c r="AE298" s="3"/>
      <c r="AF298" s="3"/>
      <c r="AG298" s="3"/>
    </row>
    <row r="299" spans="1:33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  <c r="AD299" s="3"/>
      <c r="AE299" s="3"/>
      <c r="AF299" s="3"/>
      <c r="AG299" s="3"/>
    </row>
    <row r="300" spans="1:33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  <c r="AD300" s="3"/>
      <c r="AE300" s="3"/>
      <c r="AF300" s="3"/>
      <c r="AG300" s="3"/>
    </row>
    <row r="301" spans="1:33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  <c r="AD301" s="3"/>
      <c r="AE301" s="3"/>
      <c r="AF301" s="3"/>
      <c r="AG301" s="3"/>
    </row>
    <row r="302" spans="1:33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  <c r="AD302" s="3"/>
      <c r="AE302" s="3"/>
      <c r="AF302" s="3"/>
      <c r="AG302" s="3"/>
    </row>
    <row r="303" spans="1:33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  <c r="AD303" s="3"/>
      <c r="AE303" s="3"/>
      <c r="AF303" s="3"/>
      <c r="AG303" s="3"/>
    </row>
    <row r="304" spans="1:33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  <c r="AD304" s="3"/>
      <c r="AE304" s="3"/>
      <c r="AF304" s="3"/>
      <c r="AG304" s="3"/>
    </row>
    <row r="305" spans="1:33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  <c r="AD305" s="3"/>
      <c r="AE305" s="3"/>
      <c r="AF305" s="3"/>
      <c r="AG305" s="3"/>
    </row>
    <row r="306" spans="1:33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  <c r="AD306" s="3"/>
      <c r="AE306" s="3"/>
      <c r="AF306" s="3"/>
      <c r="AG306" s="3"/>
    </row>
    <row r="307" spans="1:33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  <c r="AD307" s="3"/>
      <c r="AE307" s="3"/>
      <c r="AF307" s="3"/>
      <c r="AG307" s="3"/>
    </row>
    <row r="308" spans="1:33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  <c r="AD308" s="3"/>
      <c r="AE308" s="3"/>
      <c r="AF308" s="3"/>
      <c r="AG308" s="3"/>
    </row>
    <row r="309" spans="1:33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  <c r="AD309" s="3"/>
      <c r="AE309" s="3"/>
      <c r="AF309" s="3"/>
      <c r="AG309" s="3"/>
    </row>
    <row r="310" spans="1:33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  <c r="AD310" s="3"/>
      <c r="AE310" s="3"/>
      <c r="AF310" s="3"/>
      <c r="AG310" s="3"/>
    </row>
    <row r="311" spans="1:33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  <c r="AD311" s="3"/>
      <c r="AE311" s="3"/>
      <c r="AF311" s="3"/>
      <c r="AG311" s="3"/>
    </row>
    <row r="312" spans="1:33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  <c r="AD312" s="3"/>
      <c r="AE312" s="3"/>
      <c r="AF312" s="3"/>
      <c r="AG312" s="3"/>
    </row>
    <row r="313" spans="1:33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  <c r="AD313" s="3"/>
      <c r="AE313" s="3"/>
      <c r="AF313" s="3"/>
      <c r="AG313" s="3"/>
    </row>
    <row r="314" spans="1:33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  <c r="AD314" s="3"/>
      <c r="AE314" s="3"/>
      <c r="AF314" s="3"/>
      <c r="AG314" s="3"/>
    </row>
    <row r="315" spans="1:33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  <c r="AD315" s="3"/>
      <c r="AE315" s="3"/>
      <c r="AF315" s="3"/>
      <c r="AG315" s="3"/>
    </row>
    <row r="316" spans="1:33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  <c r="AD316" s="3"/>
      <c r="AE316" s="3"/>
      <c r="AF316" s="3"/>
      <c r="AG316" s="3"/>
    </row>
    <row r="317" spans="1:33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  <c r="AD317" s="3"/>
      <c r="AE317" s="3"/>
      <c r="AF317" s="3"/>
      <c r="AG317" s="3"/>
    </row>
    <row r="318" spans="1:33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  <c r="AD318" s="3"/>
      <c r="AE318" s="3"/>
      <c r="AF318" s="3"/>
      <c r="AG318" s="3"/>
    </row>
    <row r="319" spans="1:33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  <c r="AD319" s="3"/>
      <c r="AE319" s="3"/>
      <c r="AF319" s="3"/>
      <c r="AG319" s="3"/>
    </row>
    <row r="320" spans="1:33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  <c r="AD320" s="3"/>
      <c r="AE320" s="3"/>
      <c r="AF320" s="3"/>
      <c r="AG320" s="3"/>
    </row>
    <row r="321" spans="1:33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  <c r="AD321" s="3"/>
      <c r="AE321" s="3"/>
      <c r="AF321" s="3"/>
      <c r="AG321" s="3"/>
    </row>
    <row r="322" spans="1:33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  <c r="AD322" s="3"/>
      <c r="AE322" s="3"/>
      <c r="AF322" s="3"/>
      <c r="AG322" s="3"/>
    </row>
    <row r="323" spans="1:33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  <c r="AD323" s="3"/>
      <c r="AE323" s="3"/>
      <c r="AF323" s="3"/>
      <c r="AG323" s="3"/>
    </row>
    <row r="324" spans="1:33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  <c r="AD324" s="3"/>
      <c r="AE324" s="3"/>
      <c r="AF324" s="3"/>
      <c r="AG324" s="3"/>
    </row>
    <row r="325" spans="1:33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  <c r="AD325" s="3"/>
      <c r="AE325" s="3"/>
      <c r="AF325" s="3"/>
      <c r="AG325" s="3"/>
    </row>
    <row r="326" spans="1:33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  <c r="AD326" s="3"/>
      <c r="AE326" s="3"/>
      <c r="AF326" s="3"/>
      <c r="AG326" s="3"/>
    </row>
    <row r="327" spans="1:33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  <c r="AD327" s="3"/>
      <c r="AE327" s="3"/>
      <c r="AF327" s="3"/>
      <c r="AG327" s="3"/>
    </row>
    <row r="328" spans="1:33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  <c r="AD328" s="3"/>
      <c r="AE328" s="3"/>
      <c r="AF328" s="3"/>
      <c r="AG328" s="3"/>
    </row>
    <row r="329" spans="1:33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  <c r="AD329" s="3"/>
      <c r="AE329" s="3"/>
      <c r="AF329" s="3"/>
      <c r="AG329" s="3"/>
    </row>
    <row r="330" spans="1:33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  <c r="AD330" s="3"/>
      <c r="AE330" s="3"/>
      <c r="AF330" s="3"/>
      <c r="AG330" s="3"/>
    </row>
    <row r="331" spans="1:33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  <c r="AD331" s="3"/>
      <c r="AE331" s="3"/>
      <c r="AF331" s="3"/>
      <c r="AG331" s="3"/>
    </row>
    <row r="332" spans="1:33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  <c r="AD332" s="3"/>
      <c r="AE332" s="3"/>
      <c r="AF332" s="3"/>
      <c r="AG332" s="3"/>
    </row>
    <row r="333" spans="1:33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  <c r="AD333" s="3"/>
      <c r="AE333" s="3"/>
      <c r="AF333" s="3"/>
      <c r="AG333" s="3"/>
    </row>
    <row r="334" spans="1:33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  <c r="AD334" s="3"/>
      <c r="AE334" s="3"/>
      <c r="AF334" s="3"/>
      <c r="AG334" s="3"/>
    </row>
    <row r="335" spans="1:33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  <c r="AD335" s="3"/>
      <c r="AE335" s="3"/>
      <c r="AF335" s="3"/>
      <c r="AG335" s="3"/>
    </row>
    <row r="336" spans="1:33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  <c r="AD336" s="3"/>
      <c r="AE336" s="3"/>
      <c r="AF336" s="3"/>
      <c r="AG336" s="3"/>
    </row>
    <row r="337" spans="1:33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  <c r="AD337" s="3"/>
      <c r="AE337" s="3"/>
      <c r="AF337" s="3"/>
      <c r="AG337" s="3"/>
    </row>
    <row r="338" spans="1:33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  <c r="AD338" s="3"/>
      <c r="AE338" s="3"/>
      <c r="AF338" s="3"/>
      <c r="AG338" s="3"/>
    </row>
    <row r="339" spans="1:33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  <c r="AD339" s="3"/>
      <c r="AE339" s="3"/>
      <c r="AF339" s="3"/>
      <c r="AG339" s="3"/>
    </row>
    <row r="340" spans="1:33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  <c r="AD340" s="3"/>
      <c r="AE340" s="3"/>
      <c r="AF340" s="3"/>
      <c r="AG340" s="3"/>
    </row>
    <row r="341" spans="1:33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  <c r="AD341" s="3"/>
      <c r="AE341" s="3"/>
      <c r="AF341" s="3"/>
      <c r="AG341" s="3"/>
    </row>
    <row r="342" spans="1:33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  <c r="AD342" s="3"/>
      <c r="AE342" s="3"/>
      <c r="AF342" s="3"/>
      <c r="AG342" s="3"/>
    </row>
    <row r="343" spans="1:33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  <c r="AD343" s="3"/>
      <c r="AE343" s="3"/>
      <c r="AF343" s="3"/>
      <c r="AG343" s="3"/>
    </row>
    <row r="344" spans="1:33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  <c r="AD344" s="3"/>
      <c r="AE344" s="3"/>
      <c r="AF344" s="3"/>
      <c r="AG344" s="3"/>
    </row>
    <row r="345" spans="1:33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  <c r="AD345" s="3"/>
      <c r="AE345" s="3"/>
      <c r="AF345" s="3"/>
      <c r="AG345" s="3"/>
    </row>
    <row r="346" spans="1:33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  <c r="AD346" s="3"/>
      <c r="AE346" s="3"/>
      <c r="AF346" s="3"/>
      <c r="AG346" s="3"/>
    </row>
    <row r="347" spans="1:33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  <c r="AD347" s="3"/>
      <c r="AE347" s="3"/>
      <c r="AF347" s="3"/>
      <c r="AG347" s="3"/>
    </row>
    <row r="348" spans="1:33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  <c r="AD348" s="3"/>
      <c r="AE348" s="3"/>
      <c r="AF348" s="3"/>
      <c r="AG348" s="3"/>
    </row>
    <row r="349" spans="1:33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  <c r="AD349" s="3"/>
      <c r="AE349" s="3"/>
      <c r="AF349" s="3"/>
      <c r="AG349" s="3"/>
    </row>
    <row r="350" spans="1:33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  <c r="AD350" s="3"/>
      <c r="AE350" s="3"/>
      <c r="AF350" s="3"/>
      <c r="AG350" s="3"/>
    </row>
    <row r="351" spans="1:33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  <c r="AD351" s="3"/>
      <c r="AE351" s="3"/>
      <c r="AF351" s="3"/>
      <c r="AG351" s="3"/>
    </row>
    <row r="352" spans="1:33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  <c r="AD352" s="3"/>
      <c r="AE352" s="3"/>
      <c r="AF352" s="3"/>
      <c r="AG352" s="3"/>
    </row>
    <row r="353" spans="1:33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  <c r="AD353" s="3"/>
      <c r="AE353" s="3"/>
      <c r="AF353" s="3"/>
      <c r="AG353" s="3"/>
    </row>
    <row r="354" spans="1:33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  <c r="AD354" s="3"/>
      <c r="AE354" s="3"/>
      <c r="AF354" s="3"/>
      <c r="AG354" s="3"/>
    </row>
    <row r="355" spans="1:33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  <c r="AD355" s="3"/>
      <c r="AE355" s="3"/>
      <c r="AF355" s="3"/>
      <c r="AG355" s="3"/>
    </row>
    <row r="356" spans="1:33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  <c r="AD356" s="3"/>
      <c r="AE356" s="3"/>
      <c r="AF356" s="3"/>
      <c r="AG356" s="3"/>
    </row>
    <row r="357" spans="1:33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  <c r="AD357" s="3"/>
      <c r="AE357" s="3"/>
      <c r="AF357" s="3"/>
      <c r="AG357" s="3"/>
    </row>
    <row r="358" spans="1:33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  <c r="AD358" s="3"/>
      <c r="AE358" s="3"/>
      <c r="AF358" s="3"/>
      <c r="AG358" s="3"/>
    </row>
    <row r="359" spans="1:33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  <c r="AD359" s="3"/>
      <c r="AE359" s="3"/>
      <c r="AF359" s="3"/>
      <c r="AG359" s="3"/>
    </row>
    <row r="360" spans="1:33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  <c r="AD360" s="3"/>
      <c r="AE360" s="3"/>
      <c r="AF360" s="3"/>
      <c r="AG360" s="3"/>
    </row>
    <row r="361" spans="1:33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  <c r="AD361" s="3"/>
      <c r="AE361" s="3"/>
      <c r="AF361" s="3"/>
      <c r="AG361" s="3"/>
    </row>
    <row r="362" spans="1:33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  <c r="AD362" s="3"/>
      <c r="AE362" s="3"/>
      <c r="AF362" s="3"/>
      <c r="AG362" s="3"/>
    </row>
    <row r="363" spans="1:33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  <c r="AD363" s="3"/>
      <c r="AE363" s="3"/>
      <c r="AF363" s="3"/>
      <c r="AG363" s="3"/>
    </row>
    <row r="364" spans="1:33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  <c r="AD364" s="3"/>
      <c r="AE364" s="3"/>
      <c r="AF364" s="3"/>
      <c r="AG364" s="3"/>
    </row>
    <row r="365" spans="1:33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  <c r="AD365" s="3"/>
      <c r="AE365" s="3"/>
      <c r="AF365" s="3"/>
      <c r="AG365" s="3"/>
    </row>
    <row r="366" spans="1:33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  <c r="AD366" s="3"/>
      <c r="AE366" s="3"/>
      <c r="AF366" s="3"/>
      <c r="AG366" s="3"/>
    </row>
    <row r="367" spans="1:33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  <c r="AD367" s="3"/>
      <c r="AE367" s="3"/>
      <c r="AF367" s="3"/>
      <c r="AG367" s="3"/>
    </row>
    <row r="368" spans="1:33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  <c r="AD368" s="3"/>
      <c r="AE368" s="3"/>
      <c r="AF368" s="3"/>
      <c r="AG368" s="3"/>
    </row>
    <row r="369" spans="1:33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  <c r="AD369" s="3"/>
      <c r="AE369" s="3"/>
      <c r="AF369" s="3"/>
      <c r="AG369" s="3"/>
    </row>
    <row r="370" spans="1:33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  <c r="AD370" s="3"/>
      <c r="AE370" s="3"/>
      <c r="AF370" s="3"/>
      <c r="AG370" s="3"/>
    </row>
    <row r="371" spans="1:33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  <c r="AD371" s="3"/>
      <c r="AE371" s="3"/>
      <c r="AF371" s="3"/>
      <c r="AG371" s="3"/>
    </row>
    <row r="372" spans="1:33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  <c r="AD372" s="3"/>
      <c r="AE372" s="3"/>
      <c r="AF372" s="3"/>
      <c r="AG372" s="3"/>
    </row>
    <row r="373" spans="1:33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  <c r="AD373" s="3"/>
      <c r="AE373" s="3"/>
      <c r="AF373" s="3"/>
      <c r="AG373" s="3"/>
    </row>
    <row r="374" spans="1:33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  <c r="AD374" s="3"/>
      <c r="AE374" s="3"/>
      <c r="AF374" s="3"/>
      <c r="AG374" s="3"/>
    </row>
    <row r="375" spans="1:33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  <c r="AD375" s="3"/>
      <c r="AE375" s="3"/>
      <c r="AF375" s="3"/>
      <c r="AG375" s="3"/>
    </row>
    <row r="376" spans="1:33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  <c r="AD376" s="3"/>
      <c r="AE376" s="3"/>
      <c r="AF376" s="3"/>
      <c r="AG376" s="3"/>
    </row>
    <row r="377" spans="1:33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  <c r="AD377" s="3"/>
      <c r="AE377" s="3"/>
      <c r="AF377" s="3"/>
      <c r="AG377" s="3"/>
    </row>
    <row r="378" spans="1:33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  <c r="AD378" s="3"/>
      <c r="AE378" s="3"/>
      <c r="AF378" s="3"/>
      <c r="AG378" s="3"/>
    </row>
    <row r="379" spans="1:33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  <c r="AD379" s="3"/>
      <c r="AE379" s="3"/>
      <c r="AF379" s="3"/>
      <c r="AG379" s="3"/>
    </row>
    <row r="380" spans="1:33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  <c r="AD380" s="3"/>
      <c r="AE380" s="3"/>
      <c r="AF380" s="3"/>
      <c r="AG380" s="3"/>
    </row>
    <row r="381" spans="1:33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  <c r="AD381" s="3"/>
      <c r="AE381" s="3"/>
      <c r="AF381" s="3"/>
      <c r="AG381" s="3"/>
    </row>
    <row r="382" spans="1:33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  <c r="AD382" s="3"/>
      <c r="AE382" s="3"/>
      <c r="AF382" s="3"/>
      <c r="AG382" s="3"/>
    </row>
    <row r="383" spans="1:33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  <c r="AD383" s="3"/>
      <c r="AE383" s="3"/>
      <c r="AF383" s="3"/>
      <c r="AG383" s="3"/>
    </row>
    <row r="384" spans="1:33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  <c r="AD384" s="3"/>
      <c r="AE384" s="3"/>
      <c r="AF384" s="3"/>
      <c r="AG384" s="3"/>
    </row>
    <row r="385" spans="1:33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  <c r="AD385" s="3"/>
      <c r="AE385" s="3"/>
      <c r="AF385" s="3"/>
      <c r="AG385" s="3"/>
    </row>
    <row r="386" spans="1:33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  <c r="AD386" s="3"/>
      <c r="AE386" s="3"/>
      <c r="AF386" s="3"/>
      <c r="AG386" s="3"/>
    </row>
    <row r="387" spans="1:33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  <c r="AD387" s="3"/>
      <c r="AE387" s="3"/>
      <c r="AF387" s="3"/>
      <c r="AG387" s="3"/>
    </row>
    <row r="388" spans="1:33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  <c r="AD388" s="3"/>
      <c r="AE388" s="3"/>
      <c r="AF388" s="3"/>
      <c r="AG388" s="3"/>
    </row>
    <row r="389" spans="1:33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  <c r="AD389" s="3"/>
      <c r="AE389" s="3"/>
      <c r="AF389" s="3"/>
      <c r="AG389" s="3"/>
    </row>
    <row r="390" spans="1:33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  <c r="AD390" s="3"/>
      <c r="AE390" s="3"/>
      <c r="AF390" s="3"/>
      <c r="AG390" s="3"/>
    </row>
    <row r="391" spans="1:33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  <c r="AD391" s="3"/>
      <c r="AE391" s="3"/>
      <c r="AF391" s="3"/>
      <c r="AG391" s="3"/>
    </row>
    <row r="392" spans="1:33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  <c r="AD392" s="3"/>
      <c r="AE392" s="3"/>
      <c r="AF392" s="3"/>
      <c r="AG392" s="3"/>
    </row>
    <row r="393" spans="1:33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  <c r="AD393" s="3"/>
      <c r="AE393" s="3"/>
      <c r="AF393" s="3"/>
      <c r="AG393" s="3"/>
    </row>
    <row r="394" spans="1:33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  <c r="AD394" s="3"/>
      <c r="AE394" s="3"/>
      <c r="AF394" s="3"/>
      <c r="AG394" s="3"/>
    </row>
    <row r="395" spans="1:33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  <c r="AD395" s="3"/>
      <c r="AE395" s="3"/>
      <c r="AF395" s="3"/>
      <c r="AG395" s="3"/>
    </row>
    <row r="396" spans="1:33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  <c r="AD396" s="3"/>
      <c r="AE396" s="3"/>
      <c r="AF396" s="3"/>
      <c r="AG396" s="3"/>
    </row>
    <row r="397" spans="1:33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  <c r="AD397" s="3"/>
      <c r="AE397" s="3"/>
      <c r="AF397" s="3"/>
      <c r="AG397" s="3"/>
    </row>
    <row r="398" spans="1:33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  <c r="AD398" s="3"/>
      <c r="AE398" s="3"/>
      <c r="AF398" s="3"/>
      <c r="AG398" s="3"/>
    </row>
    <row r="399" spans="1:33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  <c r="AD399" s="3"/>
      <c r="AE399" s="3"/>
      <c r="AF399" s="3"/>
      <c r="AG399" s="3"/>
    </row>
    <row r="400" spans="1:33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  <c r="AD400" s="3"/>
      <c r="AE400" s="3"/>
      <c r="AF400" s="3"/>
      <c r="AG400" s="3"/>
    </row>
    <row r="401" spans="1:33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  <c r="AD401" s="3"/>
      <c r="AE401" s="3"/>
      <c r="AF401" s="3"/>
      <c r="AG401" s="3"/>
    </row>
    <row r="402" spans="1:33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  <c r="AD402" s="3"/>
      <c r="AE402" s="3"/>
      <c r="AF402" s="3"/>
      <c r="AG402" s="3"/>
    </row>
    <row r="403" spans="1:33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  <c r="AD403" s="3"/>
      <c r="AE403" s="3"/>
      <c r="AF403" s="3"/>
      <c r="AG403" s="3"/>
    </row>
    <row r="404" spans="1:33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  <c r="AD404" s="3"/>
      <c r="AE404" s="3"/>
      <c r="AF404" s="3"/>
      <c r="AG404" s="3"/>
    </row>
    <row r="405" spans="1:33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  <c r="AD405" s="3"/>
      <c r="AE405" s="3"/>
      <c r="AF405" s="3"/>
      <c r="AG405" s="3"/>
    </row>
    <row r="406" spans="1:33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  <c r="AD406" s="3"/>
      <c r="AE406" s="3"/>
      <c r="AF406" s="3"/>
      <c r="AG406" s="3"/>
    </row>
    <row r="407" spans="1:33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  <c r="AD407" s="3"/>
      <c r="AE407" s="3"/>
      <c r="AF407" s="3"/>
      <c r="AG407" s="3"/>
    </row>
    <row r="408" spans="1:33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  <c r="AD408" s="3"/>
      <c r="AE408" s="3"/>
      <c r="AF408" s="3"/>
      <c r="AG408" s="3"/>
    </row>
    <row r="409" spans="1:33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  <c r="AD409" s="3"/>
      <c r="AE409" s="3"/>
      <c r="AF409" s="3"/>
      <c r="AG409" s="3"/>
    </row>
    <row r="410" spans="1:33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  <c r="AD410" s="3"/>
      <c r="AE410" s="3"/>
      <c r="AF410" s="3"/>
      <c r="AG410" s="3"/>
    </row>
    <row r="411" spans="1:33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  <c r="AD411" s="3"/>
      <c r="AE411" s="3"/>
      <c r="AF411" s="3"/>
      <c r="AG411" s="3"/>
    </row>
    <row r="412" spans="1:33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  <c r="AD412" s="3"/>
      <c r="AE412" s="3"/>
      <c r="AF412" s="3"/>
      <c r="AG412" s="3"/>
    </row>
    <row r="413" spans="1:33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  <c r="AD413" s="3"/>
      <c r="AE413" s="3"/>
      <c r="AF413" s="3"/>
      <c r="AG413" s="3"/>
    </row>
    <row r="414" spans="1:33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  <c r="AD414" s="3"/>
      <c r="AE414" s="3"/>
      <c r="AF414" s="3"/>
      <c r="AG414" s="3"/>
    </row>
    <row r="415" spans="1:33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  <c r="AD415" s="3"/>
      <c r="AE415" s="3"/>
      <c r="AF415" s="3"/>
      <c r="AG415" s="3"/>
    </row>
    <row r="416" spans="1:33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  <c r="AD416" s="3"/>
      <c r="AE416" s="3"/>
      <c r="AF416" s="3"/>
      <c r="AG416" s="3"/>
    </row>
    <row r="417" spans="1:33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  <c r="AD417" s="3"/>
      <c r="AE417" s="3"/>
      <c r="AF417" s="3"/>
      <c r="AG417" s="3"/>
    </row>
    <row r="418" spans="1:33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  <c r="AD418" s="3"/>
      <c r="AE418" s="3"/>
      <c r="AF418" s="3"/>
      <c r="AG418" s="3"/>
    </row>
    <row r="419" spans="1:33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  <c r="AD419" s="3"/>
      <c r="AE419" s="3"/>
      <c r="AF419" s="3"/>
      <c r="AG419" s="3"/>
    </row>
    <row r="420" spans="1:33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  <c r="AD420" s="3"/>
      <c r="AE420" s="3"/>
      <c r="AF420" s="3"/>
      <c r="AG420" s="3"/>
    </row>
    <row r="421" spans="1:33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  <c r="AD421" s="3"/>
      <c r="AE421" s="3"/>
      <c r="AF421" s="3"/>
      <c r="AG421" s="3"/>
    </row>
    <row r="422" spans="1:33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  <c r="AD422" s="3"/>
      <c r="AE422" s="3"/>
      <c r="AF422" s="3"/>
      <c r="AG422" s="3"/>
    </row>
    <row r="423" spans="1:33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  <c r="AD423" s="3"/>
      <c r="AE423" s="3"/>
      <c r="AF423" s="3"/>
      <c r="AG423" s="3"/>
    </row>
    <row r="424" spans="1:33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  <c r="AD424" s="3"/>
      <c r="AE424" s="3"/>
      <c r="AF424" s="3"/>
      <c r="AG424" s="3"/>
    </row>
    <row r="425" spans="1:33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  <c r="AD425" s="3"/>
      <c r="AE425" s="3"/>
      <c r="AF425" s="3"/>
      <c r="AG425" s="3"/>
    </row>
    <row r="426" spans="1:33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  <c r="AD426" s="3"/>
      <c r="AE426" s="3"/>
      <c r="AF426" s="3"/>
      <c r="AG426" s="3"/>
    </row>
    <row r="427" spans="1:33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  <c r="AD427" s="3"/>
      <c r="AE427" s="3"/>
      <c r="AF427" s="3"/>
      <c r="AG427" s="3"/>
    </row>
    <row r="428" spans="1:33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  <c r="AD428" s="3"/>
      <c r="AE428" s="3"/>
      <c r="AF428" s="3"/>
      <c r="AG428" s="3"/>
    </row>
    <row r="429" spans="1:33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  <c r="AD429" s="3"/>
      <c r="AE429" s="3"/>
      <c r="AF429" s="3"/>
      <c r="AG429" s="3"/>
    </row>
    <row r="430" spans="1:33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  <c r="AD430" s="3"/>
      <c r="AE430" s="3"/>
      <c r="AF430" s="3"/>
      <c r="AG430" s="3"/>
    </row>
    <row r="431" spans="1:33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  <c r="AD431" s="3"/>
      <c r="AE431" s="3"/>
      <c r="AF431" s="3"/>
      <c r="AG431" s="3"/>
    </row>
    <row r="432" spans="1:33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  <c r="AD432" s="3"/>
      <c r="AE432" s="3"/>
      <c r="AF432" s="3"/>
      <c r="AG432" s="3"/>
    </row>
    <row r="433" spans="1:33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  <c r="AD433" s="3"/>
      <c r="AE433" s="3"/>
      <c r="AF433" s="3"/>
      <c r="AG433" s="3"/>
    </row>
    <row r="434" spans="1:33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  <c r="AD434" s="3"/>
      <c r="AE434" s="3"/>
      <c r="AF434" s="3"/>
      <c r="AG434" s="3"/>
    </row>
    <row r="435" spans="1:33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  <c r="AD435" s="3"/>
      <c r="AE435" s="3"/>
      <c r="AF435" s="3"/>
      <c r="AG435" s="3"/>
    </row>
    <row r="436" spans="1:33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  <c r="AD436" s="3"/>
      <c r="AE436" s="3"/>
      <c r="AF436" s="3"/>
      <c r="AG436" s="3"/>
    </row>
    <row r="437" spans="1:33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  <c r="AD437" s="3"/>
      <c r="AE437" s="3"/>
      <c r="AF437" s="3"/>
      <c r="AG437" s="3"/>
    </row>
    <row r="438" spans="1:33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  <c r="AD438" s="3"/>
      <c r="AE438" s="3"/>
      <c r="AF438" s="3"/>
      <c r="AG438" s="3"/>
    </row>
    <row r="439" spans="1:33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  <c r="AD439" s="3"/>
      <c r="AE439" s="3"/>
      <c r="AF439" s="3"/>
      <c r="AG439" s="3"/>
    </row>
    <row r="440" spans="1:33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  <c r="AD440" s="3"/>
      <c r="AE440" s="3"/>
      <c r="AF440" s="3"/>
      <c r="AG440" s="3"/>
    </row>
    <row r="441" spans="1:33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  <c r="AD441" s="3"/>
      <c r="AE441" s="3"/>
      <c r="AF441" s="3"/>
      <c r="AG441" s="3"/>
    </row>
    <row r="442" spans="1:33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  <c r="AD442" s="3"/>
      <c r="AE442" s="3"/>
      <c r="AF442" s="3"/>
      <c r="AG442" s="3"/>
    </row>
    <row r="443" spans="1:33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  <c r="AD443" s="3"/>
      <c r="AE443" s="3"/>
      <c r="AF443" s="3"/>
      <c r="AG443" s="3"/>
    </row>
    <row r="444" spans="1:33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  <c r="AD444" s="3"/>
      <c r="AE444" s="3"/>
      <c r="AF444" s="3"/>
      <c r="AG444" s="3"/>
    </row>
    <row r="445" spans="1:33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  <c r="AD445" s="3"/>
      <c r="AE445" s="3"/>
      <c r="AF445" s="3"/>
      <c r="AG445" s="3"/>
    </row>
    <row r="446" spans="1:33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  <c r="AD446" s="3"/>
      <c r="AE446" s="3"/>
      <c r="AF446" s="3"/>
      <c r="AG446" s="3"/>
    </row>
    <row r="447" spans="1:33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  <c r="AD447" s="3"/>
      <c r="AE447" s="3"/>
      <c r="AF447" s="3"/>
      <c r="AG447" s="3"/>
    </row>
    <row r="448" spans="1:33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  <c r="AD448" s="3"/>
      <c r="AE448" s="3"/>
      <c r="AF448" s="3"/>
      <c r="AG448" s="3"/>
    </row>
    <row r="449" spans="1:33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  <c r="AD449" s="3"/>
      <c r="AE449" s="3"/>
      <c r="AF449" s="3"/>
      <c r="AG449" s="3"/>
    </row>
    <row r="450" spans="1:33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  <c r="AD450" s="3"/>
      <c r="AE450" s="3"/>
      <c r="AF450" s="3"/>
      <c r="AG450" s="3"/>
    </row>
    <row r="451" spans="1:33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  <c r="AD451" s="3"/>
      <c r="AE451" s="3"/>
      <c r="AF451" s="3"/>
      <c r="AG451" s="3"/>
    </row>
    <row r="452" spans="1:33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  <c r="AD452" s="3"/>
      <c r="AE452" s="3"/>
      <c r="AF452" s="3"/>
      <c r="AG452" s="3"/>
    </row>
    <row r="453" spans="1:33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  <c r="AD453" s="3"/>
      <c r="AE453" s="3"/>
      <c r="AF453" s="3"/>
      <c r="AG453" s="3"/>
    </row>
    <row r="454" spans="1:33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  <c r="AD454" s="3"/>
      <c r="AE454" s="3"/>
      <c r="AF454" s="3"/>
      <c r="AG454" s="3"/>
    </row>
    <row r="455" spans="1:33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  <c r="AD455" s="3"/>
      <c r="AE455" s="3"/>
      <c r="AF455" s="3"/>
      <c r="AG455" s="3"/>
    </row>
    <row r="456" spans="1:33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  <c r="AD456" s="3"/>
      <c r="AE456" s="3"/>
      <c r="AF456" s="3"/>
      <c r="AG456" s="3"/>
    </row>
    <row r="457" spans="1:33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  <c r="AD457" s="3"/>
      <c r="AE457" s="3"/>
      <c r="AF457" s="3"/>
      <c r="AG457" s="3"/>
    </row>
    <row r="458" spans="1:33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  <c r="AD458" s="3"/>
      <c r="AE458" s="3"/>
      <c r="AF458" s="3"/>
      <c r="AG458" s="3"/>
    </row>
    <row r="459" spans="1:33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  <c r="AD459" s="3"/>
      <c r="AE459" s="3"/>
      <c r="AF459" s="3"/>
      <c r="AG459" s="3"/>
    </row>
    <row r="460" spans="1:33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  <c r="AD460" s="3"/>
      <c r="AE460" s="3"/>
      <c r="AF460" s="3"/>
      <c r="AG460" s="3"/>
    </row>
    <row r="461" spans="1:33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  <c r="AD461" s="3"/>
      <c r="AE461" s="3"/>
      <c r="AF461" s="3"/>
      <c r="AG461" s="3"/>
    </row>
    <row r="462" spans="1:33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  <c r="AD462" s="3"/>
      <c r="AE462" s="3"/>
      <c r="AF462" s="3"/>
      <c r="AG462" s="3"/>
    </row>
    <row r="463" spans="1:33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  <c r="AD463" s="3"/>
      <c r="AE463" s="3"/>
      <c r="AF463" s="3"/>
      <c r="AG463" s="3"/>
    </row>
    <row r="464" spans="1:33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  <c r="AD464" s="3"/>
      <c r="AE464" s="3"/>
      <c r="AF464" s="3"/>
      <c r="AG464" s="3"/>
    </row>
    <row r="465" spans="1:33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  <c r="AD465" s="3"/>
      <c r="AE465" s="3"/>
      <c r="AF465" s="3"/>
      <c r="AG465" s="3"/>
    </row>
    <row r="466" spans="1:33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  <c r="AD466" s="3"/>
      <c r="AE466" s="3"/>
      <c r="AF466" s="3"/>
      <c r="AG466" s="3"/>
    </row>
    <row r="467" spans="1:33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  <c r="AD467" s="3"/>
      <c r="AE467" s="3"/>
      <c r="AF467" s="3"/>
      <c r="AG467" s="3"/>
    </row>
    <row r="468" spans="1:33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  <c r="AD468" s="3"/>
      <c r="AE468" s="3"/>
      <c r="AF468" s="3"/>
      <c r="AG468" s="3"/>
    </row>
    <row r="469" spans="1:33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  <c r="AD469" s="3"/>
      <c r="AE469" s="3"/>
      <c r="AF469" s="3"/>
      <c r="AG469" s="3"/>
    </row>
    <row r="470" spans="1:33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  <c r="AD470" s="3"/>
      <c r="AE470" s="3"/>
      <c r="AF470" s="3"/>
      <c r="AG470" s="3"/>
    </row>
    <row r="471" spans="1:33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  <c r="AD471" s="3"/>
      <c r="AE471" s="3"/>
      <c r="AF471" s="3"/>
      <c r="AG471" s="3"/>
    </row>
    <row r="472" spans="1:33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  <c r="AD472" s="3"/>
      <c r="AE472" s="3"/>
      <c r="AF472" s="3"/>
      <c r="AG472" s="3"/>
    </row>
    <row r="473" spans="1:33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  <c r="AD473" s="3"/>
      <c r="AE473" s="3"/>
      <c r="AF473" s="3"/>
      <c r="AG473" s="3"/>
    </row>
    <row r="474" spans="1:33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  <c r="AD474" s="3"/>
      <c r="AE474" s="3"/>
      <c r="AF474" s="3"/>
      <c r="AG474" s="3"/>
    </row>
    <row r="475" spans="1:33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  <c r="AD475" s="3"/>
      <c r="AE475" s="3"/>
      <c r="AF475" s="3"/>
      <c r="AG475" s="3"/>
    </row>
    <row r="476" spans="1:33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  <c r="AD476" s="3"/>
      <c r="AE476" s="3"/>
      <c r="AF476" s="3"/>
      <c r="AG476" s="3"/>
    </row>
    <row r="477" spans="1:33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  <c r="AD477" s="3"/>
      <c r="AE477" s="3"/>
      <c r="AF477" s="3"/>
      <c r="AG477" s="3"/>
    </row>
    <row r="478" spans="1:33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  <c r="AD478" s="3"/>
      <c r="AE478" s="3"/>
      <c r="AF478" s="3"/>
      <c r="AG478" s="3"/>
    </row>
    <row r="479" spans="1:33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  <c r="AD479" s="3"/>
      <c r="AE479" s="3"/>
      <c r="AF479" s="3"/>
      <c r="AG479" s="3"/>
    </row>
    <row r="480" spans="1:33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  <c r="AD480" s="3"/>
      <c r="AE480" s="3"/>
      <c r="AF480" s="3"/>
      <c r="AG480" s="3"/>
    </row>
    <row r="481" spans="1:33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  <c r="AD481" s="3"/>
      <c r="AE481" s="3"/>
      <c r="AF481" s="3"/>
      <c r="AG481" s="3"/>
    </row>
    <row r="482" spans="1:33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  <c r="AD482" s="3"/>
      <c r="AE482" s="3"/>
      <c r="AF482" s="3"/>
      <c r="AG482" s="3"/>
    </row>
    <row r="483" spans="1:33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  <c r="AD483" s="3"/>
      <c r="AE483" s="3"/>
      <c r="AF483" s="3"/>
      <c r="AG483" s="3"/>
    </row>
    <row r="484" spans="1:33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  <c r="AD484" s="3"/>
      <c r="AE484" s="3"/>
      <c r="AF484" s="3"/>
      <c r="AG484" s="3"/>
    </row>
    <row r="485" spans="1:33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  <c r="AD485" s="3"/>
      <c r="AE485" s="3"/>
      <c r="AF485" s="3"/>
      <c r="AG485" s="3"/>
    </row>
    <row r="486" spans="1:33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  <c r="AD486" s="3"/>
      <c r="AE486" s="3"/>
      <c r="AF486" s="3"/>
      <c r="AG486" s="3"/>
    </row>
    <row r="487" spans="1:33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  <c r="AD487" s="3"/>
      <c r="AE487" s="3"/>
      <c r="AF487" s="3"/>
      <c r="AG487" s="3"/>
    </row>
    <row r="488" spans="1:33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  <c r="AD488" s="3"/>
      <c r="AE488" s="3"/>
      <c r="AF488" s="3"/>
      <c r="AG488" s="3"/>
    </row>
    <row r="489" spans="1:33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  <c r="AD489" s="3"/>
      <c r="AE489" s="3"/>
      <c r="AF489" s="3"/>
      <c r="AG489" s="3"/>
    </row>
    <row r="490" spans="1:33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  <c r="AD490" s="3"/>
      <c r="AE490" s="3"/>
      <c r="AF490" s="3"/>
      <c r="AG490" s="3"/>
    </row>
    <row r="491" spans="1:33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  <c r="AD491" s="3"/>
      <c r="AE491" s="3"/>
      <c r="AF491" s="3"/>
      <c r="AG491" s="3"/>
    </row>
    <row r="492" spans="1:33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  <c r="AD492" s="3"/>
      <c r="AE492" s="3"/>
      <c r="AF492" s="3"/>
      <c r="AG492" s="3"/>
    </row>
    <row r="493" spans="1:33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  <c r="AD493" s="3"/>
      <c r="AE493" s="3"/>
      <c r="AF493" s="3"/>
      <c r="AG493" s="3"/>
    </row>
    <row r="494" spans="1:33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  <c r="AD494" s="3"/>
      <c r="AE494" s="3"/>
      <c r="AF494" s="3"/>
      <c r="AG494" s="3"/>
    </row>
    <row r="495" spans="1:33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  <c r="AD495" s="3"/>
      <c r="AE495" s="3"/>
      <c r="AF495" s="3"/>
      <c r="AG495" s="3"/>
    </row>
    <row r="496" spans="1:33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  <c r="AD496" s="3"/>
      <c r="AE496" s="3"/>
      <c r="AF496" s="3"/>
      <c r="AG496" s="3"/>
    </row>
    <row r="497" spans="1:33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  <c r="AD497" s="3"/>
      <c r="AE497" s="3"/>
      <c r="AF497" s="3"/>
      <c r="AG497" s="3"/>
    </row>
    <row r="498" spans="1:33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  <c r="AD498" s="3"/>
      <c r="AE498" s="3"/>
      <c r="AF498" s="3"/>
      <c r="AG498" s="3"/>
    </row>
    <row r="499" spans="1:33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  <c r="AD499" s="3"/>
      <c r="AE499" s="3"/>
      <c r="AF499" s="3"/>
      <c r="AG499" s="3"/>
    </row>
    <row r="500" spans="1:33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  <c r="AD500" s="3"/>
      <c r="AE500" s="3"/>
      <c r="AF500" s="3"/>
      <c r="AG500" s="3"/>
    </row>
    <row r="501" spans="1:33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  <c r="AD501" s="3"/>
      <c r="AE501" s="3"/>
      <c r="AF501" s="3"/>
      <c r="AG501" s="3"/>
    </row>
    <row r="502" spans="1:33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  <c r="AD502" s="3"/>
      <c r="AE502" s="3"/>
      <c r="AF502" s="3"/>
      <c r="AG502" s="3"/>
    </row>
    <row r="503" spans="1:33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  <c r="AD503" s="3"/>
      <c r="AE503" s="3"/>
      <c r="AF503" s="3"/>
      <c r="AG503" s="3"/>
    </row>
    <row r="504" spans="1:33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  <c r="AD504" s="3"/>
      <c r="AE504" s="3"/>
      <c r="AF504" s="3"/>
      <c r="AG504" s="3"/>
    </row>
    <row r="505" spans="1:33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  <c r="AD505" s="3"/>
      <c r="AE505" s="3"/>
      <c r="AF505" s="3"/>
      <c r="AG505" s="3"/>
    </row>
    <row r="506" spans="1:33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  <c r="AD506" s="3"/>
      <c r="AE506" s="3"/>
      <c r="AF506" s="3"/>
      <c r="AG506" s="3"/>
    </row>
    <row r="507" spans="1:33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  <c r="AD507" s="3"/>
      <c r="AE507" s="3"/>
      <c r="AF507" s="3"/>
      <c r="AG507" s="3"/>
    </row>
    <row r="508" spans="1:33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  <c r="AD508" s="3"/>
      <c r="AE508" s="3"/>
      <c r="AF508" s="3"/>
      <c r="AG508" s="3"/>
    </row>
    <row r="509" spans="1:33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  <c r="AD509" s="3"/>
      <c r="AE509" s="3"/>
      <c r="AF509" s="3"/>
      <c r="AG509" s="3"/>
    </row>
    <row r="510" spans="1:33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  <c r="AD510" s="3"/>
      <c r="AE510" s="3"/>
      <c r="AF510" s="3"/>
      <c r="AG510" s="3"/>
    </row>
    <row r="511" spans="1:33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  <c r="AD511" s="3"/>
      <c r="AE511" s="3"/>
      <c r="AF511" s="3"/>
      <c r="AG511" s="3"/>
    </row>
    <row r="512" spans="1:33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  <c r="AD512" s="3"/>
      <c r="AE512" s="3"/>
      <c r="AF512" s="3"/>
      <c r="AG512" s="3"/>
    </row>
    <row r="513" spans="1:33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  <c r="AD513" s="3"/>
      <c r="AE513" s="3"/>
      <c r="AF513" s="3"/>
      <c r="AG513" s="3"/>
    </row>
    <row r="514" spans="1:33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  <c r="AD514" s="3"/>
      <c r="AE514" s="3"/>
      <c r="AF514" s="3"/>
      <c r="AG514" s="3"/>
    </row>
    <row r="515" spans="1:33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  <c r="AD515" s="3"/>
      <c r="AE515" s="3"/>
      <c r="AF515" s="3"/>
      <c r="AG515" s="3"/>
    </row>
    <row r="516" spans="1:33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  <c r="AD516" s="3"/>
      <c r="AE516" s="3"/>
      <c r="AF516" s="3"/>
      <c r="AG516" s="3"/>
    </row>
    <row r="517" spans="1:33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  <c r="AD517" s="3"/>
      <c r="AE517" s="3"/>
      <c r="AF517" s="3"/>
      <c r="AG517" s="3"/>
    </row>
    <row r="518" spans="1:33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  <c r="AD518" s="3"/>
      <c r="AE518" s="3"/>
      <c r="AF518" s="3"/>
      <c r="AG518" s="3"/>
    </row>
    <row r="519" spans="1:33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  <c r="AD519" s="3"/>
      <c r="AE519" s="3"/>
      <c r="AF519" s="3"/>
      <c r="AG519" s="3"/>
    </row>
    <row r="520" spans="1:33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  <c r="AD520" s="3"/>
      <c r="AE520" s="3"/>
      <c r="AF520" s="3"/>
      <c r="AG520" s="3"/>
    </row>
    <row r="521" spans="1:33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  <c r="AD521" s="3"/>
      <c r="AE521" s="3"/>
      <c r="AF521" s="3"/>
      <c r="AG521" s="3"/>
    </row>
    <row r="522" spans="1:33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  <c r="AD522" s="3"/>
      <c r="AE522" s="3"/>
      <c r="AF522" s="3"/>
      <c r="AG522" s="3"/>
    </row>
    <row r="523" spans="1:33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  <c r="AD523" s="3"/>
      <c r="AE523" s="3"/>
      <c r="AF523" s="3"/>
      <c r="AG523" s="3"/>
    </row>
    <row r="524" spans="1:33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  <c r="AD524" s="3"/>
      <c r="AE524" s="3"/>
      <c r="AF524" s="3"/>
      <c r="AG524" s="3"/>
    </row>
    <row r="525" spans="1:33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  <c r="AD525" s="3"/>
      <c r="AE525" s="3"/>
      <c r="AF525" s="3"/>
      <c r="AG525" s="3"/>
    </row>
    <row r="526" spans="1:33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  <c r="AD526" s="3"/>
      <c r="AE526" s="3"/>
      <c r="AF526" s="3"/>
      <c r="AG526" s="3"/>
    </row>
    <row r="527" spans="1:33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  <c r="AD527" s="3"/>
      <c r="AE527" s="3"/>
      <c r="AF527" s="3"/>
      <c r="AG527" s="3"/>
    </row>
    <row r="528" spans="1:33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  <c r="AD528" s="3"/>
      <c r="AE528" s="3"/>
      <c r="AF528" s="3"/>
      <c r="AG528" s="3"/>
    </row>
    <row r="529" spans="1:33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  <c r="AD529" s="3"/>
      <c r="AE529" s="3"/>
      <c r="AF529" s="3"/>
      <c r="AG529" s="3"/>
    </row>
    <row r="530" spans="1:33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  <c r="AD530" s="3"/>
      <c r="AE530" s="3"/>
      <c r="AF530" s="3"/>
      <c r="AG530" s="3"/>
    </row>
    <row r="531" spans="1:33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  <c r="AD531" s="3"/>
      <c r="AE531" s="3"/>
      <c r="AF531" s="3"/>
      <c r="AG531" s="3"/>
    </row>
    <row r="532" spans="1:33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  <c r="AD532" s="3"/>
      <c r="AE532" s="3"/>
      <c r="AF532" s="3"/>
      <c r="AG532" s="3"/>
    </row>
    <row r="533" spans="1:33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  <c r="AD533" s="3"/>
      <c r="AE533" s="3"/>
      <c r="AF533" s="3"/>
      <c r="AG533" s="3"/>
    </row>
    <row r="534" spans="1:33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  <c r="AD534" s="3"/>
      <c r="AE534" s="3"/>
      <c r="AF534" s="3"/>
      <c r="AG534" s="3"/>
    </row>
    <row r="535" spans="1:33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  <c r="AD535" s="3"/>
      <c r="AE535" s="3"/>
      <c r="AF535" s="3"/>
      <c r="AG535" s="3"/>
    </row>
    <row r="536" spans="1:33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  <c r="AD536" s="3"/>
      <c r="AE536" s="3"/>
      <c r="AF536" s="3"/>
      <c r="AG536" s="3"/>
    </row>
    <row r="537" spans="1:33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  <c r="AD537" s="3"/>
      <c r="AE537" s="3"/>
      <c r="AF537" s="3"/>
      <c r="AG537" s="3"/>
    </row>
    <row r="538" spans="1:33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  <c r="AD538" s="3"/>
      <c r="AE538" s="3"/>
      <c r="AF538" s="3"/>
      <c r="AG538" s="3"/>
    </row>
    <row r="539" spans="1:33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  <c r="AD539" s="3"/>
      <c r="AE539" s="3"/>
      <c r="AF539" s="3"/>
      <c r="AG539" s="3"/>
    </row>
    <row r="540" spans="1:33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  <c r="AD540" s="3"/>
      <c r="AE540" s="3"/>
      <c r="AF540" s="3"/>
      <c r="AG540" s="3"/>
    </row>
    <row r="541" spans="1:33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  <c r="AD541" s="3"/>
      <c r="AE541" s="3"/>
      <c r="AF541" s="3"/>
      <c r="AG541" s="3"/>
    </row>
    <row r="542" spans="1:33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  <c r="AD542" s="3"/>
      <c r="AE542" s="3"/>
      <c r="AF542" s="3"/>
      <c r="AG542" s="3"/>
    </row>
    <row r="543" spans="1:33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  <c r="AD543" s="3"/>
      <c r="AE543" s="3"/>
      <c r="AF543" s="3"/>
      <c r="AG543" s="3"/>
    </row>
    <row r="544" spans="1:33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  <c r="AD544" s="3"/>
      <c r="AE544" s="3"/>
      <c r="AF544" s="3"/>
      <c r="AG544" s="3"/>
    </row>
    <row r="545" spans="1:33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  <c r="AD545" s="3"/>
      <c r="AE545" s="3"/>
      <c r="AF545" s="3"/>
      <c r="AG545" s="3"/>
    </row>
    <row r="546" spans="1:33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  <c r="AD546" s="3"/>
      <c r="AE546" s="3"/>
      <c r="AF546" s="3"/>
      <c r="AG546" s="3"/>
    </row>
    <row r="547" spans="1:33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  <c r="AD547" s="3"/>
      <c r="AE547" s="3"/>
      <c r="AF547" s="3"/>
      <c r="AG547" s="3"/>
    </row>
    <row r="548" spans="1:33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  <c r="AD548" s="3"/>
      <c r="AE548" s="3"/>
      <c r="AF548" s="3"/>
      <c r="AG548" s="3"/>
    </row>
    <row r="549" spans="1:33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  <c r="AD549" s="3"/>
      <c r="AE549" s="3"/>
      <c r="AF549" s="3"/>
      <c r="AG549" s="3"/>
    </row>
    <row r="550" spans="1:33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  <c r="AD550" s="3"/>
      <c r="AE550" s="3"/>
      <c r="AF550" s="3"/>
      <c r="AG550" s="3"/>
    </row>
    <row r="551" spans="1:33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  <c r="AD551" s="3"/>
      <c r="AE551" s="3"/>
      <c r="AF551" s="3"/>
      <c r="AG551" s="3"/>
    </row>
    <row r="552" spans="1:33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  <c r="AD552" s="3"/>
      <c r="AE552" s="3"/>
      <c r="AF552" s="3"/>
      <c r="AG552" s="3"/>
    </row>
    <row r="553" spans="1:33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  <c r="AD553" s="3"/>
      <c r="AE553" s="3"/>
      <c r="AF553" s="3"/>
      <c r="AG553" s="3"/>
    </row>
    <row r="554" spans="1:33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  <c r="AD554" s="3"/>
      <c r="AE554" s="3"/>
      <c r="AF554" s="3"/>
      <c r="AG554" s="3"/>
    </row>
    <row r="555" spans="1:33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  <c r="AD555" s="3"/>
      <c r="AE555" s="3"/>
      <c r="AF555" s="3"/>
      <c r="AG555" s="3"/>
    </row>
    <row r="556" spans="1:33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  <c r="AD556" s="3"/>
      <c r="AE556" s="3"/>
      <c r="AF556" s="3"/>
      <c r="AG556" s="3"/>
    </row>
    <row r="557" spans="1:33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  <c r="AD557" s="3"/>
      <c r="AE557" s="3"/>
      <c r="AF557" s="3"/>
      <c r="AG557" s="3"/>
    </row>
    <row r="558" spans="1:33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  <c r="AD558" s="3"/>
      <c r="AE558" s="3"/>
      <c r="AF558" s="3"/>
      <c r="AG558" s="3"/>
    </row>
    <row r="559" spans="1:33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  <c r="AD559" s="3"/>
      <c r="AE559" s="3"/>
      <c r="AF559" s="3"/>
      <c r="AG559" s="3"/>
    </row>
    <row r="560" spans="1:33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  <c r="AD560" s="3"/>
      <c r="AE560" s="3"/>
      <c r="AF560" s="3"/>
      <c r="AG560" s="3"/>
    </row>
    <row r="561" spans="1:33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  <c r="AD561" s="3"/>
      <c r="AE561" s="3"/>
      <c r="AF561" s="3"/>
      <c r="AG561" s="3"/>
    </row>
    <row r="562" spans="1:33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  <c r="AD562" s="3"/>
      <c r="AE562" s="3"/>
      <c r="AF562" s="3"/>
      <c r="AG562" s="3"/>
    </row>
    <row r="563" spans="1:33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  <c r="AD563" s="3"/>
      <c r="AE563" s="3"/>
      <c r="AF563" s="3"/>
      <c r="AG563" s="3"/>
    </row>
    <row r="564" spans="1:33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  <c r="AD564" s="3"/>
      <c r="AE564" s="3"/>
      <c r="AF564" s="3"/>
      <c r="AG564" s="3"/>
    </row>
    <row r="565" spans="1:33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  <c r="AD565" s="3"/>
      <c r="AE565" s="3"/>
      <c r="AF565" s="3"/>
      <c r="AG565" s="3"/>
    </row>
    <row r="566" spans="1:33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  <c r="AD566" s="3"/>
      <c r="AE566" s="3"/>
      <c r="AF566" s="3"/>
      <c r="AG566" s="3"/>
    </row>
    <row r="567" spans="1:33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  <c r="AD567" s="3"/>
      <c r="AE567" s="3"/>
      <c r="AF567" s="3"/>
      <c r="AG567" s="3"/>
    </row>
    <row r="568" spans="1:33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  <c r="AD568" s="3"/>
      <c r="AE568" s="3"/>
      <c r="AF568" s="3"/>
      <c r="AG568" s="3"/>
    </row>
    <row r="569" spans="1:33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  <c r="AD569" s="3"/>
      <c r="AE569" s="3"/>
      <c r="AF569" s="3"/>
      <c r="AG569" s="3"/>
    </row>
    <row r="570" spans="1:33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  <c r="AD570" s="3"/>
      <c r="AE570" s="3"/>
      <c r="AF570" s="3"/>
      <c r="AG570" s="3"/>
    </row>
    <row r="571" spans="1:33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  <c r="AD571" s="3"/>
      <c r="AE571" s="3"/>
      <c r="AF571" s="3"/>
      <c r="AG571" s="3"/>
    </row>
    <row r="572" spans="1:33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  <c r="AD572" s="3"/>
      <c r="AE572" s="3"/>
      <c r="AF572" s="3"/>
      <c r="AG572" s="3"/>
    </row>
    <row r="573" spans="1:33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  <c r="AD573" s="3"/>
      <c r="AE573" s="3"/>
      <c r="AF573" s="3"/>
      <c r="AG573" s="3"/>
    </row>
    <row r="574" spans="1:33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  <c r="AD574" s="3"/>
      <c r="AE574" s="3"/>
      <c r="AF574" s="3"/>
      <c r="AG574" s="3"/>
    </row>
    <row r="575" spans="1:33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  <c r="AD575" s="3"/>
      <c r="AE575" s="3"/>
      <c r="AF575" s="3"/>
      <c r="AG575" s="3"/>
    </row>
    <row r="576" spans="1:33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  <c r="AD576" s="3"/>
      <c r="AE576" s="3"/>
      <c r="AF576" s="3"/>
      <c r="AG576" s="3"/>
    </row>
    <row r="577" spans="1:33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  <c r="AD577" s="3"/>
      <c r="AE577" s="3"/>
      <c r="AF577" s="3"/>
      <c r="AG577" s="3"/>
    </row>
    <row r="578" spans="1:33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  <c r="AD578" s="3"/>
      <c r="AE578" s="3"/>
      <c r="AF578" s="3"/>
      <c r="AG578" s="3"/>
    </row>
    <row r="579" spans="1:33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  <c r="AD579" s="3"/>
      <c r="AE579" s="3"/>
      <c r="AF579" s="3"/>
      <c r="AG579" s="3"/>
    </row>
    <row r="580" spans="1:33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  <c r="AD580" s="3"/>
      <c r="AE580" s="3"/>
      <c r="AF580" s="3"/>
      <c r="AG580" s="3"/>
    </row>
    <row r="581" spans="1:33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  <c r="AD581" s="3"/>
      <c r="AE581" s="3"/>
      <c r="AF581" s="3"/>
      <c r="AG581" s="3"/>
    </row>
    <row r="582" spans="1:33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  <c r="AD582" s="3"/>
      <c r="AE582" s="3"/>
      <c r="AF582" s="3"/>
      <c r="AG582" s="3"/>
    </row>
    <row r="583" spans="1:33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  <c r="AD583" s="3"/>
      <c r="AE583" s="3"/>
      <c r="AF583" s="3"/>
      <c r="AG583" s="3"/>
    </row>
    <row r="584" spans="1:33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  <c r="AD584" s="3"/>
      <c r="AE584" s="3"/>
      <c r="AF584" s="3"/>
      <c r="AG584" s="3"/>
    </row>
    <row r="585" spans="1:33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  <c r="AD585" s="3"/>
      <c r="AE585" s="3"/>
      <c r="AF585" s="3"/>
      <c r="AG585" s="3"/>
    </row>
    <row r="586" spans="1:33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  <c r="AD586" s="3"/>
      <c r="AE586" s="3"/>
      <c r="AF586" s="3"/>
      <c r="AG586" s="3"/>
    </row>
    <row r="587" spans="1:33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  <c r="AD587" s="3"/>
      <c r="AE587" s="3"/>
      <c r="AF587" s="3"/>
      <c r="AG587" s="3"/>
    </row>
    <row r="588" spans="1:33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  <c r="AD588" s="3"/>
      <c r="AE588" s="3"/>
      <c r="AF588" s="3"/>
      <c r="AG588" s="3"/>
    </row>
    <row r="589" spans="1:33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  <c r="AD589" s="3"/>
      <c r="AE589" s="3"/>
      <c r="AF589" s="3"/>
      <c r="AG589" s="3"/>
    </row>
    <row r="590" spans="1:33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  <c r="AD590" s="3"/>
      <c r="AE590" s="3"/>
      <c r="AF590" s="3"/>
      <c r="AG590" s="3"/>
    </row>
    <row r="591" spans="1:33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  <c r="AD591" s="3"/>
      <c r="AE591" s="3"/>
      <c r="AF591" s="3"/>
      <c r="AG591" s="3"/>
    </row>
    <row r="592" spans="1:33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  <c r="AD592" s="3"/>
      <c r="AE592" s="3"/>
      <c r="AF592" s="3"/>
      <c r="AG592" s="3"/>
    </row>
    <row r="593" spans="1:33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  <c r="AD593" s="3"/>
      <c r="AE593" s="3"/>
      <c r="AF593" s="3"/>
      <c r="AG593" s="3"/>
    </row>
    <row r="594" spans="1:33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  <c r="AD594" s="3"/>
      <c r="AE594" s="3"/>
      <c r="AF594" s="3"/>
      <c r="AG594" s="3"/>
    </row>
    <row r="595" spans="1:33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  <c r="AD595" s="3"/>
      <c r="AE595" s="3"/>
      <c r="AF595" s="3"/>
      <c r="AG595" s="3"/>
    </row>
    <row r="596" spans="1:33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  <c r="AD596" s="3"/>
      <c r="AE596" s="3"/>
      <c r="AF596" s="3"/>
      <c r="AG596" s="3"/>
    </row>
    <row r="597" spans="1:33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  <c r="AD597" s="3"/>
      <c r="AE597" s="3"/>
      <c r="AF597" s="3"/>
      <c r="AG597" s="3"/>
    </row>
    <row r="598" spans="1:33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  <c r="AD598" s="3"/>
      <c r="AE598" s="3"/>
      <c r="AF598" s="3"/>
      <c r="AG598" s="3"/>
    </row>
    <row r="599" spans="1:33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  <c r="AD599" s="3"/>
      <c r="AE599" s="3"/>
      <c r="AF599" s="3"/>
      <c r="AG599" s="3"/>
    </row>
    <row r="600" spans="1:33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  <c r="AD600" s="3"/>
      <c r="AE600" s="3"/>
      <c r="AF600" s="3"/>
      <c r="AG600" s="3"/>
    </row>
    <row r="601" spans="1:33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  <c r="AD601" s="3"/>
      <c r="AE601" s="3"/>
      <c r="AF601" s="3"/>
      <c r="AG601" s="3"/>
    </row>
    <row r="602" spans="1:33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  <c r="AD602" s="3"/>
      <c r="AE602" s="3"/>
      <c r="AF602" s="3"/>
      <c r="AG602" s="3"/>
    </row>
    <row r="603" spans="1:33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  <c r="AD603" s="3"/>
      <c r="AE603" s="3"/>
      <c r="AF603" s="3"/>
      <c r="AG603" s="3"/>
    </row>
    <row r="604" spans="1:33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  <c r="AD604" s="3"/>
      <c r="AE604" s="3"/>
      <c r="AF604" s="3"/>
      <c r="AG604" s="3"/>
    </row>
    <row r="605" spans="1:33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  <c r="AD605" s="3"/>
      <c r="AE605" s="3"/>
      <c r="AF605" s="3"/>
      <c r="AG605" s="3"/>
    </row>
    <row r="606" spans="1:33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  <c r="AD606" s="3"/>
      <c r="AE606" s="3"/>
      <c r="AF606" s="3"/>
      <c r="AG606" s="3"/>
    </row>
    <row r="607" spans="1:33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  <c r="AD607" s="3"/>
      <c r="AE607" s="3"/>
      <c r="AF607" s="3"/>
      <c r="AG607" s="3"/>
    </row>
    <row r="608" spans="1:33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  <c r="AD608" s="3"/>
      <c r="AE608" s="3"/>
      <c r="AF608" s="3"/>
      <c r="AG608" s="3"/>
    </row>
    <row r="609" spans="1:33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  <c r="AD609" s="3"/>
      <c r="AE609" s="3"/>
      <c r="AF609" s="3"/>
      <c r="AG609" s="3"/>
    </row>
    <row r="610" spans="1:33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  <c r="AD610" s="3"/>
      <c r="AE610" s="3"/>
      <c r="AF610" s="3"/>
      <c r="AG610" s="3"/>
    </row>
    <row r="611" spans="1:33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  <c r="AD611" s="3"/>
      <c r="AE611" s="3"/>
      <c r="AF611" s="3"/>
      <c r="AG611" s="3"/>
    </row>
    <row r="612" spans="1:33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  <c r="AD612" s="3"/>
      <c r="AE612" s="3"/>
      <c r="AF612" s="3"/>
      <c r="AG612" s="3"/>
    </row>
    <row r="613" spans="1:33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  <c r="AD613" s="3"/>
      <c r="AE613" s="3"/>
      <c r="AF613" s="3"/>
      <c r="AG613" s="3"/>
    </row>
    <row r="614" spans="1:33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  <c r="AD614" s="3"/>
      <c r="AE614" s="3"/>
      <c r="AF614" s="3"/>
      <c r="AG614" s="3"/>
    </row>
    <row r="615" spans="1:33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  <c r="AD615" s="3"/>
      <c r="AE615" s="3"/>
      <c r="AF615" s="3"/>
      <c r="AG615" s="3"/>
    </row>
    <row r="616" spans="1:33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  <c r="AD616" s="3"/>
      <c r="AE616" s="3"/>
      <c r="AF616" s="3"/>
      <c r="AG616" s="3"/>
    </row>
    <row r="617" spans="1:33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  <c r="AD617" s="3"/>
      <c r="AE617" s="3"/>
      <c r="AF617" s="3"/>
      <c r="AG617" s="3"/>
    </row>
    <row r="618" spans="1:33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  <c r="AD618" s="3"/>
      <c r="AE618" s="3"/>
      <c r="AF618" s="3"/>
      <c r="AG618" s="3"/>
    </row>
    <row r="619" spans="1:33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  <c r="AD619" s="3"/>
      <c r="AE619" s="3"/>
      <c r="AF619" s="3"/>
      <c r="AG619" s="3"/>
    </row>
    <row r="620" spans="1:33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  <c r="AD620" s="3"/>
      <c r="AE620" s="3"/>
      <c r="AF620" s="3"/>
      <c r="AG620" s="3"/>
    </row>
    <row r="621" spans="1:33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  <c r="AD621" s="3"/>
      <c r="AE621" s="3"/>
      <c r="AF621" s="3"/>
      <c r="AG621" s="3"/>
    </row>
    <row r="622" spans="1:33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  <c r="AD622" s="3"/>
      <c r="AE622" s="3"/>
      <c r="AF622" s="3"/>
      <c r="AG622" s="3"/>
    </row>
    <row r="623" spans="1:33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  <c r="AD623" s="3"/>
      <c r="AE623" s="3"/>
      <c r="AF623" s="3"/>
      <c r="AG623" s="3"/>
    </row>
    <row r="624" spans="1:33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  <c r="AD624" s="3"/>
      <c r="AE624" s="3"/>
      <c r="AF624" s="3"/>
      <c r="AG624" s="3"/>
    </row>
    <row r="625" spans="1:33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  <c r="AD625" s="3"/>
      <c r="AE625" s="3"/>
      <c r="AF625" s="3"/>
      <c r="AG625" s="3"/>
    </row>
    <row r="626" spans="1:33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  <c r="AD626" s="3"/>
      <c r="AE626" s="3"/>
      <c r="AF626" s="3"/>
      <c r="AG626" s="3"/>
    </row>
    <row r="627" spans="1:33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  <c r="AD627" s="3"/>
      <c r="AE627" s="3"/>
      <c r="AF627" s="3"/>
      <c r="AG627" s="3"/>
    </row>
    <row r="628" spans="1:33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  <c r="AD628" s="3"/>
      <c r="AE628" s="3"/>
      <c r="AF628" s="3"/>
      <c r="AG628" s="3"/>
    </row>
    <row r="629" spans="1:33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  <c r="AD629" s="3"/>
      <c r="AE629" s="3"/>
      <c r="AF629" s="3"/>
      <c r="AG629" s="3"/>
    </row>
    <row r="630" spans="1:33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  <c r="AD630" s="3"/>
      <c r="AE630" s="3"/>
      <c r="AF630" s="3"/>
      <c r="AG630" s="3"/>
    </row>
    <row r="631" spans="1:33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  <c r="AD631" s="3"/>
      <c r="AE631" s="3"/>
      <c r="AF631" s="3"/>
      <c r="AG631" s="3"/>
    </row>
    <row r="632" spans="1:33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  <c r="AD632" s="3"/>
      <c r="AE632" s="3"/>
      <c r="AF632" s="3"/>
      <c r="AG632" s="3"/>
    </row>
    <row r="633" spans="1:33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  <c r="AD633" s="3"/>
      <c r="AE633" s="3"/>
      <c r="AF633" s="3"/>
      <c r="AG633" s="3"/>
    </row>
    <row r="634" spans="1:33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  <c r="AD634" s="3"/>
      <c r="AE634" s="3"/>
      <c r="AF634" s="3"/>
      <c r="AG634" s="3"/>
    </row>
    <row r="635" spans="1:33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  <c r="AD635" s="3"/>
      <c r="AE635" s="3"/>
      <c r="AF635" s="3"/>
      <c r="AG635" s="3"/>
    </row>
    <row r="636" spans="1:33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  <c r="AD636" s="3"/>
      <c r="AE636" s="3"/>
      <c r="AF636" s="3"/>
      <c r="AG636" s="3"/>
    </row>
    <row r="637" spans="1:33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  <c r="AD637" s="3"/>
      <c r="AE637" s="3"/>
      <c r="AF637" s="3"/>
      <c r="AG637" s="3"/>
    </row>
    <row r="638" spans="1:33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  <c r="AD638" s="3"/>
      <c r="AE638" s="3"/>
      <c r="AF638" s="3"/>
      <c r="AG638" s="3"/>
    </row>
    <row r="639" spans="1:33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  <c r="AD639" s="3"/>
      <c r="AE639" s="3"/>
      <c r="AF639" s="3"/>
      <c r="AG639" s="3"/>
    </row>
    <row r="640" spans="1:33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  <c r="AD640" s="3"/>
      <c r="AE640" s="3"/>
      <c r="AF640" s="3"/>
      <c r="AG640" s="3"/>
    </row>
    <row r="641" spans="1:33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  <c r="AD641" s="3"/>
      <c r="AE641" s="3"/>
      <c r="AF641" s="3"/>
      <c r="AG641" s="3"/>
    </row>
    <row r="642" spans="1:33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  <c r="AD642" s="3"/>
      <c r="AE642" s="3"/>
      <c r="AF642" s="3"/>
      <c r="AG642" s="3"/>
    </row>
    <row r="643" spans="1:33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  <c r="AD643" s="3"/>
      <c r="AE643" s="3"/>
      <c r="AF643" s="3"/>
      <c r="AG643" s="3"/>
    </row>
    <row r="644" spans="1:33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  <c r="AD644" s="3"/>
      <c r="AE644" s="3"/>
      <c r="AF644" s="3"/>
      <c r="AG644" s="3"/>
    </row>
    <row r="645" spans="1:33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  <c r="AD645" s="3"/>
      <c r="AE645" s="3"/>
      <c r="AF645" s="3"/>
      <c r="AG645" s="3"/>
    </row>
    <row r="646" spans="1:33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  <c r="AD646" s="3"/>
      <c r="AE646" s="3"/>
      <c r="AF646" s="3"/>
      <c r="AG646" s="3"/>
    </row>
    <row r="647" spans="1:33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  <c r="AD647" s="3"/>
      <c r="AE647" s="3"/>
      <c r="AF647" s="3"/>
      <c r="AG647" s="3"/>
    </row>
    <row r="648" spans="1:33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  <c r="AD648" s="3"/>
      <c r="AE648" s="3"/>
      <c r="AF648" s="3"/>
      <c r="AG648" s="3"/>
    </row>
    <row r="649" spans="1:33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  <c r="AD649" s="3"/>
      <c r="AE649" s="3"/>
      <c r="AF649" s="3"/>
      <c r="AG649" s="3"/>
    </row>
    <row r="650" spans="1:33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  <c r="AD650" s="3"/>
      <c r="AE650" s="3"/>
      <c r="AF650" s="3"/>
      <c r="AG650" s="3"/>
    </row>
    <row r="651" spans="1:33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  <c r="AD651" s="3"/>
      <c r="AE651" s="3"/>
      <c r="AF651" s="3"/>
      <c r="AG651" s="3"/>
    </row>
    <row r="652" spans="1:33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  <c r="AD652" s="3"/>
      <c r="AE652" s="3"/>
      <c r="AF652" s="3"/>
      <c r="AG652" s="3"/>
    </row>
    <row r="653" spans="1:33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  <c r="AD653" s="3"/>
      <c r="AE653" s="3"/>
      <c r="AF653" s="3"/>
      <c r="AG653" s="3"/>
    </row>
    <row r="654" spans="1:33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  <c r="AD654" s="3"/>
      <c r="AE654" s="3"/>
      <c r="AF654" s="3"/>
      <c r="AG654" s="3"/>
    </row>
    <row r="655" spans="1:33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  <c r="AD655" s="3"/>
      <c r="AE655" s="3"/>
      <c r="AF655" s="3"/>
      <c r="AG655" s="3"/>
    </row>
    <row r="656" spans="1:33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  <c r="AD656" s="3"/>
      <c r="AE656" s="3"/>
      <c r="AF656" s="3"/>
      <c r="AG656" s="3"/>
    </row>
    <row r="657" spans="1:33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  <c r="AD657" s="3"/>
      <c r="AE657" s="3"/>
      <c r="AF657" s="3"/>
      <c r="AG657" s="3"/>
    </row>
    <row r="658" spans="1:33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  <c r="AD658" s="3"/>
      <c r="AE658" s="3"/>
      <c r="AF658" s="3"/>
      <c r="AG658" s="3"/>
    </row>
    <row r="659" spans="1:33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  <c r="AD659" s="3"/>
      <c r="AE659" s="3"/>
      <c r="AF659" s="3"/>
      <c r="AG659" s="3"/>
    </row>
    <row r="660" spans="1:33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  <c r="AD660" s="3"/>
      <c r="AE660" s="3"/>
      <c r="AF660" s="3"/>
      <c r="AG660" s="3"/>
    </row>
    <row r="661" spans="1:33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  <c r="AD661" s="3"/>
      <c r="AE661" s="3"/>
      <c r="AF661" s="3"/>
      <c r="AG661" s="3"/>
    </row>
    <row r="662" spans="1:33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  <c r="AD662" s="3"/>
      <c r="AE662" s="3"/>
      <c r="AF662" s="3"/>
      <c r="AG662" s="3"/>
    </row>
    <row r="663" spans="1:33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  <c r="AD663" s="3"/>
      <c r="AE663" s="3"/>
      <c r="AF663" s="3"/>
      <c r="AG663" s="3"/>
    </row>
    <row r="664" spans="1:33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  <c r="AD664" s="3"/>
      <c r="AE664" s="3"/>
      <c r="AF664" s="3"/>
      <c r="AG664" s="3"/>
    </row>
    <row r="665" spans="1:33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  <c r="AD665" s="3"/>
      <c r="AE665" s="3"/>
      <c r="AF665" s="3"/>
      <c r="AG665" s="3"/>
    </row>
    <row r="666" spans="1:33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  <c r="AD666" s="3"/>
      <c r="AE666" s="3"/>
      <c r="AF666" s="3"/>
      <c r="AG666" s="3"/>
    </row>
    <row r="667" spans="1:33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  <c r="AD667" s="3"/>
      <c r="AE667" s="3"/>
      <c r="AF667" s="3"/>
      <c r="AG667" s="3"/>
    </row>
    <row r="668" spans="1:33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  <c r="AD668" s="3"/>
      <c r="AE668" s="3"/>
      <c r="AF668" s="3"/>
      <c r="AG668" s="3"/>
    </row>
    <row r="669" spans="1:33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  <c r="AD669" s="3"/>
      <c r="AE669" s="3"/>
      <c r="AF669" s="3"/>
      <c r="AG669" s="3"/>
    </row>
    <row r="670" spans="1:33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  <c r="AD670" s="3"/>
      <c r="AE670" s="3"/>
      <c r="AF670" s="3"/>
      <c r="AG670" s="3"/>
    </row>
    <row r="671" spans="1:33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  <c r="AD671" s="3"/>
      <c r="AE671" s="3"/>
      <c r="AF671" s="3"/>
      <c r="AG671" s="3"/>
    </row>
    <row r="672" spans="1:33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  <c r="AD672" s="3"/>
      <c r="AE672" s="3"/>
      <c r="AF672" s="3"/>
      <c r="AG672" s="3"/>
    </row>
    <row r="673" spans="1:33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  <c r="AD673" s="3"/>
      <c r="AE673" s="3"/>
      <c r="AF673" s="3"/>
      <c r="AG673" s="3"/>
    </row>
    <row r="674" spans="1:33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  <c r="AD674" s="3"/>
      <c r="AE674" s="3"/>
      <c r="AF674" s="3"/>
      <c r="AG674" s="3"/>
    </row>
    <row r="675" spans="1:33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  <c r="AD675" s="3"/>
      <c r="AE675" s="3"/>
      <c r="AF675" s="3"/>
      <c r="AG675" s="3"/>
    </row>
    <row r="676" spans="1:33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  <c r="AD676" s="3"/>
      <c r="AE676" s="3"/>
      <c r="AF676" s="3"/>
      <c r="AG676" s="3"/>
    </row>
    <row r="677" spans="1:33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  <c r="AD677" s="3"/>
      <c r="AE677" s="3"/>
      <c r="AF677" s="3"/>
      <c r="AG677" s="3"/>
    </row>
    <row r="678" spans="1:33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  <c r="AD678" s="3"/>
      <c r="AE678" s="3"/>
      <c r="AF678" s="3"/>
      <c r="AG678" s="3"/>
    </row>
    <row r="679" spans="1:33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  <c r="AD679" s="3"/>
      <c r="AE679" s="3"/>
      <c r="AF679" s="3"/>
      <c r="AG679" s="3"/>
    </row>
    <row r="680" spans="1:33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  <c r="AD680" s="3"/>
      <c r="AE680" s="3"/>
      <c r="AF680" s="3"/>
      <c r="AG680" s="3"/>
    </row>
    <row r="681" spans="1:33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  <c r="AD681" s="3"/>
      <c r="AE681" s="3"/>
      <c r="AF681" s="3"/>
      <c r="AG681" s="3"/>
    </row>
    <row r="682" spans="1:33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  <c r="AD682" s="3"/>
      <c r="AE682" s="3"/>
      <c r="AF682" s="3"/>
      <c r="AG682" s="3"/>
    </row>
    <row r="683" spans="1:33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  <c r="AD683" s="3"/>
      <c r="AE683" s="3"/>
      <c r="AF683" s="3"/>
      <c r="AG683" s="3"/>
    </row>
    <row r="684" spans="1:33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  <c r="AD684" s="3"/>
      <c r="AE684" s="3"/>
      <c r="AF684" s="3"/>
      <c r="AG684" s="3"/>
    </row>
    <row r="685" spans="1:33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  <c r="AD685" s="3"/>
      <c r="AE685" s="3"/>
      <c r="AF685" s="3"/>
      <c r="AG685" s="3"/>
    </row>
    <row r="686" spans="1:33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  <c r="AD686" s="3"/>
      <c r="AE686" s="3"/>
      <c r="AF686" s="3"/>
      <c r="AG686" s="3"/>
    </row>
    <row r="687" spans="1:33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  <c r="AD687" s="3"/>
      <c r="AE687" s="3"/>
      <c r="AF687" s="3"/>
      <c r="AG687" s="3"/>
    </row>
    <row r="688" spans="1:33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  <c r="AD688" s="3"/>
      <c r="AE688" s="3"/>
      <c r="AF688" s="3"/>
      <c r="AG688" s="3"/>
    </row>
    <row r="689" spans="1:33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  <c r="AD689" s="3"/>
      <c r="AE689" s="3"/>
      <c r="AF689" s="3"/>
      <c r="AG689" s="3"/>
    </row>
    <row r="690" spans="1:33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  <c r="AD690" s="3"/>
      <c r="AE690" s="3"/>
      <c r="AF690" s="3"/>
      <c r="AG690" s="3"/>
    </row>
    <row r="691" spans="1:33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  <c r="AD691" s="3"/>
      <c r="AE691" s="3"/>
      <c r="AF691" s="3"/>
      <c r="AG691" s="3"/>
    </row>
    <row r="692" spans="1:33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  <c r="AD692" s="3"/>
      <c r="AE692" s="3"/>
      <c r="AF692" s="3"/>
      <c r="AG692" s="3"/>
    </row>
    <row r="693" spans="1:33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  <c r="AD693" s="3"/>
      <c r="AE693" s="3"/>
      <c r="AF693" s="3"/>
      <c r="AG693" s="3"/>
    </row>
    <row r="694" spans="1:33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  <c r="AD694" s="3"/>
      <c r="AE694" s="3"/>
      <c r="AF694" s="3"/>
      <c r="AG694" s="3"/>
    </row>
    <row r="695" spans="1:33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  <c r="AD695" s="3"/>
      <c r="AE695" s="3"/>
      <c r="AF695" s="3"/>
      <c r="AG695" s="3"/>
    </row>
    <row r="696" spans="1:33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  <c r="AD696" s="3"/>
      <c r="AE696" s="3"/>
      <c r="AF696" s="3"/>
      <c r="AG696" s="3"/>
    </row>
    <row r="697" spans="1:33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  <c r="AD697" s="3"/>
      <c r="AE697" s="3"/>
      <c r="AF697" s="3"/>
      <c r="AG697" s="3"/>
    </row>
    <row r="698" spans="1:33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  <c r="AD698" s="3"/>
      <c r="AE698" s="3"/>
      <c r="AF698" s="3"/>
      <c r="AG698" s="3"/>
    </row>
    <row r="699" spans="1:33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  <c r="AD699" s="3"/>
      <c r="AE699" s="3"/>
      <c r="AF699" s="3"/>
      <c r="AG699" s="3"/>
    </row>
    <row r="700" spans="1:33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  <c r="AD700" s="3"/>
      <c r="AE700" s="3"/>
      <c r="AF700" s="3"/>
      <c r="AG700" s="3"/>
    </row>
    <row r="701" spans="1:33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  <c r="AD701" s="3"/>
      <c r="AE701" s="3"/>
      <c r="AF701" s="3"/>
      <c r="AG701" s="3"/>
    </row>
    <row r="702" spans="1:33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  <c r="AD702" s="3"/>
      <c r="AE702" s="3"/>
      <c r="AF702" s="3"/>
      <c r="AG702" s="3"/>
    </row>
    <row r="703" spans="1:33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  <c r="AD703" s="3"/>
      <c r="AE703" s="3"/>
      <c r="AF703" s="3"/>
      <c r="AG703" s="3"/>
    </row>
    <row r="704" spans="1:33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  <c r="AD704" s="3"/>
      <c r="AE704" s="3"/>
      <c r="AF704" s="3"/>
      <c r="AG704" s="3"/>
    </row>
    <row r="705" spans="1:33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  <c r="AD705" s="3"/>
      <c r="AE705" s="3"/>
      <c r="AF705" s="3"/>
      <c r="AG705" s="3"/>
    </row>
    <row r="706" spans="1:33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  <c r="AD706" s="3"/>
      <c r="AE706" s="3"/>
      <c r="AF706" s="3"/>
      <c r="AG706" s="3"/>
    </row>
    <row r="707" spans="1:33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  <c r="AD707" s="3"/>
      <c r="AE707" s="3"/>
      <c r="AF707" s="3"/>
      <c r="AG707" s="3"/>
    </row>
    <row r="708" spans="1:33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  <c r="AD708" s="3"/>
      <c r="AE708" s="3"/>
      <c r="AF708" s="3"/>
      <c r="AG708" s="3"/>
    </row>
    <row r="709" spans="1:33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  <c r="AD709" s="3"/>
      <c r="AE709" s="3"/>
      <c r="AF709" s="3"/>
      <c r="AG709" s="3"/>
    </row>
    <row r="710" spans="1:33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  <c r="AD710" s="3"/>
      <c r="AE710" s="3"/>
      <c r="AF710" s="3"/>
      <c r="AG710" s="3"/>
    </row>
    <row r="711" spans="1:33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  <c r="AD711" s="3"/>
      <c r="AE711" s="3"/>
      <c r="AF711" s="3"/>
      <c r="AG711" s="3"/>
    </row>
    <row r="712" spans="1:33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  <c r="AD712" s="3"/>
      <c r="AE712" s="3"/>
      <c r="AF712" s="3"/>
      <c r="AG712" s="3"/>
    </row>
    <row r="713" spans="1:33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  <c r="AD713" s="3"/>
      <c r="AE713" s="3"/>
      <c r="AF713" s="3"/>
      <c r="AG713" s="3"/>
    </row>
    <row r="714" spans="1:33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  <c r="AD714" s="3"/>
      <c r="AE714" s="3"/>
      <c r="AF714" s="3"/>
      <c r="AG714" s="3"/>
    </row>
    <row r="715" spans="1:33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  <c r="AD715" s="3"/>
      <c r="AE715" s="3"/>
      <c r="AF715" s="3"/>
      <c r="AG715" s="3"/>
    </row>
    <row r="716" spans="1:33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  <c r="AD716" s="3"/>
      <c r="AE716" s="3"/>
      <c r="AF716" s="3"/>
      <c r="AG716" s="3"/>
    </row>
    <row r="717" spans="1:33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  <c r="AD717" s="3"/>
      <c r="AE717" s="3"/>
      <c r="AF717" s="3"/>
      <c r="AG717" s="3"/>
    </row>
    <row r="718" spans="1:33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  <c r="AD718" s="3"/>
      <c r="AE718" s="3"/>
      <c r="AF718" s="3"/>
      <c r="AG718" s="3"/>
    </row>
    <row r="719" spans="1:33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  <c r="AD719" s="3"/>
      <c r="AE719" s="3"/>
      <c r="AF719" s="3"/>
      <c r="AG719" s="3"/>
    </row>
    <row r="720" spans="1:33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  <c r="AD720" s="3"/>
      <c r="AE720" s="3"/>
      <c r="AF720" s="3"/>
      <c r="AG720" s="3"/>
    </row>
    <row r="721" spans="1:33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  <c r="AD721" s="3"/>
      <c r="AE721" s="3"/>
      <c r="AF721" s="3"/>
      <c r="AG721" s="3"/>
    </row>
    <row r="722" spans="1:33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  <c r="AD722" s="3"/>
      <c r="AE722" s="3"/>
      <c r="AF722" s="3"/>
      <c r="AG722" s="3"/>
    </row>
    <row r="723" spans="1:33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  <c r="AD723" s="3"/>
      <c r="AE723" s="3"/>
      <c r="AF723" s="3"/>
      <c r="AG723" s="3"/>
    </row>
    <row r="724" spans="1:33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  <c r="AD724" s="3"/>
      <c r="AE724" s="3"/>
      <c r="AF724" s="3"/>
      <c r="AG724" s="3"/>
    </row>
    <row r="725" spans="1:33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  <c r="AD725" s="3"/>
      <c r="AE725" s="3"/>
      <c r="AF725" s="3"/>
      <c r="AG725" s="3"/>
    </row>
    <row r="726" spans="1:33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  <c r="AD726" s="3"/>
      <c r="AE726" s="3"/>
      <c r="AF726" s="3"/>
      <c r="AG726" s="3"/>
    </row>
    <row r="727" spans="1:33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  <c r="AD727" s="3"/>
      <c r="AE727" s="3"/>
      <c r="AF727" s="3"/>
      <c r="AG727" s="3"/>
    </row>
    <row r="728" spans="1:33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  <c r="AD728" s="3"/>
      <c r="AE728" s="3"/>
      <c r="AF728" s="3"/>
      <c r="AG728" s="3"/>
    </row>
    <row r="729" spans="1:33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  <c r="AD729" s="3"/>
      <c r="AE729" s="3"/>
      <c r="AF729" s="3"/>
      <c r="AG729" s="3"/>
    </row>
    <row r="730" spans="1:33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  <c r="AD730" s="3"/>
      <c r="AE730" s="3"/>
      <c r="AF730" s="3"/>
      <c r="AG730" s="3"/>
    </row>
    <row r="731" spans="1:33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  <c r="AD731" s="3"/>
      <c r="AE731" s="3"/>
      <c r="AF731" s="3"/>
      <c r="AG731" s="3"/>
    </row>
    <row r="732" spans="1:33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  <c r="AD732" s="3"/>
      <c r="AE732" s="3"/>
      <c r="AF732" s="3"/>
      <c r="AG732" s="3"/>
    </row>
    <row r="733" spans="1:33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  <c r="AD733" s="3"/>
      <c r="AE733" s="3"/>
      <c r="AF733" s="3"/>
      <c r="AG733" s="3"/>
    </row>
    <row r="734" spans="1:33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  <c r="AD734" s="3"/>
      <c r="AE734" s="3"/>
      <c r="AF734" s="3"/>
      <c r="AG734" s="3"/>
    </row>
    <row r="735" spans="1:33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  <c r="AD735" s="3"/>
      <c r="AE735" s="3"/>
      <c r="AF735" s="3"/>
      <c r="AG735" s="3"/>
    </row>
    <row r="736" spans="1:33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  <c r="AD736" s="3"/>
      <c r="AE736" s="3"/>
      <c r="AF736" s="3"/>
      <c r="AG736" s="3"/>
    </row>
    <row r="737" spans="1:33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  <c r="AD737" s="3"/>
      <c r="AE737" s="3"/>
      <c r="AF737" s="3"/>
      <c r="AG737" s="3"/>
    </row>
    <row r="738" spans="1:33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  <c r="AD738" s="3"/>
      <c r="AE738" s="3"/>
      <c r="AF738" s="3"/>
      <c r="AG738" s="3"/>
    </row>
    <row r="739" spans="1:33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  <c r="AD739" s="3"/>
      <c r="AE739" s="3"/>
      <c r="AF739" s="3"/>
      <c r="AG739" s="3"/>
    </row>
    <row r="740" spans="1:33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  <c r="AD740" s="3"/>
      <c r="AE740" s="3"/>
      <c r="AF740" s="3"/>
      <c r="AG740" s="3"/>
    </row>
    <row r="741" spans="1:33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  <c r="AD741" s="3"/>
      <c r="AE741" s="3"/>
      <c r="AF741" s="3"/>
      <c r="AG741" s="3"/>
    </row>
    <row r="742" spans="1:33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  <c r="AD742" s="3"/>
      <c r="AE742" s="3"/>
      <c r="AF742" s="3"/>
      <c r="AG742" s="3"/>
    </row>
    <row r="743" spans="1:33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  <c r="AD743" s="3"/>
      <c r="AE743" s="3"/>
      <c r="AF743" s="3"/>
      <c r="AG743" s="3"/>
    </row>
    <row r="744" spans="1:33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  <c r="AD744" s="3"/>
      <c r="AE744" s="3"/>
      <c r="AF744" s="3"/>
      <c r="AG744" s="3"/>
    </row>
    <row r="745" spans="1:33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  <c r="AD745" s="3"/>
      <c r="AE745" s="3"/>
      <c r="AF745" s="3"/>
      <c r="AG745" s="3"/>
    </row>
    <row r="746" spans="1:33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  <c r="AD746" s="3"/>
      <c r="AE746" s="3"/>
      <c r="AF746" s="3"/>
      <c r="AG746" s="3"/>
    </row>
    <row r="747" spans="1:33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  <c r="AD747" s="3"/>
      <c r="AE747" s="3"/>
      <c r="AF747" s="3"/>
      <c r="AG747" s="3"/>
    </row>
    <row r="748" spans="1:33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  <c r="AD748" s="3"/>
      <c r="AE748" s="3"/>
      <c r="AF748" s="3"/>
      <c r="AG748" s="3"/>
    </row>
    <row r="749" spans="1:33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  <c r="AD749" s="3"/>
      <c r="AE749" s="3"/>
      <c r="AF749" s="3"/>
      <c r="AG749" s="3"/>
    </row>
    <row r="750" spans="1:33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  <c r="AD750" s="3"/>
      <c r="AE750" s="3"/>
      <c r="AF750" s="3"/>
      <c r="AG750" s="3"/>
    </row>
    <row r="751" spans="1:33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  <c r="AD751" s="3"/>
      <c r="AE751" s="3"/>
      <c r="AF751" s="3"/>
      <c r="AG751" s="3"/>
    </row>
    <row r="752" spans="1:33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  <c r="AD752" s="3"/>
      <c r="AE752" s="3"/>
      <c r="AF752" s="3"/>
      <c r="AG752" s="3"/>
    </row>
    <row r="753" spans="1:33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  <c r="AD753" s="3"/>
      <c r="AE753" s="3"/>
      <c r="AF753" s="3"/>
      <c r="AG753" s="3"/>
    </row>
    <row r="754" spans="1:33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  <c r="AD754" s="3"/>
      <c r="AE754" s="3"/>
      <c r="AF754" s="3"/>
      <c r="AG754" s="3"/>
    </row>
    <row r="755" spans="1:33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  <c r="AD755" s="3"/>
      <c r="AE755" s="3"/>
      <c r="AF755" s="3"/>
      <c r="AG755" s="3"/>
    </row>
    <row r="756" spans="1:33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  <c r="AD756" s="3"/>
      <c r="AE756" s="3"/>
      <c r="AF756" s="3"/>
      <c r="AG756" s="3"/>
    </row>
    <row r="757" spans="1:33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  <c r="AD757" s="3"/>
      <c r="AE757" s="3"/>
      <c r="AF757" s="3"/>
      <c r="AG757" s="3"/>
    </row>
    <row r="758" spans="1:33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  <c r="AD758" s="3"/>
      <c r="AE758" s="3"/>
      <c r="AF758" s="3"/>
      <c r="AG758" s="3"/>
    </row>
    <row r="759" spans="1:33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  <c r="AD759" s="3"/>
      <c r="AE759" s="3"/>
      <c r="AF759" s="3"/>
      <c r="AG759" s="3"/>
    </row>
    <row r="760" spans="1:33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  <c r="AD760" s="3"/>
      <c r="AE760" s="3"/>
      <c r="AF760" s="3"/>
      <c r="AG760" s="3"/>
    </row>
    <row r="761" spans="1:33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  <c r="AD761" s="3"/>
      <c r="AE761" s="3"/>
      <c r="AF761" s="3"/>
      <c r="AG761" s="3"/>
    </row>
    <row r="762" spans="1:33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  <c r="AD762" s="3"/>
      <c r="AE762" s="3"/>
      <c r="AF762" s="3"/>
      <c r="AG762" s="3"/>
    </row>
    <row r="763" spans="1:33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  <c r="AD763" s="3"/>
      <c r="AE763" s="3"/>
      <c r="AF763" s="3"/>
      <c r="AG763" s="3"/>
    </row>
    <row r="764" spans="1:33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  <c r="AD764" s="3"/>
      <c r="AE764" s="3"/>
      <c r="AF764" s="3"/>
      <c r="AG764" s="3"/>
    </row>
    <row r="765" spans="1:33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  <c r="AD765" s="3"/>
      <c r="AE765" s="3"/>
      <c r="AF765" s="3"/>
      <c r="AG765" s="3"/>
    </row>
    <row r="766" spans="1:33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  <c r="AD766" s="3"/>
      <c r="AE766" s="3"/>
      <c r="AF766" s="3"/>
      <c r="AG766" s="3"/>
    </row>
    <row r="767" spans="1:33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  <c r="AD767" s="3"/>
      <c r="AE767" s="3"/>
      <c r="AF767" s="3"/>
      <c r="AG767" s="3"/>
    </row>
    <row r="768" spans="1:33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  <c r="AD768" s="3"/>
      <c r="AE768" s="3"/>
      <c r="AF768" s="3"/>
      <c r="AG768" s="3"/>
    </row>
    <row r="769" spans="1:33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  <c r="AD769" s="3"/>
      <c r="AE769" s="3"/>
      <c r="AF769" s="3"/>
      <c r="AG769" s="3"/>
    </row>
    <row r="770" spans="1:33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  <c r="AD770" s="3"/>
      <c r="AE770" s="3"/>
      <c r="AF770" s="3"/>
      <c r="AG770" s="3"/>
    </row>
    <row r="771" spans="1:33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  <c r="AD771" s="3"/>
      <c r="AE771" s="3"/>
      <c r="AF771" s="3"/>
      <c r="AG771" s="3"/>
    </row>
    <row r="772" spans="1:33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  <c r="AD772" s="3"/>
      <c r="AE772" s="3"/>
      <c r="AF772" s="3"/>
      <c r="AG772" s="3"/>
    </row>
    <row r="773" spans="1:33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  <c r="AD773" s="3"/>
      <c r="AE773" s="3"/>
      <c r="AF773" s="3"/>
      <c r="AG773" s="3"/>
    </row>
    <row r="774" spans="1:33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  <c r="AD774" s="3"/>
      <c r="AE774" s="3"/>
      <c r="AF774" s="3"/>
      <c r="AG774" s="3"/>
    </row>
    <row r="775" spans="1:33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  <c r="AD775" s="3"/>
      <c r="AE775" s="3"/>
      <c r="AF775" s="3"/>
      <c r="AG775" s="3"/>
    </row>
    <row r="776" spans="1:33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  <c r="AD776" s="3"/>
      <c r="AE776" s="3"/>
      <c r="AF776" s="3"/>
      <c r="AG776" s="3"/>
    </row>
    <row r="777" spans="1:33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  <c r="AD777" s="3"/>
      <c r="AE777" s="3"/>
      <c r="AF777" s="3"/>
      <c r="AG777" s="3"/>
    </row>
    <row r="778" spans="1:33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  <c r="AD778" s="3"/>
      <c r="AE778" s="3"/>
      <c r="AF778" s="3"/>
      <c r="AG778" s="3"/>
    </row>
    <row r="779" spans="1:33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  <c r="AD779" s="3"/>
      <c r="AE779" s="3"/>
      <c r="AF779" s="3"/>
      <c r="AG779" s="3"/>
    </row>
    <row r="780" spans="1:33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  <c r="AD780" s="3"/>
      <c r="AE780" s="3"/>
      <c r="AF780" s="3"/>
      <c r="AG780" s="3"/>
    </row>
    <row r="781" spans="1:33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  <c r="AD781" s="3"/>
      <c r="AE781" s="3"/>
      <c r="AF781" s="3"/>
      <c r="AG781" s="3"/>
    </row>
    <row r="782" spans="1:33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  <c r="AD782" s="3"/>
      <c r="AE782" s="3"/>
      <c r="AF782" s="3"/>
      <c r="AG782" s="3"/>
    </row>
    <row r="783" spans="1:33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  <c r="AD783" s="3"/>
      <c r="AE783" s="3"/>
      <c r="AF783" s="3"/>
      <c r="AG783" s="3"/>
    </row>
    <row r="784" spans="1:33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  <c r="AD784" s="3"/>
      <c r="AE784" s="3"/>
      <c r="AF784" s="3"/>
      <c r="AG784" s="3"/>
    </row>
    <row r="785" spans="1:33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  <c r="AD785" s="3"/>
      <c r="AE785" s="3"/>
      <c r="AF785" s="3"/>
      <c r="AG785" s="3"/>
    </row>
    <row r="786" spans="1:33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  <c r="AD786" s="3"/>
      <c r="AE786" s="3"/>
      <c r="AF786" s="3"/>
      <c r="AG786" s="3"/>
    </row>
    <row r="787" spans="1:33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  <c r="AD787" s="3"/>
      <c r="AE787" s="3"/>
      <c r="AF787" s="3"/>
      <c r="AG787" s="3"/>
    </row>
    <row r="788" spans="1:33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  <c r="AD788" s="3"/>
      <c r="AE788" s="3"/>
      <c r="AF788" s="3"/>
      <c r="AG788" s="3"/>
    </row>
    <row r="789" spans="1:33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  <c r="AD789" s="3"/>
      <c r="AE789" s="3"/>
      <c r="AF789" s="3"/>
      <c r="AG789" s="3"/>
    </row>
    <row r="790" spans="1:33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  <c r="AD790" s="3"/>
      <c r="AE790" s="3"/>
      <c r="AF790" s="3"/>
      <c r="AG790" s="3"/>
    </row>
    <row r="791" spans="1:33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  <c r="AD791" s="3"/>
      <c r="AE791" s="3"/>
      <c r="AF791" s="3"/>
      <c r="AG791" s="3"/>
    </row>
    <row r="792" spans="1:33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  <c r="AD792" s="3"/>
      <c r="AE792" s="3"/>
      <c r="AF792" s="3"/>
      <c r="AG792" s="3"/>
    </row>
    <row r="793" spans="1:33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  <c r="AD793" s="3"/>
      <c r="AE793" s="3"/>
      <c r="AF793" s="3"/>
      <c r="AG793" s="3"/>
    </row>
    <row r="794" spans="1:33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  <c r="AD794" s="3"/>
      <c r="AE794" s="3"/>
      <c r="AF794" s="3"/>
      <c r="AG794" s="3"/>
    </row>
    <row r="795" spans="1:33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  <c r="AD795" s="3"/>
      <c r="AE795" s="3"/>
      <c r="AF795" s="3"/>
      <c r="AG795" s="3"/>
    </row>
    <row r="796" spans="1:33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  <c r="AD796" s="3"/>
      <c r="AE796" s="3"/>
      <c r="AF796" s="3"/>
      <c r="AG796" s="3"/>
    </row>
    <row r="797" spans="1:33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  <c r="AD797" s="3"/>
      <c r="AE797" s="3"/>
      <c r="AF797" s="3"/>
      <c r="AG797" s="3"/>
    </row>
    <row r="798" spans="1:33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  <c r="AD798" s="3"/>
      <c r="AE798" s="3"/>
      <c r="AF798" s="3"/>
      <c r="AG798" s="3"/>
    </row>
    <row r="799" spans="1:33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  <c r="AD799" s="3"/>
      <c r="AE799" s="3"/>
      <c r="AF799" s="3"/>
      <c r="AG799" s="3"/>
    </row>
    <row r="800" spans="1:33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  <c r="AD800" s="3"/>
      <c r="AE800" s="3"/>
      <c r="AF800" s="3"/>
      <c r="AG800" s="3"/>
    </row>
    <row r="801" spans="1:33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  <c r="AD801" s="3"/>
      <c r="AE801" s="3"/>
      <c r="AF801" s="3"/>
      <c r="AG801" s="3"/>
    </row>
    <row r="802" spans="1:33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  <c r="AD802" s="3"/>
      <c r="AE802" s="3"/>
      <c r="AF802" s="3"/>
      <c r="AG802" s="3"/>
    </row>
    <row r="803" spans="1:33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  <c r="AD803" s="3"/>
      <c r="AE803" s="3"/>
      <c r="AF803" s="3"/>
      <c r="AG803" s="3"/>
    </row>
    <row r="804" spans="1:33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  <c r="AD804" s="3"/>
      <c r="AE804" s="3"/>
      <c r="AF804" s="3"/>
      <c r="AG804" s="3"/>
    </row>
    <row r="805" spans="1:33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  <c r="AD805" s="3"/>
      <c r="AE805" s="3"/>
      <c r="AF805" s="3"/>
      <c r="AG805" s="3"/>
    </row>
    <row r="806" spans="1:33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  <c r="AD806" s="3"/>
      <c r="AE806" s="3"/>
      <c r="AF806" s="3"/>
      <c r="AG806" s="3"/>
    </row>
    <row r="807" spans="1:33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  <c r="AD807" s="3"/>
      <c r="AE807" s="3"/>
      <c r="AF807" s="3"/>
      <c r="AG807" s="3"/>
    </row>
    <row r="808" spans="1:33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  <c r="AD808" s="3"/>
      <c r="AE808" s="3"/>
      <c r="AF808" s="3"/>
      <c r="AG808" s="3"/>
    </row>
    <row r="809" spans="1:33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  <c r="AD809" s="3"/>
      <c r="AE809" s="3"/>
      <c r="AF809" s="3"/>
      <c r="AG809" s="3"/>
    </row>
    <row r="810" spans="1:33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  <c r="AD810" s="3"/>
      <c r="AE810" s="3"/>
      <c r="AF810" s="3"/>
      <c r="AG810" s="3"/>
    </row>
    <row r="811" spans="1:33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  <c r="AD811" s="3"/>
      <c r="AE811" s="3"/>
      <c r="AF811" s="3"/>
      <c r="AG811" s="3"/>
    </row>
    <row r="812" spans="1:33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  <c r="AD812" s="3"/>
      <c r="AE812" s="3"/>
      <c r="AF812" s="3"/>
      <c r="AG812" s="3"/>
    </row>
    <row r="813" spans="1:33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  <c r="AD813" s="3"/>
      <c r="AE813" s="3"/>
      <c r="AF813" s="3"/>
      <c r="AG813" s="3"/>
    </row>
    <row r="814" spans="1:33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  <c r="AD814" s="3"/>
      <c r="AE814" s="3"/>
      <c r="AF814" s="3"/>
      <c r="AG814" s="3"/>
    </row>
    <row r="815" spans="1:33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  <c r="AD815" s="3"/>
      <c r="AE815" s="3"/>
      <c r="AF815" s="3"/>
      <c r="AG815" s="3"/>
    </row>
    <row r="816" spans="1:33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  <c r="AD816" s="3"/>
      <c r="AE816" s="3"/>
      <c r="AF816" s="3"/>
      <c r="AG816" s="3"/>
    </row>
    <row r="817" spans="1:33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  <c r="AD817" s="3"/>
      <c r="AE817" s="3"/>
      <c r="AF817" s="3"/>
      <c r="AG817" s="3"/>
    </row>
    <row r="818" spans="1:33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  <c r="AD818" s="3"/>
      <c r="AE818" s="3"/>
      <c r="AF818" s="3"/>
      <c r="AG818" s="3"/>
    </row>
    <row r="819" spans="1:33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  <c r="AD819" s="3"/>
      <c r="AE819" s="3"/>
      <c r="AF819" s="3"/>
      <c r="AG819" s="3"/>
    </row>
    <row r="820" spans="1:33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  <c r="AD820" s="3"/>
      <c r="AE820" s="3"/>
      <c r="AF820" s="3"/>
      <c r="AG820" s="3"/>
    </row>
    <row r="821" spans="1:33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  <c r="AD821" s="3"/>
      <c r="AE821" s="3"/>
      <c r="AF821" s="3"/>
      <c r="AG821" s="3"/>
    </row>
    <row r="822" spans="1:33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  <c r="AD822" s="3"/>
      <c r="AE822" s="3"/>
      <c r="AF822" s="3"/>
      <c r="AG822" s="3"/>
    </row>
    <row r="823" spans="1:33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  <c r="AD823" s="3"/>
      <c r="AE823" s="3"/>
      <c r="AF823" s="3"/>
      <c r="AG823" s="3"/>
    </row>
    <row r="824" spans="1:33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  <c r="AD824" s="3"/>
      <c r="AE824" s="3"/>
      <c r="AF824" s="3"/>
      <c r="AG824" s="3"/>
    </row>
    <row r="825" spans="1:33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  <c r="AD825" s="3"/>
      <c r="AE825" s="3"/>
      <c r="AF825" s="3"/>
      <c r="AG825" s="3"/>
    </row>
    <row r="826" spans="1:33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  <c r="AD826" s="3"/>
      <c r="AE826" s="3"/>
      <c r="AF826" s="3"/>
      <c r="AG826" s="3"/>
    </row>
    <row r="827" spans="1:33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  <c r="AD827" s="3"/>
      <c r="AE827" s="3"/>
      <c r="AF827" s="3"/>
      <c r="AG827" s="3"/>
    </row>
    <row r="828" spans="1:33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  <c r="AD828" s="3"/>
      <c r="AE828" s="3"/>
      <c r="AF828" s="3"/>
      <c r="AG828" s="3"/>
    </row>
    <row r="829" spans="1:33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  <c r="AD829" s="3"/>
      <c r="AE829" s="3"/>
      <c r="AF829" s="3"/>
      <c r="AG829" s="3"/>
    </row>
    <row r="830" spans="1:33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  <c r="AD830" s="3"/>
      <c r="AE830" s="3"/>
      <c r="AF830" s="3"/>
      <c r="AG830" s="3"/>
    </row>
    <row r="831" spans="1:33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  <c r="AD831" s="3"/>
      <c r="AE831" s="3"/>
      <c r="AF831" s="3"/>
      <c r="AG831" s="3"/>
    </row>
    <row r="832" spans="1:33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  <c r="AD832" s="3"/>
      <c r="AE832" s="3"/>
      <c r="AF832" s="3"/>
      <c r="AG832" s="3"/>
    </row>
    <row r="833" spans="1:33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  <c r="AD833" s="3"/>
      <c r="AE833" s="3"/>
      <c r="AF833" s="3"/>
      <c r="AG833" s="3"/>
    </row>
    <row r="834" spans="1:33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  <c r="AD834" s="3"/>
      <c r="AE834" s="3"/>
      <c r="AF834" s="3"/>
      <c r="AG834" s="3"/>
    </row>
    <row r="835" spans="1:33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  <c r="AD835" s="3"/>
      <c r="AE835" s="3"/>
      <c r="AF835" s="3"/>
      <c r="AG835" s="3"/>
    </row>
    <row r="836" spans="1:33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  <c r="AD836" s="3"/>
      <c r="AE836" s="3"/>
      <c r="AF836" s="3"/>
      <c r="AG836" s="3"/>
    </row>
    <row r="837" spans="1:33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  <c r="AD837" s="3"/>
      <c r="AE837" s="3"/>
      <c r="AF837" s="3"/>
      <c r="AG837" s="3"/>
    </row>
    <row r="838" spans="1:33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  <c r="AD838" s="3"/>
      <c r="AE838" s="3"/>
      <c r="AF838" s="3"/>
      <c r="AG838" s="3"/>
    </row>
    <row r="839" spans="1:33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  <c r="AD839" s="3"/>
      <c r="AE839" s="3"/>
      <c r="AF839" s="3"/>
      <c r="AG839" s="3"/>
    </row>
    <row r="840" spans="1:33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  <c r="AD840" s="3"/>
      <c r="AE840" s="3"/>
      <c r="AF840" s="3"/>
      <c r="AG840" s="3"/>
    </row>
    <row r="841" spans="1:33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  <c r="AD841" s="3"/>
      <c r="AE841" s="3"/>
      <c r="AF841" s="3"/>
      <c r="AG841" s="3"/>
    </row>
    <row r="842" spans="1:33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  <c r="AD842" s="3"/>
      <c r="AE842" s="3"/>
      <c r="AF842" s="3"/>
      <c r="AG842" s="3"/>
    </row>
    <row r="843" spans="1:33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  <c r="AD843" s="3"/>
      <c r="AE843" s="3"/>
      <c r="AF843" s="3"/>
      <c r="AG843" s="3"/>
    </row>
    <row r="844" spans="1:33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  <c r="AD844" s="3"/>
      <c r="AE844" s="3"/>
      <c r="AF844" s="3"/>
      <c r="AG844" s="3"/>
    </row>
    <row r="845" spans="1:33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  <c r="AD845" s="3"/>
      <c r="AE845" s="3"/>
      <c r="AF845" s="3"/>
      <c r="AG845" s="3"/>
    </row>
    <row r="846" spans="1:33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  <c r="AD846" s="3"/>
      <c r="AE846" s="3"/>
      <c r="AF846" s="3"/>
      <c r="AG846" s="3"/>
    </row>
    <row r="847" spans="1:33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  <c r="AD847" s="3"/>
      <c r="AE847" s="3"/>
      <c r="AF847" s="3"/>
      <c r="AG847" s="3"/>
    </row>
    <row r="848" spans="1:33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  <c r="AD848" s="3"/>
      <c r="AE848" s="3"/>
      <c r="AF848" s="3"/>
      <c r="AG848" s="3"/>
    </row>
    <row r="849" spans="1:33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  <c r="AD849" s="3"/>
      <c r="AE849" s="3"/>
      <c r="AF849" s="3"/>
      <c r="AG849" s="3"/>
    </row>
    <row r="850" spans="1:33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  <c r="AD850" s="3"/>
      <c r="AE850" s="3"/>
      <c r="AF850" s="3"/>
      <c r="AG850" s="3"/>
    </row>
    <row r="851" spans="1:33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  <c r="AD851" s="3"/>
      <c r="AE851" s="3"/>
      <c r="AF851" s="3"/>
      <c r="AG851" s="3"/>
    </row>
    <row r="852" spans="1:33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  <c r="AD852" s="3"/>
      <c r="AE852" s="3"/>
      <c r="AF852" s="3"/>
      <c r="AG852" s="3"/>
    </row>
    <row r="853" spans="1:33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  <c r="AD853" s="3"/>
      <c r="AE853" s="3"/>
      <c r="AF853" s="3"/>
      <c r="AG853" s="3"/>
    </row>
    <row r="854" spans="1:33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  <c r="AD854" s="3"/>
      <c r="AE854" s="3"/>
      <c r="AF854" s="3"/>
      <c r="AG854" s="3"/>
    </row>
    <row r="855" spans="1:33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  <c r="AD855" s="3"/>
      <c r="AE855" s="3"/>
      <c r="AF855" s="3"/>
      <c r="AG855" s="3"/>
    </row>
    <row r="856" spans="1:33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  <c r="AD856" s="3"/>
      <c r="AE856" s="3"/>
      <c r="AF856" s="3"/>
      <c r="AG856" s="3"/>
    </row>
    <row r="857" spans="1:33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  <c r="AD857" s="3"/>
      <c r="AE857" s="3"/>
      <c r="AF857" s="3"/>
      <c r="AG857" s="3"/>
    </row>
    <row r="858" spans="1:33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  <c r="AD858" s="3"/>
      <c r="AE858" s="3"/>
      <c r="AF858" s="3"/>
      <c r="AG858" s="3"/>
    </row>
    <row r="859" spans="1:33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  <c r="AD859" s="3"/>
      <c r="AE859" s="3"/>
      <c r="AF859" s="3"/>
      <c r="AG859" s="3"/>
    </row>
    <row r="860" spans="1:33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  <c r="AD860" s="3"/>
      <c r="AE860" s="3"/>
      <c r="AF860" s="3"/>
      <c r="AG860" s="3"/>
    </row>
    <row r="861" spans="1:33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  <c r="AD861" s="3"/>
      <c r="AE861" s="3"/>
      <c r="AF861" s="3"/>
      <c r="AG861" s="3"/>
    </row>
    <row r="862" spans="1:33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  <c r="AD862" s="3"/>
      <c r="AE862" s="3"/>
      <c r="AF862" s="3"/>
      <c r="AG862" s="3"/>
    </row>
    <row r="863" spans="1:33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  <c r="AD863" s="3"/>
      <c r="AE863" s="3"/>
      <c r="AF863" s="3"/>
      <c r="AG863" s="3"/>
    </row>
    <row r="864" spans="1:33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  <c r="AD864" s="3"/>
      <c r="AE864" s="3"/>
      <c r="AF864" s="3"/>
      <c r="AG864" s="3"/>
    </row>
    <row r="865" spans="1:33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  <c r="AD865" s="3"/>
      <c r="AE865" s="3"/>
      <c r="AF865" s="3"/>
      <c r="AG865" s="3"/>
    </row>
    <row r="866" spans="1:33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  <c r="AD866" s="3"/>
      <c r="AE866" s="3"/>
      <c r="AF866" s="3"/>
      <c r="AG866" s="3"/>
    </row>
    <row r="867" spans="1:33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  <c r="AD867" s="3"/>
      <c r="AE867" s="3"/>
      <c r="AF867" s="3"/>
      <c r="AG867" s="3"/>
    </row>
    <row r="868" spans="1:33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  <c r="AD868" s="3"/>
      <c r="AE868" s="3"/>
      <c r="AF868" s="3"/>
      <c r="AG868" s="3"/>
    </row>
    <row r="869" spans="1:33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  <c r="AD869" s="3"/>
      <c r="AE869" s="3"/>
      <c r="AF869" s="3"/>
      <c r="AG869" s="3"/>
    </row>
    <row r="870" spans="1:33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  <c r="AD870" s="3"/>
      <c r="AE870" s="3"/>
      <c r="AF870" s="3"/>
      <c r="AG870" s="3"/>
    </row>
    <row r="871" spans="1:33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  <c r="AD871" s="3"/>
      <c r="AE871" s="3"/>
      <c r="AF871" s="3"/>
      <c r="AG871" s="3"/>
    </row>
    <row r="872" spans="1:33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  <c r="AD872" s="3"/>
      <c r="AE872" s="3"/>
      <c r="AF872" s="3"/>
      <c r="AG872" s="3"/>
    </row>
    <row r="873" spans="1:33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  <c r="AD873" s="3"/>
      <c r="AE873" s="3"/>
      <c r="AF873" s="3"/>
      <c r="AG873" s="3"/>
    </row>
    <row r="874" spans="1:33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  <c r="AD874" s="3"/>
      <c r="AE874" s="3"/>
      <c r="AF874" s="3"/>
      <c r="AG874" s="3"/>
    </row>
    <row r="875" spans="1:33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  <c r="AD875" s="3"/>
      <c r="AE875" s="3"/>
      <c r="AF875" s="3"/>
      <c r="AG875" s="3"/>
    </row>
    <row r="876" spans="1:33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  <c r="AD876" s="3"/>
      <c r="AE876" s="3"/>
      <c r="AF876" s="3"/>
      <c r="AG876" s="3"/>
    </row>
    <row r="877" spans="1:33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  <c r="AD877" s="3"/>
      <c r="AE877" s="3"/>
      <c r="AF877" s="3"/>
      <c r="AG877" s="3"/>
    </row>
    <row r="878" spans="1:33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  <c r="AD878" s="3"/>
      <c r="AE878" s="3"/>
      <c r="AF878" s="3"/>
      <c r="AG878" s="3"/>
    </row>
    <row r="879" spans="1:33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  <c r="AD879" s="3"/>
      <c r="AE879" s="3"/>
      <c r="AF879" s="3"/>
      <c r="AG879" s="3"/>
    </row>
    <row r="880" spans="1:33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  <c r="AD880" s="3"/>
      <c r="AE880" s="3"/>
      <c r="AF880" s="3"/>
      <c r="AG880" s="3"/>
    </row>
    <row r="881" spans="1:33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  <c r="AD881" s="3"/>
      <c r="AE881" s="3"/>
      <c r="AF881" s="3"/>
      <c r="AG881" s="3"/>
    </row>
    <row r="882" spans="1:33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  <c r="AD882" s="3"/>
      <c r="AE882" s="3"/>
      <c r="AF882" s="3"/>
      <c r="AG882" s="3"/>
    </row>
    <row r="883" spans="1:33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  <c r="AD883" s="3"/>
      <c r="AE883" s="3"/>
      <c r="AF883" s="3"/>
      <c r="AG883" s="3"/>
    </row>
    <row r="884" spans="1:33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  <c r="AD884" s="3"/>
      <c r="AE884" s="3"/>
      <c r="AF884" s="3"/>
      <c r="AG884" s="3"/>
    </row>
    <row r="885" spans="1:33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  <c r="AD885" s="3"/>
      <c r="AE885" s="3"/>
      <c r="AF885" s="3"/>
      <c r="AG885" s="3"/>
    </row>
    <row r="886" spans="1:33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  <c r="AD886" s="3"/>
      <c r="AE886" s="3"/>
      <c r="AF886" s="3"/>
      <c r="AG886" s="3"/>
    </row>
    <row r="887" spans="1:33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  <c r="AD887" s="3"/>
      <c r="AE887" s="3"/>
      <c r="AF887" s="3"/>
      <c r="AG887" s="3"/>
    </row>
    <row r="888" spans="1:33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  <c r="AD888" s="3"/>
      <c r="AE888" s="3"/>
      <c r="AF888" s="3"/>
      <c r="AG888" s="3"/>
    </row>
    <row r="889" spans="1:33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  <c r="AD889" s="3"/>
      <c r="AE889" s="3"/>
      <c r="AF889" s="3"/>
      <c r="AG889" s="3"/>
    </row>
    <row r="890" spans="1:33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  <c r="AD890" s="3"/>
      <c r="AE890" s="3"/>
      <c r="AF890" s="3"/>
      <c r="AG890" s="3"/>
    </row>
    <row r="891" spans="1:33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  <c r="AD891" s="3"/>
      <c r="AE891" s="3"/>
      <c r="AF891" s="3"/>
      <c r="AG891" s="3"/>
    </row>
    <row r="892" spans="1:33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  <c r="AD892" s="3"/>
      <c r="AE892" s="3"/>
      <c r="AF892" s="3"/>
      <c r="AG892" s="3"/>
    </row>
    <row r="893" spans="1:33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  <c r="AD893" s="3"/>
      <c r="AE893" s="3"/>
      <c r="AF893" s="3"/>
      <c r="AG893" s="3"/>
    </row>
    <row r="894" spans="1:33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  <c r="AD894" s="3"/>
      <c r="AE894" s="3"/>
      <c r="AF894" s="3"/>
      <c r="AG894" s="3"/>
    </row>
    <row r="895" spans="1:33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  <c r="AD895" s="3"/>
      <c r="AE895" s="3"/>
      <c r="AF895" s="3"/>
      <c r="AG895" s="3"/>
    </row>
    <row r="896" spans="1:33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  <c r="AD896" s="3"/>
      <c r="AE896" s="3"/>
      <c r="AF896" s="3"/>
      <c r="AG896" s="3"/>
    </row>
    <row r="897" spans="1:33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  <c r="AD897" s="3"/>
      <c r="AE897" s="3"/>
      <c r="AF897" s="3"/>
      <c r="AG897" s="3"/>
    </row>
    <row r="898" spans="1:33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  <c r="AD898" s="3"/>
      <c r="AE898" s="3"/>
      <c r="AF898" s="3"/>
      <c r="AG898" s="3"/>
    </row>
    <row r="899" spans="1:33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  <c r="AD899" s="3"/>
      <c r="AE899" s="3"/>
      <c r="AF899" s="3"/>
      <c r="AG899" s="3"/>
    </row>
    <row r="900" spans="1:33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  <c r="AD900" s="3"/>
      <c r="AE900" s="3"/>
      <c r="AF900" s="3"/>
      <c r="AG900" s="3"/>
    </row>
    <row r="901" spans="1:33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  <c r="AD901" s="3"/>
      <c r="AE901" s="3"/>
      <c r="AF901" s="3"/>
      <c r="AG901" s="3"/>
    </row>
    <row r="902" spans="1:33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  <c r="AD902" s="3"/>
      <c r="AE902" s="3"/>
      <c r="AF902" s="3"/>
      <c r="AG902" s="3"/>
    </row>
    <row r="903" spans="1:33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  <c r="AD903" s="3"/>
      <c r="AE903" s="3"/>
      <c r="AF903" s="3"/>
      <c r="AG903" s="3"/>
    </row>
    <row r="904" spans="1:33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  <c r="AD904" s="3"/>
      <c r="AE904" s="3"/>
      <c r="AF904" s="3"/>
      <c r="AG904" s="3"/>
    </row>
    <row r="905" spans="1:33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  <c r="AD905" s="3"/>
      <c r="AE905" s="3"/>
      <c r="AF905" s="3"/>
      <c r="AG905" s="3"/>
    </row>
    <row r="906" spans="1:33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  <c r="AD906" s="3"/>
      <c r="AE906" s="3"/>
      <c r="AF906" s="3"/>
      <c r="AG906" s="3"/>
    </row>
    <row r="907" spans="1:33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  <c r="AD907" s="3"/>
      <c r="AE907" s="3"/>
      <c r="AF907" s="3"/>
      <c r="AG907" s="3"/>
    </row>
    <row r="908" spans="1:33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  <c r="AD908" s="3"/>
      <c r="AE908" s="3"/>
      <c r="AF908" s="3"/>
      <c r="AG908" s="3"/>
    </row>
    <row r="909" spans="1:33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  <c r="AD909" s="3"/>
      <c r="AE909" s="3"/>
      <c r="AF909" s="3"/>
      <c r="AG909" s="3"/>
    </row>
    <row r="910" spans="1:33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  <c r="AD910" s="3"/>
      <c r="AE910" s="3"/>
      <c r="AF910" s="3"/>
      <c r="AG910" s="3"/>
    </row>
    <row r="911" spans="1:33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  <c r="AD911" s="3"/>
      <c r="AE911" s="3"/>
      <c r="AF911" s="3"/>
      <c r="AG911" s="3"/>
    </row>
    <row r="912" spans="1:33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  <c r="AD912" s="3"/>
      <c r="AE912" s="3"/>
      <c r="AF912" s="3"/>
      <c r="AG912" s="3"/>
    </row>
    <row r="913" spans="1:33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  <c r="AD913" s="3"/>
      <c r="AE913" s="3"/>
      <c r="AF913" s="3"/>
      <c r="AG913" s="3"/>
    </row>
    <row r="914" spans="1:33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  <c r="AD914" s="3"/>
      <c r="AE914" s="3"/>
      <c r="AF914" s="3"/>
      <c r="AG914" s="3"/>
    </row>
    <row r="915" spans="1:33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  <c r="AD915" s="3"/>
      <c r="AE915" s="3"/>
      <c r="AF915" s="3"/>
      <c r="AG915" s="3"/>
    </row>
    <row r="916" spans="1:33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  <c r="AD916" s="3"/>
      <c r="AE916" s="3"/>
      <c r="AF916" s="3"/>
      <c r="AG916" s="3"/>
    </row>
    <row r="917" spans="1:33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  <c r="AD917" s="3"/>
      <c r="AE917" s="3"/>
      <c r="AF917" s="3"/>
      <c r="AG917" s="3"/>
    </row>
    <row r="918" spans="1:33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  <c r="AD918" s="3"/>
      <c r="AE918" s="3"/>
      <c r="AF918" s="3"/>
      <c r="AG918" s="3"/>
    </row>
    <row r="919" spans="1:33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  <c r="AD919" s="3"/>
      <c r="AE919" s="3"/>
      <c r="AF919" s="3"/>
      <c r="AG919" s="3"/>
    </row>
    <row r="920" spans="1:33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  <c r="AD920" s="3"/>
      <c r="AE920" s="3"/>
      <c r="AF920" s="3"/>
      <c r="AG920" s="3"/>
    </row>
    <row r="921" spans="1:33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  <c r="AD921" s="3"/>
      <c r="AE921" s="3"/>
      <c r="AF921" s="3"/>
      <c r="AG921" s="3"/>
    </row>
    <row r="922" spans="1:33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  <c r="AD922" s="3"/>
      <c r="AE922" s="3"/>
      <c r="AF922" s="3"/>
      <c r="AG922" s="3"/>
    </row>
    <row r="923" spans="1:33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  <c r="AD923" s="3"/>
      <c r="AE923" s="3"/>
      <c r="AF923" s="3"/>
      <c r="AG923" s="3"/>
    </row>
    <row r="924" spans="1:33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  <c r="AD924" s="3"/>
      <c r="AE924" s="3"/>
      <c r="AF924" s="3"/>
      <c r="AG924" s="3"/>
    </row>
    <row r="925" spans="1:33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  <c r="AD925" s="3"/>
      <c r="AE925" s="3"/>
      <c r="AF925" s="3"/>
      <c r="AG925" s="3"/>
    </row>
    <row r="926" spans="1:33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  <c r="AD926" s="3"/>
      <c r="AE926" s="3"/>
      <c r="AF926" s="3"/>
      <c r="AG926" s="3"/>
    </row>
    <row r="927" spans="1:33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  <c r="AD927" s="3"/>
      <c r="AE927" s="3"/>
      <c r="AF927" s="3"/>
      <c r="AG927" s="3"/>
    </row>
    <row r="928" spans="1:33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  <c r="AD928" s="3"/>
      <c r="AE928" s="3"/>
      <c r="AF928" s="3"/>
      <c r="AG928" s="3"/>
    </row>
    <row r="929" spans="1:33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  <c r="AD929" s="3"/>
      <c r="AE929" s="3"/>
      <c r="AF929" s="3"/>
      <c r="AG929" s="3"/>
    </row>
    <row r="930" spans="1:33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  <c r="AD930" s="3"/>
      <c r="AE930" s="3"/>
      <c r="AF930" s="3"/>
      <c r="AG930" s="3"/>
    </row>
    <row r="931" spans="1:33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  <c r="AD931" s="3"/>
      <c r="AE931" s="3"/>
      <c r="AF931" s="3"/>
      <c r="AG931" s="3"/>
    </row>
    <row r="932" spans="1:33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  <c r="AD932" s="3"/>
      <c r="AE932" s="3"/>
      <c r="AF932" s="3"/>
      <c r="AG932" s="3"/>
    </row>
    <row r="933" spans="1:33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  <c r="AD933" s="3"/>
      <c r="AE933" s="3"/>
      <c r="AF933" s="3"/>
      <c r="AG933" s="3"/>
    </row>
    <row r="934" spans="1:33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  <c r="AD934" s="3"/>
      <c r="AE934" s="3"/>
      <c r="AF934" s="3"/>
      <c r="AG934" s="3"/>
    </row>
    <row r="935" spans="1:33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  <c r="AD935" s="3"/>
      <c r="AE935" s="3"/>
      <c r="AF935" s="3"/>
      <c r="AG935" s="3"/>
    </row>
    <row r="936" spans="1:33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  <c r="AD936" s="3"/>
      <c r="AE936" s="3"/>
      <c r="AF936" s="3"/>
      <c r="AG936" s="3"/>
    </row>
    <row r="937" spans="1:33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  <c r="AD937" s="3"/>
      <c r="AE937" s="3"/>
      <c r="AF937" s="3"/>
      <c r="AG937" s="3"/>
    </row>
    <row r="938" spans="1:33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  <c r="AD938" s="3"/>
      <c r="AE938" s="3"/>
      <c r="AF938" s="3"/>
      <c r="AG938" s="3"/>
    </row>
    <row r="939" spans="1:33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  <c r="AD939" s="3"/>
      <c r="AE939" s="3"/>
      <c r="AF939" s="3"/>
      <c r="AG939" s="3"/>
    </row>
    <row r="940" spans="1:33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  <c r="AD940" s="3"/>
      <c r="AE940" s="3"/>
      <c r="AF940" s="3"/>
      <c r="AG940" s="3"/>
    </row>
    <row r="941" spans="1:33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  <c r="AD941" s="3"/>
      <c r="AE941" s="3"/>
      <c r="AF941" s="3"/>
      <c r="AG941" s="3"/>
    </row>
    <row r="942" spans="1:33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  <c r="AD942" s="3"/>
      <c r="AE942" s="3"/>
      <c r="AF942" s="3"/>
      <c r="AG942" s="3"/>
    </row>
    <row r="943" spans="1:33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  <c r="AD943" s="3"/>
      <c r="AE943" s="3"/>
      <c r="AF943" s="3"/>
      <c r="AG943" s="3"/>
    </row>
    <row r="944" spans="1:33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  <c r="AD944" s="3"/>
      <c r="AE944" s="3"/>
      <c r="AF944" s="3"/>
      <c r="AG944" s="3"/>
    </row>
    <row r="945" spans="1:33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  <c r="AD945" s="3"/>
      <c r="AE945" s="3"/>
      <c r="AF945" s="3"/>
      <c r="AG945" s="3"/>
    </row>
    <row r="946" spans="1:33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  <c r="AD946" s="3"/>
      <c r="AE946" s="3"/>
      <c r="AF946" s="3"/>
      <c r="AG946" s="3"/>
    </row>
    <row r="947" spans="1:33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  <c r="AD947" s="3"/>
      <c r="AE947" s="3"/>
      <c r="AF947" s="3"/>
      <c r="AG947" s="3"/>
    </row>
    <row r="948" spans="1:33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  <c r="AD948" s="3"/>
      <c r="AE948" s="3"/>
      <c r="AF948" s="3"/>
      <c r="AG948" s="3"/>
    </row>
    <row r="949" spans="1:33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  <c r="AD949" s="3"/>
      <c r="AE949" s="3"/>
      <c r="AF949" s="3"/>
      <c r="AG949" s="3"/>
    </row>
    <row r="950" spans="1:33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  <c r="AD950" s="3"/>
      <c r="AE950" s="3"/>
      <c r="AF950" s="3"/>
      <c r="AG950" s="3"/>
    </row>
    <row r="951" spans="1:33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  <c r="AD951" s="3"/>
      <c r="AE951" s="3"/>
      <c r="AF951" s="3"/>
      <c r="AG951" s="3"/>
    </row>
    <row r="952" spans="1:33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  <c r="AD952" s="3"/>
      <c r="AE952" s="3"/>
      <c r="AF952" s="3"/>
      <c r="AG952" s="3"/>
    </row>
    <row r="953" spans="1:33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  <c r="AD953" s="3"/>
      <c r="AE953" s="3"/>
      <c r="AF953" s="3"/>
      <c r="AG953" s="3"/>
    </row>
    <row r="954" spans="1:33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  <c r="AD954" s="3"/>
      <c r="AE954" s="3"/>
      <c r="AF954" s="3"/>
      <c r="AG954" s="3"/>
    </row>
    <row r="955" spans="1:33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  <c r="AD955" s="3"/>
      <c r="AE955" s="3"/>
      <c r="AF955" s="3"/>
      <c r="AG955" s="3"/>
    </row>
    <row r="956" spans="1:33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  <c r="AD956" s="3"/>
      <c r="AE956" s="3"/>
      <c r="AF956" s="3"/>
      <c r="AG956" s="3"/>
    </row>
    <row r="957" spans="1:33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  <c r="AD957" s="3"/>
      <c r="AE957" s="3"/>
      <c r="AF957" s="3"/>
      <c r="AG957" s="3"/>
    </row>
    <row r="958" spans="1:33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  <c r="AD958" s="3"/>
      <c r="AE958" s="3"/>
      <c r="AF958" s="3"/>
      <c r="AG958" s="3"/>
    </row>
    <row r="959" spans="1:33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  <c r="AD959" s="3"/>
      <c r="AE959" s="3"/>
      <c r="AF959" s="3"/>
      <c r="AG959" s="3"/>
    </row>
    <row r="960" spans="1:33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  <c r="AD960" s="3"/>
      <c r="AE960" s="3"/>
      <c r="AF960" s="3"/>
      <c r="AG960" s="3"/>
    </row>
    <row r="961" spans="1:33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  <c r="AD961" s="3"/>
      <c r="AE961" s="3"/>
      <c r="AF961" s="3"/>
      <c r="AG961" s="3"/>
    </row>
    <row r="962" spans="1:33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  <c r="AD962" s="3"/>
      <c r="AE962" s="3"/>
      <c r="AF962" s="3"/>
      <c r="AG962" s="3"/>
    </row>
    <row r="963" spans="1:33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  <c r="AD963" s="3"/>
      <c r="AE963" s="3"/>
      <c r="AF963" s="3"/>
      <c r="AG963" s="3"/>
    </row>
    <row r="964" spans="1:33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  <c r="AD964" s="3"/>
      <c r="AE964" s="3"/>
      <c r="AF964" s="3"/>
      <c r="AG964" s="3"/>
    </row>
    <row r="965" spans="1:33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  <c r="AD965" s="3"/>
      <c r="AE965" s="3"/>
      <c r="AF965" s="3"/>
      <c r="AG965" s="3"/>
    </row>
    <row r="966" spans="1:33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  <c r="AD966" s="3"/>
      <c r="AE966" s="3"/>
      <c r="AF966" s="3"/>
      <c r="AG966" s="3"/>
    </row>
    <row r="967" spans="1:33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  <c r="AD967" s="3"/>
      <c r="AE967" s="3"/>
      <c r="AF967" s="3"/>
      <c r="AG967" s="3"/>
    </row>
    <row r="968" spans="1:33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  <c r="AD968" s="3"/>
      <c r="AE968" s="3"/>
      <c r="AF968" s="3"/>
      <c r="AG968" s="3"/>
    </row>
    <row r="969" spans="1:33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  <c r="AD969" s="3"/>
      <c r="AE969" s="3"/>
      <c r="AF969" s="3"/>
      <c r="AG969" s="3"/>
    </row>
    <row r="970" spans="1:33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  <c r="AD970" s="3"/>
      <c r="AE970" s="3"/>
      <c r="AF970" s="3"/>
      <c r="AG970" s="3"/>
    </row>
    <row r="971" spans="1:33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  <c r="AD971" s="3"/>
      <c r="AE971" s="3"/>
      <c r="AF971" s="3"/>
      <c r="AG971" s="3"/>
    </row>
    <row r="972" spans="1:33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  <c r="AD972" s="3"/>
      <c r="AE972" s="3"/>
      <c r="AF972" s="3"/>
      <c r="AG972" s="3"/>
    </row>
    <row r="973" spans="1:33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  <c r="AD973" s="3"/>
      <c r="AE973" s="3"/>
      <c r="AF973" s="3"/>
      <c r="AG973" s="3"/>
    </row>
    <row r="974" spans="1:33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  <c r="AD974" s="3"/>
      <c r="AE974" s="3"/>
      <c r="AF974" s="3"/>
      <c r="AG974" s="3"/>
    </row>
    <row r="975" spans="1:33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  <c r="AD975" s="3"/>
      <c r="AE975" s="3"/>
      <c r="AF975" s="3"/>
      <c r="AG975" s="3"/>
    </row>
    <row r="976" spans="1:33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  <c r="AD976" s="3"/>
      <c r="AE976" s="3"/>
      <c r="AF976" s="3"/>
      <c r="AG976" s="3"/>
    </row>
    <row r="977" spans="1:33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  <c r="AD977" s="3"/>
      <c r="AE977" s="3"/>
      <c r="AF977" s="3"/>
      <c r="AG977" s="3"/>
    </row>
    <row r="978" spans="1:33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  <c r="AD978" s="3"/>
      <c r="AE978" s="3"/>
      <c r="AF978" s="3"/>
      <c r="AG978" s="3"/>
    </row>
    <row r="979" spans="1:33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  <c r="AD979" s="3"/>
      <c r="AE979" s="3"/>
      <c r="AF979" s="3"/>
      <c r="AG979" s="3"/>
    </row>
    <row r="980" spans="1:33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  <c r="AD980" s="3"/>
      <c r="AE980" s="3"/>
      <c r="AF980" s="3"/>
      <c r="AG980" s="3"/>
    </row>
    <row r="981" spans="1:33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  <c r="AD981" s="3"/>
      <c r="AE981" s="3"/>
      <c r="AF981" s="3"/>
      <c r="AG981" s="3"/>
    </row>
    <row r="982" spans="1:33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  <c r="AD982" s="3"/>
      <c r="AE982" s="3"/>
      <c r="AF982" s="3"/>
      <c r="AG982" s="3"/>
    </row>
    <row r="983" spans="1:33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  <c r="AD983" s="3"/>
      <c r="AE983" s="3"/>
      <c r="AF983" s="3"/>
      <c r="AG983" s="3"/>
    </row>
    <row r="984" spans="1:33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  <c r="AD984" s="3"/>
      <c r="AE984" s="3"/>
      <c r="AF984" s="3"/>
      <c r="AG984" s="3"/>
    </row>
    <row r="985" spans="1:33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  <c r="AD985" s="3"/>
      <c r="AE985" s="3"/>
      <c r="AF985" s="3"/>
      <c r="AG985" s="3"/>
    </row>
    <row r="986" spans="1:33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  <c r="AD986" s="3"/>
      <c r="AE986" s="3"/>
      <c r="AF986" s="3"/>
      <c r="AG986" s="3"/>
    </row>
    <row r="987" spans="1:33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  <c r="AD987" s="3"/>
      <c r="AE987" s="3"/>
      <c r="AF987" s="3"/>
      <c r="AG987" s="3"/>
    </row>
    <row r="988" spans="1:33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  <c r="AD988" s="3"/>
      <c r="AE988" s="3"/>
      <c r="AF988" s="3"/>
      <c r="AG988" s="3"/>
    </row>
    <row r="989" spans="1:33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  <c r="AD989" s="3"/>
      <c r="AE989" s="3"/>
      <c r="AF989" s="3"/>
      <c r="AG989" s="3"/>
    </row>
    <row r="990" spans="1:33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  <c r="AD990" s="3"/>
      <c r="AE990" s="3"/>
      <c r="AF990" s="3"/>
      <c r="AG990" s="3"/>
    </row>
    <row r="991" spans="1:33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  <c r="AD991" s="3"/>
      <c r="AE991" s="3"/>
      <c r="AF991" s="3"/>
      <c r="AG991" s="3"/>
    </row>
    <row r="992" spans="1:33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  <c r="AD992" s="3"/>
      <c r="AE992" s="3"/>
      <c r="AF992" s="3"/>
      <c r="AG992" s="3"/>
    </row>
    <row r="993" spans="1:33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  <c r="AD993" s="3"/>
      <c r="AE993" s="3"/>
      <c r="AF993" s="3"/>
      <c r="AG993" s="3"/>
    </row>
    <row r="994" spans="1:33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  <c r="AD994" s="3"/>
      <c r="AE994" s="3"/>
      <c r="AF994" s="3"/>
      <c r="AG994" s="3"/>
    </row>
    <row r="995" spans="1:33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  <c r="AD995" s="3"/>
      <c r="AE995" s="3"/>
      <c r="AF995" s="3"/>
      <c r="AG995" s="3"/>
    </row>
    <row r="996" spans="1:33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  <c r="AD996" s="3"/>
      <c r="AE996" s="3"/>
      <c r="AF996" s="3"/>
      <c r="AG996" s="3"/>
    </row>
    <row r="997" spans="1:33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  <c r="AD997" s="3"/>
      <c r="AE997" s="3"/>
      <c r="AF997" s="3"/>
      <c r="AG997" s="3"/>
    </row>
    <row r="998" spans="1:33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  <c r="AD998" s="3"/>
      <c r="AE998" s="3"/>
      <c r="AF998" s="3"/>
      <c r="AG998" s="3"/>
    </row>
    <row r="999" spans="1:33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  <c r="AD999" s="3"/>
      <c r="AE999" s="3"/>
      <c r="AF999" s="3"/>
      <c r="AG999" s="3"/>
    </row>
    <row r="1000" spans="1:33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  <c r="AD1000" s="3"/>
      <c r="AE1000" s="3"/>
      <c r="AF1000" s="3"/>
      <c r="AG1000" s="3"/>
    </row>
  </sheetData>
  <autoFilter ref="A8:AC60"/>
  <mergeCells count="22">
    <mergeCell ref="C63:E63"/>
    <mergeCell ref="F63:I63"/>
    <mergeCell ref="J63:M63"/>
    <mergeCell ref="N63:P63"/>
    <mergeCell ref="Q63:U63"/>
    <mergeCell ref="V63:X63"/>
    <mergeCell ref="W4:Y4"/>
    <mergeCell ref="Z4:AC4"/>
    <mergeCell ref="F62:P62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8" topLeftCell="A48" activePane="bottomLeft" state="frozen"/>
      <selection pane="bottomLeft" activeCell="D58" sqref="D58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62"/>
      <c r="B1" s="263"/>
      <c r="C1" s="264"/>
      <c r="D1" s="268" t="s">
        <v>41</v>
      </c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70"/>
      <c r="W1" s="259" t="s">
        <v>42</v>
      </c>
      <c r="X1" s="249"/>
      <c r="Y1" s="250"/>
      <c r="Z1" s="273" t="s">
        <v>43</v>
      </c>
      <c r="AA1" s="249"/>
      <c r="AB1" s="249"/>
      <c r="AC1" s="250"/>
    </row>
    <row r="2" spans="1:29" ht="21.75" customHeight="1" x14ac:dyDescent="0.2">
      <c r="A2" s="265"/>
      <c r="B2" s="266"/>
      <c r="C2" s="267"/>
      <c r="D2" s="271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72"/>
      <c r="W2" s="259" t="s">
        <v>0</v>
      </c>
      <c r="X2" s="249"/>
      <c r="Y2" s="250"/>
      <c r="Z2" s="274">
        <v>44455</v>
      </c>
      <c r="AA2" s="249"/>
      <c r="AB2" s="249"/>
      <c r="AC2" s="250"/>
    </row>
    <row r="3" spans="1:29" ht="12.75" customHeight="1" x14ac:dyDescent="0.2">
      <c r="A3" s="268" t="s">
        <v>44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70"/>
      <c r="W3" s="259" t="s">
        <v>45</v>
      </c>
      <c r="X3" s="249"/>
      <c r="Y3" s="250"/>
      <c r="Z3" s="260" t="s">
        <v>46</v>
      </c>
      <c r="AA3" s="249"/>
      <c r="AB3" s="249"/>
      <c r="AC3" s="250"/>
    </row>
    <row r="4" spans="1:29" ht="13.5" customHeight="1" x14ac:dyDescent="0.2">
      <c r="A4" s="275"/>
      <c r="B4" s="276"/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7"/>
      <c r="W4" s="259" t="s">
        <v>47</v>
      </c>
      <c r="X4" s="249"/>
      <c r="Y4" s="250"/>
      <c r="Z4" s="281" t="s">
        <v>48</v>
      </c>
      <c r="AA4" s="249"/>
      <c r="AB4" s="249"/>
      <c r="AC4" s="250"/>
    </row>
    <row r="5" spans="1:29" ht="13.5" customHeight="1" x14ac:dyDescent="0.2">
      <c r="A5" s="37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3.5" customHeight="1" x14ac:dyDescent="0.2">
      <c r="A6" s="80"/>
      <c r="B6" s="178" t="s">
        <v>178</v>
      </c>
      <c r="C6" s="252"/>
      <c r="D6" s="249"/>
      <c r="E6" s="249"/>
      <c r="F6" s="249"/>
      <c r="G6" s="249"/>
      <c r="H6" s="249"/>
      <c r="I6" s="82"/>
      <c r="J6" s="82"/>
      <c r="K6" s="82"/>
      <c r="L6" s="82"/>
      <c r="M6" s="83"/>
      <c r="N6" s="253"/>
      <c r="O6" s="249"/>
      <c r="P6" s="249"/>
      <c r="Q6" s="249"/>
      <c r="R6" s="249"/>
      <c r="S6" s="249"/>
      <c r="T6" s="249"/>
      <c r="U6" s="250"/>
      <c r="V6" s="2"/>
      <c r="W6" s="2"/>
      <c r="X6" s="2"/>
      <c r="Y6" s="2"/>
      <c r="Z6" s="2"/>
      <c r="AA6" s="2"/>
      <c r="AB6" s="2"/>
      <c r="AC6" s="3"/>
    </row>
    <row r="7" spans="1:29" ht="13.5" customHeight="1" x14ac:dyDescent="0.2">
      <c r="A7" s="84" t="s">
        <v>1</v>
      </c>
      <c r="B7" s="5" t="s">
        <v>2</v>
      </c>
      <c r="C7" s="248" t="s">
        <v>179</v>
      </c>
      <c r="D7" s="249"/>
      <c r="E7" s="249"/>
      <c r="F7" s="249"/>
      <c r="G7" s="261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5"/>
      <c r="AC7" s="88" t="s">
        <v>6</v>
      </c>
    </row>
    <row r="8" spans="1:29" ht="13.5" customHeight="1" x14ac:dyDescent="0.2">
      <c r="A8" s="90"/>
      <c r="B8" s="91" t="s">
        <v>7</v>
      </c>
      <c r="C8" s="92"/>
      <c r="D8" s="48"/>
      <c r="E8" s="48"/>
      <c r="F8" s="48"/>
      <c r="G8" s="48"/>
      <c r="H8" s="93"/>
      <c r="I8" s="47"/>
      <c r="J8" s="48"/>
      <c r="K8" s="179"/>
      <c r="L8" s="92"/>
      <c r="M8" s="48"/>
      <c r="N8" s="48"/>
      <c r="O8" s="48"/>
      <c r="P8" s="48"/>
      <c r="Q8" s="95"/>
      <c r="R8" s="96"/>
      <c r="S8" s="96"/>
      <c r="T8" s="96"/>
      <c r="U8" s="97"/>
      <c r="V8" s="98"/>
      <c r="W8" s="98"/>
      <c r="X8" s="98"/>
      <c r="Y8" s="98"/>
      <c r="Z8" s="98"/>
      <c r="AA8" s="98"/>
      <c r="AB8" s="98"/>
      <c r="AC8" s="99"/>
    </row>
    <row r="9" spans="1:29" ht="15.75" customHeight="1" x14ac:dyDescent="0.3">
      <c r="A9" s="180">
        <f>+Pedido!A9</f>
        <v>5</v>
      </c>
      <c r="B9" s="181" t="str">
        <f>+Pedido!B9</f>
        <v>Mariana Di Menn</v>
      </c>
      <c r="C9" s="182"/>
      <c r="D9" s="183"/>
      <c r="E9" s="184"/>
      <c r="F9" s="182"/>
      <c r="G9" s="184"/>
      <c r="H9" s="182"/>
      <c r="I9" s="182"/>
      <c r="J9" s="182"/>
      <c r="K9" s="182"/>
      <c r="L9" s="182"/>
      <c r="M9" s="182"/>
      <c r="N9" s="185"/>
      <c r="O9" s="184"/>
      <c r="P9" s="184"/>
      <c r="Q9" s="184"/>
      <c r="R9" s="183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6"/>
    </row>
    <row r="10" spans="1:29" ht="15.75" customHeight="1" x14ac:dyDescent="0.3">
      <c r="A10" s="180">
        <f>+Pedido!A10</f>
        <v>2</v>
      </c>
      <c r="B10" s="181" t="str">
        <f>+Pedido!B10</f>
        <v>Karina Margherita</v>
      </c>
      <c r="C10" s="182"/>
      <c r="D10" s="182"/>
      <c r="E10" s="182"/>
      <c r="F10" s="184"/>
      <c r="G10" s="182"/>
      <c r="H10" s="182"/>
      <c r="I10" s="182"/>
      <c r="J10" s="182"/>
      <c r="K10" s="182"/>
      <c r="L10" s="182"/>
      <c r="M10" s="182"/>
      <c r="N10" s="185"/>
      <c r="O10" s="184"/>
      <c r="P10" s="184"/>
      <c r="Q10" s="184"/>
      <c r="R10" s="183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6"/>
    </row>
    <row r="11" spans="1:29" ht="15.75" customHeight="1" x14ac:dyDescent="0.3">
      <c r="A11" s="180">
        <f>+Pedido!A11</f>
        <v>5</v>
      </c>
      <c r="B11" s="181" t="s">
        <v>67</v>
      </c>
      <c r="C11" s="184"/>
      <c r="D11" s="183"/>
      <c r="E11" s="184"/>
      <c r="F11" s="182"/>
      <c r="G11" s="184"/>
      <c r="H11" s="184"/>
      <c r="I11" s="184"/>
      <c r="J11" s="184"/>
      <c r="K11" s="184"/>
      <c r="L11" s="182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7"/>
      <c r="Y11" s="184"/>
      <c r="Z11" s="184"/>
      <c r="AA11" s="184"/>
      <c r="AB11" s="184"/>
      <c r="AC11" s="188"/>
    </row>
    <row r="12" spans="1:29" ht="15.75" customHeight="1" x14ac:dyDescent="0.3">
      <c r="A12" s="180">
        <f>+Pedido!A12</f>
        <v>2</v>
      </c>
      <c r="B12" s="181" t="s">
        <v>70</v>
      </c>
      <c r="C12" s="184"/>
      <c r="D12" s="183"/>
      <c r="E12" s="184"/>
      <c r="F12" s="182"/>
      <c r="G12" s="184"/>
      <c r="H12" s="184"/>
      <c r="I12" s="184"/>
      <c r="J12" s="184"/>
      <c r="K12" s="184"/>
      <c r="L12" s="182"/>
      <c r="M12" s="184"/>
      <c r="N12" s="184"/>
      <c r="O12" s="184"/>
      <c r="P12" s="184"/>
      <c r="Q12" s="184"/>
      <c r="R12" s="184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6"/>
    </row>
    <row r="13" spans="1:29" ht="15.75" customHeight="1" x14ac:dyDescent="0.3">
      <c r="A13" s="180">
        <f>+Pedido!A13</f>
        <v>1</v>
      </c>
      <c r="B13" s="181" t="s">
        <v>74</v>
      </c>
      <c r="C13" s="184"/>
      <c r="D13" s="189">
        <v>7</v>
      </c>
      <c r="E13" s="189" t="s">
        <v>180</v>
      </c>
      <c r="F13" s="190">
        <v>4</v>
      </c>
      <c r="G13" s="191" t="s">
        <v>181</v>
      </c>
      <c r="H13" s="184"/>
      <c r="I13" s="184"/>
      <c r="J13" s="184"/>
      <c r="K13" s="184"/>
      <c r="L13" s="182"/>
      <c r="M13" s="184"/>
      <c r="N13" s="184"/>
      <c r="O13" s="184"/>
      <c r="P13" s="184"/>
      <c r="Q13" s="184"/>
      <c r="R13" s="184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6"/>
    </row>
    <row r="14" spans="1:29" ht="15.75" customHeight="1" x14ac:dyDescent="0.3">
      <c r="A14" s="180">
        <f>+Pedido!A14</f>
        <v>2</v>
      </c>
      <c r="B14" s="181" t="s">
        <v>77</v>
      </c>
      <c r="C14" s="182"/>
      <c r="D14" s="106">
        <v>6</v>
      </c>
      <c r="E14" s="107" t="s">
        <v>180</v>
      </c>
      <c r="F14" s="14">
        <v>6</v>
      </c>
      <c r="G14" s="108" t="s">
        <v>181</v>
      </c>
      <c r="H14" s="184"/>
      <c r="I14" s="184"/>
      <c r="J14" s="184"/>
      <c r="K14" s="184"/>
      <c r="L14" s="182"/>
      <c r="M14" s="184"/>
      <c r="N14" s="184"/>
      <c r="O14" s="184"/>
      <c r="P14" s="184"/>
      <c r="Q14" s="184"/>
      <c r="R14" s="183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6"/>
    </row>
    <row r="15" spans="1:29" ht="15.75" customHeight="1" x14ac:dyDescent="0.3">
      <c r="A15" s="180">
        <f>+Pedido!A15</f>
        <v>1</v>
      </c>
      <c r="B15" s="181" t="s">
        <v>78</v>
      </c>
      <c r="C15" s="184"/>
      <c r="D15" s="107">
        <v>2</v>
      </c>
      <c r="E15" s="107" t="s">
        <v>180</v>
      </c>
      <c r="F15" s="58">
        <v>3</v>
      </c>
      <c r="G15" s="108" t="s">
        <v>181</v>
      </c>
      <c r="H15" s="58"/>
      <c r="I15" s="184"/>
      <c r="J15" s="184"/>
      <c r="K15" s="184"/>
      <c r="L15" s="182"/>
      <c r="M15" s="184"/>
      <c r="N15" s="184"/>
      <c r="O15" s="184"/>
      <c r="P15" s="184"/>
      <c r="Q15" s="184"/>
      <c r="R15" s="183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6"/>
    </row>
    <row r="16" spans="1:29" ht="15.75" customHeight="1" x14ac:dyDescent="0.3">
      <c r="A16" s="180">
        <f>+Pedido!A16</f>
        <v>5</v>
      </c>
      <c r="B16" s="181" t="s">
        <v>79</v>
      </c>
      <c r="C16" s="182"/>
      <c r="D16" s="106">
        <v>6</v>
      </c>
      <c r="E16" s="107" t="s">
        <v>180</v>
      </c>
      <c r="F16" s="14">
        <v>6</v>
      </c>
      <c r="G16" s="108" t="s">
        <v>181</v>
      </c>
      <c r="H16" s="182"/>
      <c r="I16" s="182"/>
      <c r="J16" s="192"/>
      <c r="K16" s="182"/>
      <c r="L16" s="193"/>
      <c r="M16" s="182"/>
      <c r="N16" s="185"/>
      <c r="O16" s="184"/>
      <c r="P16" s="184"/>
      <c r="Q16" s="184"/>
      <c r="R16" s="183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8"/>
    </row>
    <row r="17" spans="1:29" ht="15.75" customHeight="1" x14ac:dyDescent="0.3">
      <c r="A17" s="180">
        <f>+Pedido!A17</f>
        <v>5</v>
      </c>
      <c r="B17" s="181" t="s">
        <v>81</v>
      </c>
      <c r="C17" s="182"/>
      <c r="D17" s="106"/>
      <c r="E17" s="107"/>
      <c r="F17" s="14"/>
      <c r="G17" s="108"/>
      <c r="H17" s="182"/>
      <c r="I17" s="182"/>
      <c r="J17" s="192"/>
      <c r="K17" s="182"/>
      <c r="L17" s="193"/>
      <c r="M17" s="182"/>
      <c r="N17" s="185"/>
      <c r="O17" s="184"/>
      <c r="P17" s="184"/>
      <c r="Q17" s="184"/>
      <c r="R17" s="183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6"/>
    </row>
    <row r="18" spans="1:29" ht="15.75" customHeight="1" x14ac:dyDescent="0.3">
      <c r="A18" s="180">
        <f>+Pedido!A18</f>
        <v>5</v>
      </c>
      <c r="B18" s="181" t="str">
        <f>+Pedido!B17</f>
        <v>PARRILLA BESARES SUC BESARES</v>
      </c>
      <c r="C18" s="184"/>
      <c r="D18" s="184"/>
      <c r="E18" s="184"/>
      <c r="F18" s="182"/>
      <c r="G18" s="184"/>
      <c r="H18" s="182"/>
      <c r="I18" s="182"/>
      <c r="J18" s="192"/>
      <c r="K18" s="182"/>
      <c r="L18" s="193"/>
      <c r="M18" s="182"/>
      <c r="N18" s="185"/>
      <c r="O18" s="184"/>
      <c r="P18" s="184"/>
      <c r="Q18" s="184"/>
      <c r="R18" s="183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6"/>
    </row>
    <row r="19" spans="1:29" ht="15.75" customHeight="1" x14ac:dyDescent="0.3">
      <c r="A19" s="180">
        <f>+Pedido!A19</f>
        <v>1</v>
      </c>
      <c r="B19" s="181" t="str">
        <f>+Pedido!B19</f>
        <v>DEMIRDJIAN</v>
      </c>
      <c r="C19" s="184"/>
      <c r="D19" s="184"/>
      <c r="E19" s="184"/>
      <c r="F19" s="184"/>
      <c r="G19" s="184"/>
      <c r="H19" s="184"/>
      <c r="I19" s="184"/>
      <c r="J19" s="184"/>
      <c r="K19" s="184"/>
      <c r="L19" s="182"/>
      <c r="M19" s="185"/>
      <c r="N19" s="184"/>
      <c r="O19" s="184"/>
      <c r="P19" s="184"/>
      <c r="Q19" s="184"/>
      <c r="R19" s="183"/>
      <c r="S19" s="194"/>
      <c r="T19" s="194"/>
      <c r="U19" s="182"/>
      <c r="V19" s="182"/>
      <c r="W19" s="182"/>
      <c r="X19" s="182"/>
      <c r="Y19" s="182"/>
      <c r="Z19" s="182"/>
      <c r="AA19" s="182"/>
      <c r="AB19" s="182"/>
      <c r="AC19" s="186"/>
    </row>
    <row r="20" spans="1:29" ht="15.75" customHeight="1" x14ac:dyDescent="0.3">
      <c r="A20" s="180">
        <f>+Pedido!A20</f>
        <v>1</v>
      </c>
      <c r="B20" s="3" t="s">
        <v>85</v>
      </c>
      <c r="C20" s="184"/>
      <c r="D20" s="184"/>
      <c r="E20" s="184"/>
      <c r="F20" s="195"/>
      <c r="G20" s="184"/>
      <c r="H20" s="184"/>
      <c r="I20" s="184"/>
      <c r="J20" s="184"/>
      <c r="K20" s="184"/>
      <c r="L20" s="182"/>
      <c r="M20" s="185"/>
      <c r="N20" s="184"/>
      <c r="O20" s="184"/>
      <c r="P20" s="184"/>
      <c r="Q20" s="184"/>
      <c r="R20" s="184"/>
      <c r="S20" s="184"/>
      <c r="T20" s="184"/>
      <c r="U20" s="184"/>
      <c r="V20" s="182"/>
      <c r="W20" s="182"/>
      <c r="X20" s="182"/>
      <c r="Y20" s="182"/>
      <c r="Z20" s="182"/>
      <c r="AA20" s="182"/>
      <c r="AB20" s="184"/>
      <c r="AC20" s="186"/>
    </row>
    <row r="21" spans="1:29" ht="15.75" customHeight="1" x14ac:dyDescent="0.3">
      <c r="A21" s="180">
        <f>+Pedido!A21</f>
        <v>5</v>
      </c>
      <c r="B21" s="181" t="s">
        <v>87</v>
      </c>
      <c r="C21" s="184"/>
      <c r="D21" s="184"/>
      <c r="E21" s="184"/>
      <c r="F21" s="184"/>
      <c r="G21" s="184"/>
      <c r="H21" s="184"/>
      <c r="I21" s="184"/>
      <c r="J21" s="184"/>
      <c r="K21" s="184"/>
      <c r="L21" s="182"/>
      <c r="M21" s="184"/>
      <c r="N21" s="184"/>
      <c r="O21" s="184"/>
      <c r="P21" s="184"/>
      <c r="Q21" s="184"/>
      <c r="R21" s="184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6"/>
    </row>
    <row r="22" spans="1:29" ht="15.75" customHeight="1" x14ac:dyDescent="0.3">
      <c r="A22" s="180">
        <f>+Pedido!A22</f>
        <v>10</v>
      </c>
      <c r="B22" s="181" t="s">
        <v>175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6"/>
    </row>
    <row r="23" spans="1:29" ht="15.75" customHeight="1" x14ac:dyDescent="0.3">
      <c r="A23" s="180">
        <f>+Pedido!A23</f>
        <v>1</v>
      </c>
      <c r="B23" s="181" t="str">
        <f>+Pedido!B23</f>
        <v>Tea montevideo</v>
      </c>
      <c r="C23" s="184"/>
      <c r="D23" s="184"/>
      <c r="E23" s="184"/>
      <c r="F23" s="14">
        <v>5</v>
      </c>
      <c r="G23" s="108" t="s">
        <v>181</v>
      </c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6"/>
    </row>
    <row r="24" spans="1:29" ht="15.75" customHeight="1" x14ac:dyDescent="0.3">
      <c r="A24" s="180">
        <f>+Pedido!A24</f>
        <v>1</v>
      </c>
      <c r="B24" s="181" t="str">
        <f>+Pedido!B24</f>
        <v>Club Sirio</v>
      </c>
      <c r="C24" s="182"/>
      <c r="D24" s="183"/>
      <c r="E24" s="184"/>
      <c r="F24" s="182"/>
      <c r="G24" s="184"/>
      <c r="H24" s="182"/>
      <c r="I24" s="182"/>
      <c r="J24" s="182"/>
      <c r="K24" s="182"/>
      <c r="L24" s="182"/>
      <c r="M24" s="182"/>
      <c r="N24" s="182"/>
      <c r="O24" s="184"/>
      <c r="P24" s="184"/>
      <c r="Q24" s="184"/>
      <c r="R24" s="183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6"/>
    </row>
    <row r="25" spans="1:29" ht="15.75" customHeight="1" x14ac:dyDescent="0.3">
      <c r="A25" s="180">
        <f>+Pedido!A25</f>
        <v>1</v>
      </c>
      <c r="B25" s="181" t="str">
        <f>+Pedido!B25</f>
        <v>Catering Colmado</v>
      </c>
      <c r="C25" s="182"/>
      <c r="D25" s="183"/>
      <c r="E25" s="184"/>
      <c r="F25" s="182"/>
      <c r="G25" s="184"/>
      <c r="H25" s="182"/>
      <c r="I25" s="182"/>
      <c r="J25" s="182"/>
      <c r="K25" s="182"/>
      <c r="L25" s="182"/>
      <c r="M25" s="182"/>
      <c r="N25" s="182"/>
      <c r="O25" s="184"/>
      <c r="P25" s="184"/>
      <c r="Q25" s="184"/>
      <c r="R25" s="183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6"/>
    </row>
    <row r="26" spans="1:29" ht="15.75" customHeight="1" x14ac:dyDescent="0.3">
      <c r="A26" s="180">
        <f>+Pedido!A26</f>
        <v>2</v>
      </c>
      <c r="B26" s="181" t="str">
        <f>+Pedido!B26</f>
        <v>Mooi al río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4"/>
      <c r="P26" s="184"/>
      <c r="Q26" s="184"/>
      <c r="R26" s="183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6"/>
    </row>
    <row r="27" spans="1:29" ht="15.75" customHeight="1" x14ac:dyDescent="0.3">
      <c r="A27" s="180">
        <f>+Pedido!A27</f>
        <v>2</v>
      </c>
      <c r="B27" s="181" t="str">
        <f>+Pedido!B27</f>
        <v>Gabriela Rivadero</v>
      </c>
      <c r="C27" s="182"/>
      <c r="D27" s="183"/>
      <c r="E27" s="184"/>
      <c r="F27" s="182"/>
      <c r="G27" s="184"/>
      <c r="H27" s="182"/>
      <c r="I27" s="182"/>
      <c r="J27" s="182"/>
      <c r="K27" s="182"/>
      <c r="L27" s="193"/>
      <c r="M27" s="182"/>
      <c r="N27" s="185"/>
      <c r="O27" s="184"/>
      <c r="P27" s="184"/>
      <c r="Q27" s="184"/>
      <c r="R27" s="183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6"/>
    </row>
    <row r="28" spans="1:29" ht="15.75" customHeight="1" x14ac:dyDescent="0.3">
      <c r="A28" s="180">
        <f>+Pedido!A28</f>
        <v>5</v>
      </c>
      <c r="B28" s="181" t="str">
        <f>+Pedido!B28</f>
        <v>Dulce bs as</v>
      </c>
      <c r="C28" s="182"/>
      <c r="D28" s="182"/>
      <c r="E28" s="182"/>
      <c r="F28" s="184"/>
      <c r="G28" s="182"/>
      <c r="H28" s="182"/>
      <c r="I28" s="182"/>
      <c r="J28" s="192"/>
      <c r="K28" s="182"/>
      <c r="L28" s="193"/>
      <c r="M28" s="182"/>
      <c r="N28" s="185"/>
      <c r="O28" s="184"/>
      <c r="P28" s="184"/>
      <c r="Q28" s="184"/>
      <c r="R28" s="183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6"/>
    </row>
    <row r="29" spans="1:29" ht="15.75" customHeight="1" x14ac:dyDescent="0.3">
      <c r="A29" s="180">
        <f>+Pedido!A29</f>
        <v>5</v>
      </c>
      <c r="B29" s="181" t="str">
        <f>+Pedido!B29</f>
        <v>Tea obligado</v>
      </c>
      <c r="C29" s="182"/>
      <c r="D29" s="182"/>
      <c r="E29" s="182"/>
      <c r="F29" s="184"/>
      <c r="G29" s="182"/>
      <c r="H29" s="182"/>
      <c r="I29" s="182"/>
      <c r="J29" s="184"/>
      <c r="K29" s="182"/>
      <c r="L29" s="193"/>
      <c r="M29" s="182"/>
      <c r="N29" s="185"/>
      <c r="O29" s="184"/>
      <c r="P29" s="184"/>
      <c r="Q29" s="184"/>
      <c r="R29" s="183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6"/>
    </row>
    <row r="30" spans="1:29" ht="15.75" customHeight="1" x14ac:dyDescent="0.3">
      <c r="A30" s="180">
        <f>+Pedido!A30</f>
        <v>5</v>
      </c>
      <c r="B30" s="181" t="str">
        <f>+Pedido!B30</f>
        <v>Pampanito</v>
      </c>
      <c r="C30" s="182"/>
      <c r="D30" s="182"/>
      <c r="E30" s="182"/>
      <c r="F30" s="184"/>
      <c r="G30" s="182"/>
      <c r="H30" s="182"/>
      <c r="I30" s="182"/>
      <c r="J30" s="182"/>
      <c r="K30" s="182"/>
      <c r="L30" s="193"/>
      <c r="M30" s="182"/>
      <c r="N30" s="185"/>
      <c r="O30" s="184"/>
      <c r="P30" s="184"/>
      <c r="Q30" s="184"/>
      <c r="R30" s="183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6"/>
    </row>
    <row r="31" spans="1:29" ht="15.75" customHeight="1" x14ac:dyDescent="0.3">
      <c r="A31" s="180">
        <f>+Pedido!A31</f>
        <v>5</v>
      </c>
      <c r="B31" s="181" t="str">
        <f>+Pedido!B31</f>
        <v>Sur de Europa</v>
      </c>
      <c r="C31" s="184"/>
      <c r="D31" s="183"/>
      <c r="E31" s="184"/>
      <c r="F31" s="182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6"/>
    </row>
    <row r="32" spans="1:29" ht="15.75" customHeight="1" x14ac:dyDescent="0.3">
      <c r="A32" s="180">
        <f>+Pedido!A32</f>
        <v>2</v>
      </c>
      <c r="B32" s="181" t="str">
        <f>+Pedido!B32</f>
        <v>Melody Parrillas</v>
      </c>
      <c r="C32" s="184"/>
      <c r="D32" s="184"/>
      <c r="E32" s="184"/>
      <c r="F32" s="182"/>
      <c r="G32" s="182"/>
      <c r="H32" s="184"/>
      <c r="I32" s="184"/>
      <c r="J32" s="184"/>
      <c r="K32" s="184"/>
      <c r="L32" s="185"/>
      <c r="M32" s="184"/>
      <c r="N32" s="184"/>
      <c r="O32" s="184"/>
      <c r="P32" s="184"/>
      <c r="Q32" s="184"/>
      <c r="R32" s="184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6"/>
    </row>
    <row r="33" spans="1:29" ht="15.75" customHeight="1" x14ac:dyDescent="0.3">
      <c r="A33" s="180">
        <f>+Pedido!A33</f>
        <v>1</v>
      </c>
      <c r="B33" s="181" t="str">
        <f>+Pedido!B33</f>
        <v>El helado  cubano</v>
      </c>
      <c r="C33" s="182"/>
      <c r="D33" s="182"/>
      <c r="E33" s="182"/>
      <c r="F33" s="182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3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6"/>
    </row>
    <row r="34" spans="1:29" ht="15.75" customHeight="1" x14ac:dyDescent="0.3">
      <c r="A34" s="180">
        <f>+Pedido!A34</f>
        <v>5</v>
      </c>
      <c r="B34" s="181" t="str">
        <f>+Pedido!B34</f>
        <v>Juliana Herrera</v>
      </c>
      <c r="C34" s="184"/>
      <c r="D34" s="183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3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6"/>
    </row>
    <row r="35" spans="1:29" ht="15.75" customHeight="1" x14ac:dyDescent="0.3">
      <c r="A35" s="180">
        <f>+Pedido!A35</f>
        <v>2</v>
      </c>
      <c r="B35" s="181" t="str">
        <f>+Pedido!B35</f>
        <v>La Parolaccia Pilar</v>
      </c>
      <c r="C35" s="184"/>
      <c r="D35" s="184"/>
      <c r="E35" s="184"/>
      <c r="F35" s="184"/>
      <c r="G35" s="184"/>
      <c r="H35" s="184"/>
      <c r="I35" s="184"/>
      <c r="J35" s="184"/>
      <c r="K35" s="193"/>
      <c r="L35" s="184"/>
      <c r="M35" s="184"/>
      <c r="N35" s="184"/>
      <c r="O35" s="184"/>
      <c r="P35" s="184"/>
      <c r="Q35" s="184"/>
      <c r="R35" s="183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6"/>
    </row>
    <row r="36" spans="1:29" ht="15.75" customHeight="1" x14ac:dyDescent="0.3">
      <c r="A36" s="180">
        <f>+Pedido!A36</f>
        <v>5</v>
      </c>
      <c r="B36" s="181" t="str">
        <f>+Pedido!B36</f>
        <v>Happening</v>
      </c>
      <c r="C36" s="184"/>
      <c r="D36" s="184"/>
      <c r="E36" s="184"/>
      <c r="F36" s="182"/>
      <c r="G36" s="184"/>
      <c r="H36" s="184"/>
      <c r="I36" s="184"/>
      <c r="J36" s="184"/>
      <c r="K36" s="184"/>
      <c r="L36" s="184"/>
      <c r="M36" s="182"/>
      <c r="N36" s="184"/>
      <c r="O36" s="184"/>
      <c r="P36" s="184"/>
      <c r="Q36" s="183"/>
      <c r="R36" s="185"/>
      <c r="S36" s="194"/>
      <c r="T36" s="194"/>
      <c r="U36" s="182"/>
      <c r="V36" s="182"/>
      <c r="W36" s="182"/>
      <c r="X36" s="182"/>
      <c r="Y36" s="182"/>
      <c r="Z36" s="182"/>
      <c r="AA36" s="182"/>
      <c r="AB36" s="182"/>
      <c r="AC36" s="186"/>
    </row>
    <row r="37" spans="1:29" ht="15.75" customHeight="1" x14ac:dyDescent="0.3">
      <c r="A37" s="180">
        <f>+Pedido!A37</f>
        <v>2</v>
      </c>
      <c r="B37" s="181" t="str">
        <f>+Pedido!B37</f>
        <v>Dist green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2"/>
      <c r="N37" s="184"/>
      <c r="O37" s="184"/>
      <c r="P37" s="184"/>
      <c r="Q37" s="184"/>
      <c r="R37" s="183"/>
      <c r="S37" s="194"/>
      <c r="T37" s="194"/>
      <c r="U37" s="182"/>
      <c r="V37" s="182"/>
      <c r="W37" s="182"/>
      <c r="X37" s="182"/>
      <c r="Y37" s="182"/>
      <c r="Z37" s="182"/>
      <c r="AA37" s="182"/>
      <c r="AB37" s="182"/>
      <c r="AC37" s="186"/>
    </row>
    <row r="38" spans="1:29" ht="15.75" customHeight="1" x14ac:dyDescent="0.3">
      <c r="A38" s="180">
        <f>+Pedido!A38</f>
        <v>1</v>
      </c>
      <c r="B38" s="181" t="str">
        <f>+Pedido!B38</f>
        <v>Tea avalos</v>
      </c>
      <c r="C38" s="184"/>
      <c r="D38" s="189">
        <v>6</v>
      </c>
      <c r="E38" s="189" t="s">
        <v>182</v>
      </c>
      <c r="F38" s="189">
        <v>8</v>
      </c>
      <c r="G38" s="189" t="s">
        <v>183</v>
      </c>
      <c r="H38" s="184"/>
      <c r="I38" s="184"/>
      <c r="J38" s="184"/>
      <c r="K38" s="184"/>
      <c r="L38" s="184"/>
      <c r="M38" s="182"/>
      <c r="N38" s="184"/>
      <c r="O38" s="184"/>
      <c r="P38" s="184"/>
      <c r="Q38" s="184"/>
      <c r="R38" s="183"/>
      <c r="S38" s="194"/>
      <c r="T38" s="194"/>
      <c r="U38" s="182"/>
      <c r="V38" s="182"/>
      <c r="W38" s="182"/>
      <c r="X38" s="182"/>
      <c r="Y38" s="182"/>
      <c r="Z38" s="182"/>
      <c r="AA38" s="182"/>
      <c r="AB38" s="182"/>
      <c r="AC38" s="186"/>
    </row>
    <row r="39" spans="1:29" ht="15.75" customHeight="1" x14ac:dyDescent="0.3">
      <c r="A39" s="180">
        <f>+Pedido!A39</f>
        <v>2</v>
      </c>
      <c r="B39" s="181" t="str">
        <f>+Pedido!B39</f>
        <v>Chiche bombon</v>
      </c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2"/>
      <c r="N39" s="184"/>
      <c r="O39" s="184"/>
      <c r="P39" s="184"/>
      <c r="Q39" s="184"/>
      <c r="R39" s="183"/>
      <c r="S39" s="194"/>
      <c r="T39" s="194"/>
      <c r="U39" s="182"/>
      <c r="V39" s="182"/>
      <c r="W39" s="182"/>
      <c r="X39" s="182"/>
      <c r="Y39" s="182"/>
      <c r="Z39" s="182"/>
      <c r="AA39" s="182"/>
      <c r="AB39" s="182"/>
      <c r="AC39" s="186"/>
    </row>
    <row r="40" spans="1:29" ht="15.75" customHeight="1" x14ac:dyDescent="0.3">
      <c r="A40" s="180">
        <f>+Pedido!A40</f>
        <v>5</v>
      </c>
      <c r="B40" s="181" t="str">
        <f>+Pedido!B40</f>
        <v>Tea conde</v>
      </c>
      <c r="C40" s="184"/>
      <c r="D40" s="189">
        <v>3</v>
      </c>
      <c r="E40" s="189" t="s">
        <v>182</v>
      </c>
      <c r="F40" s="184"/>
      <c r="G40" s="184"/>
      <c r="H40" s="184"/>
      <c r="I40" s="184"/>
      <c r="J40" s="184"/>
      <c r="K40" s="184"/>
      <c r="L40" s="184"/>
      <c r="M40" s="182"/>
      <c r="N40" s="184"/>
      <c r="O40" s="184"/>
      <c r="P40" s="184"/>
      <c r="Q40" s="184"/>
      <c r="R40" s="183"/>
      <c r="S40" s="194"/>
      <c r="T40" s="194"/>
      <c r="U40" s="182"/>
      <c r="V40" s="182"/>
      <c r="W40" s="182"/>
      <c r="X40" s="182"/>
      <c r="Y40" s="182"/>
      <c r="Z40" s="182"/>
      <c r="AA40" s="182"/>
      <c r="AB40" s="182"/>
      <c r="AC40" s="186"/>
    </row>
    <row r="41" spans="1:29" ht="15.75" customHeight="1" x14ac:dyDescent="0.3">
      <c r="A41" s="180">
        <f>+Pedido!A41</f>
        <v>1</v>
      </c>
      <c r="B41" s="181" t="str">
        <f>+Pedido!B41</f>
        <v>Tea arenales</v>
      </c>
      <c r="C41" s="184"/>
      <c r="D41" s="106">
        <v>5</v>
      </c>
      <c r="E41" s="107" t="s">
        <v>180</v>
      </c>
      <c r="F41" s="14">
        <v>3</v>
      </c>
      <c r="G41" s="108" t="s">
        <v>181</v>
      </c>
      <c r="H41" s="184"/>
      <c r="I41" s="184"/>
      <c r="J41" s="184"/>
      <c r="K41" s="184"/>
      <c r="L41" s="184"/>
      <c r="M41" s="183"/>
      <c r="N41" s="196"/>
      <c r="O41" s="184"/>
      <c r="P41" s="184"/>
      <c r="Q41" s="184"/>
      <c r="R41" s="196"/>
      <c r="S41" s="194"/>
      <c r="T41" s="194"/>
      <c r="U41" s="182"/>
      <c r="V41" s="182"/>
      <c r="W41" s="182"/>
      <c r="X41" s="182"/>
      <c r="Y41" s="182"/>
      <c r="Z41" s="182"/>
      <c r="AA41" s="182"/>
      <c r="AB41" s="182"/>
      <c r="AC41" s="186"/>
    </row>
    <row r="42" spans="1:29" ht="15.75" customHeight="1" x14ac:dyDescent="0.3">
      <c r="A42" s="180">
        <f>+Pedido!A42</f>
        <v>5</v>
      </c>
      <c r="B42" s="181" t="str">
        <f>+Pedido!B42</f>
        <v>Veronica Bermudez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2"/>
      <c r="N42" s="184"/>
      <c r="O42" s="184"/>
      <c r="P42" s="184"/>
      <c r="Q42" s="184"/>
      <c r="R42" s="183"/>
      <c r="S42" s="194"/>
      <c r="T42" s="194"/>
      <c r="U42" s="182"/>
      <c r="V42" s="182"/>
      <c r="W42" s="182"/>
      <c r="X42" s="182"/>
      <c r="Y42" s="182"/>
      <c r="Z42" s="182"/>
      <c r="AA42" s="182"/>
      <c r="AB42" s="182"/>
      <c r="AC42" s="186"/>
    </row>
    <row r="43" spans="1:29" ht="15.75" customHeight="1" x14ac:dyDescent="0.3">
      <c r="A43" s="180">
        <f>+Pedido!A43</f>
        <v>1</v>
      </c>
      <c r="B43" s="181" t="str">
        <f>+Pedido!B43</f>
        <v>Proa Azucena Villaflor</v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2"/>
      <c r="N43" s="184"/>
      <c r="O43" s="184"/>
      <c r="P43" s="184"/>
      <c r="Q43" s="184"/>
      <c r="R43" s="183"/>
      <c r="S43" s="194"/>
      <c r="T43" s="194"/>
      <c r="U43" s="182"/>
      <c r="V43" s="182"/>
      <c r="W43" s="182"/>
      <c r="X43" s="182"/>
      <c r="Y43" s="182"/>
      <c r="Z43" s="182"/>
      <c r="AA43" s="182"/>
      <c r="AB43" s="182"/>
      <c r="AC43" s="186"/>
    </row>
    <row r="44" spans="1:29" ht="15.75" customHeight="1" x14ac:dyDescent="0.3">
      <c r="A44" s="180">
        <f>+Pedido!A44</f>
        <v>1</v>
      </c>
      <c r="B44" s="181" t="str">
        <f>+Pedido!B44</f>
        <v>Mooi barrientos</v>
      </c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2"/>
      <c r="N44" s="184"/>
      <c r="O44" s="184"/>
      <c r="P44" s="184"/>
      <c r="Q44" s="184"/>
      <c r="R44" s="183"/>
      <c r="S44" s="194"/>
      <c r="T44" s="194"/>
      <c r="U44" s="182"/>
      <c r="V44" s="182"/>
      <c r="W44" s="182"/>
      <c r="X44" s="182"/>
      <c r="Y44" s="182"/>
      <c r="Z44" s="182"/>
      <c r="AA44" s="182"/>
      <c r="AB44" s="182"/>
      <c r="AC44" s="186"/>
    </row>
    <row r="45" spans="1:29" ht="15.75" customHeight="1" x14ac:dyDescent="0.3">
      <c r="A45" s="180">
        <f>+Pedido!A45</f>
        <v>1</v>
      </c>
      <c r="B45" s="181" t="str">
        <f>+Pedido!B45</f>
        <v>Despacho cañitas</v>
      </c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2"/>
      <c r="N45" s="184"/>
      <c r="O45" s="184"/>
      <c r="P45" s="184"/>
      <c r="Q45" s="184"/>
      <c r="R45" s="183"/>
      <c r="S45" s="194"/>
      <c r="T45" s="194"/>
      <c r="U45" s="182"/>
      <c r="V45" s="182"/>
      <c r="W45" s="182"/>
      <c r="X45" s="182"/>
      <c r="Y45" s="182"/>
      <c r="Z45" s="182"/>
      <c r="AA45" s="182"/>
      <c r="AB45" s="182"/>
      <c r="AC45" s="186"/>
    </row>
    <row r="46" spans="1:29" ht="15.75" customHeight="1" x14ac:dyDescent="0.3">
      <c r="A46" s="180">
        <f>+Pedido!A46</f>
        <v>1</v>
      </c>
      <c r="B46" s="181" t="str">
        <f>+Pedido!B46</f>
        <v>Guryn</v>
      </c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2"/>
      <c r="N46" s="184"/>
      <c r="O46" s="184"/>
      <c r="P46" s="184"/>
      <c r="Q46" s="184"/>
      <c r="R46" s="183"/>
      <c r="S46" s="194"/>
      <c r="T46" s="194"/>
      <c r="U46" s="182"/>
      <c r="V46" s="182"/>
      <c r="W46" s="182"/>
      <c r="X46" s="182"/>
      <c r="Y46" s="182"/>
      <c r="Z46" s="182"/>
      <c r="AA46" s="182"/>
      <c r="AB46" s="182"/>
      <c r="AC46" s="186"/>
    </row>
    <row r="47" spans="1:29" ht="15.75" customHeight="1" x14ac:dyDescent="0.3">
      <c r="A47" s="180">
        <f>+Pedido!A47</f>
        <v>1</v>
      </c>
      <c r="B47" s="181" t="str">
        <f>+Pedido!B47</f>
        <v>Tostado obelisco</v>
      </c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2"/>
      <c r="N47" s="184"/>
      <c r="O47" s="184"/>
      <c r="P47" s="184"/>
      <c r="Q47" s="184"/>
      <c r="R47" s="183"/>
      <c r="S47" s="194"/>
      <c r="T47" s="194"/>
      <c r="U47" s="182"/>
      <c r="V47" s="182"/>
      <c r="W47" s="182"/>
      <c r="X47" s="182"/>
      <c r="Y47" s="182"/>
      <c r="Z47" s="182"/>
      <c r="AA47" s="182"/>
      <c r="AB47" s="182"/>
      <c r="AC47" s="186"/>
    </row>
    <row r="48" spans="1:29" ht="15.75" customHeight="1" x14ac:dyDescent="0.3">
      <c r="A48" s="180">
        <f>+Pedido!A48</f>
        <v>1</v>
      </c>
      <c r="B48" s="181" t="str">
        <f>+Pedido!B48</f>
        <v>Tostado aeroparque</v>
      </c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2"/>
      <c r="N48" s="184"/>
      <c r="O48" s="184"/>
      <c r="P48" s="184"/>
      <c r="Q48" s="184"/>
      <c r="R48" s="183"/>
      <c r="S48" s="194"/>
      <c r="T48" s="194"/>
      <c r="U48" s="182"/>
      <c r="V48" s="182"/>
      <c r="W48" s="182"/>
      <c r="X48" s="182"/>
      <c r="Y48" s="182"/>
      <c r="Z48" s="182"/>
      <c r="AA48" s="182"/>
      <c r="AB48" s="182"/>
      <c r="AC48" s="186"/>
    </row>
    <row r="49" spans="1:29" ht="15.75" customHeight="1" x14ac:dyDescent="0.3">
      <c r="A49" s="180">
        <f>+Pedido!A49</f>
        <v>1</v>
      </c>
      <c r="B49" s="181" t="str">
        <f>+Pedido!B49</f>
        <v>Tostado houssay</v>
      </c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2"/>
      <c r="N49" s="184"/>
      <c r="O49" s="184"/>
      <c r="P49" s="184"/>
      <c r="Q49" s="184"/>
      <c r="R49" s="183"/>
      <c r="S49" s="194"/>
      <c r="T49" s="194"/>
      <c r="U49" s="182"/>
      <c r="V49" s="182"/>
      <c r="W49" s="182"/>
      <c r="X49" s="182"/>
      <c r="Y49" s="182"/>
      <c r="Z49" s="182"/>
      <c r="AA49" s="182"/>
      <c r="AB49" s="182"/>
      <c r="AC49" s="186"/>
    </row>
    <row r="50" spans="1:29" ht="15.75" customHeight="1" x14ac:dyDescent="0.3">
      <c r="A50" s="180">
        <f>+Pedido!A50</f>
        <v>5</v>
      </c>
      <c r="B50" s="181" t="str">
        <f>+Pedido!B50</f>
        <v>Cimino</v>
      </c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2"/>
      <c r="N50" s="184"/>
      <c r="O50" s="184"/>
      <c r="P50" s="184"/>
      <c r="Q50" s="184"/>
      <c r="R50" s="183"/>
      <c r="S50" s="194"/>
      <c r="T50" s="194"/>
      <c r="U50" s="182"/>
      <c r="V50" s="182"/>
      <c r="W50" s="182"/>
      <c r="X50" s="182"/>
      <c r="Y50" s="182"/>
      <c r="Z50" s="182"/>
      <c r="AA50" s="182"/>
      <c r="AB50" s="182"/>
      <c r="AC50" s="186"/>
    </row>
    <row r="51" spans="1:29" ht="15.75" customHeight="1" x14ac:dyDescent="0.3">
      <c r="A51" s="180">
        <f>+Pedido!A51</f>
        <v>2</v>
      </c>
      <c r="B51" s="181" t="str">
        <f>+Pedido!B51</f>
        <v>Paz Jordan</v>
      </c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2"/>
      <c r="N51" s="184"/>
      <c r="O51" s="184"/>
      <c r="P51" s="184"/>
      <c r="Q51" s="184"/>
      <c r="R51" s="183"/>
      <c r="S51" s="194"/>
      <c r="T51" s="194"/>
      <c r="U51" s="182"/>
      <c r="V51" s="182"/>
      <c r="W51" s="182"/>
      <c r="X51" s="182"/>
      <c r="Y51" s="182"/>
      <c r="Z51" s="182"/>
      <c r="AA51" s="182"/>
      <c r="AB51" s="182"/>
      <c r="AC51" s="186"/>
    </row>
    <row r="52" spans="1:29" ht="15.75" customHeight="1" x14ac:dyDescent="0.3">
      <c r="A52" s="180">
        <f>+Pedido!A52</f>
        <v>5</v>
      </c>
      <c r="B52" s="181" t="str">
        <f>+Pedido!B52</f>
        <v>Muntama</v>
      </c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2"/>
      <c r="N52" s="184"/>
      <c r="O52" s="184"/>
      <c r="P52" s="184"/>
      <c r="Q52" s="184"/>
      <c r="R52" s="183"/>
      <c r="S52" s="194"/>
      <c r="T52" s="194"/>
      <c r="U52" s="182"/>
      <c r="V52" s="182"/>
      <c r="W52" s="182"/>
      <c r="X52" s="182"/>
      <c r="Y52" s="182"/>
      <c r="Z52" s="182"/>
      <c r="AA52" s="182"/>
      <c r="AB52" s="182"/>
      <c r="AC52" s="186"/>
    </row>
    <row r="53" spans="1:29" ht="15.75" customHeight="1" x14ac:dyDescent="0.3">
      <c r="A53" s="180">
        <f>+Pedido!A53</f>
        <v>1</v>
      </c>
      <c r="B53" s="181" t="str">
        <f>+Pedido!B53</f>
        <v>Festival</v>
      </c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2"/>
      <c r="N53" s="184"/>
      <c r="O53" s="184"/>
      <c r="P53" s="184"/>
      <c r="Q53" s="184"/>
      <c r="R53" s="183"/>
      <c r="S53" s="194"/>
      <c r="T53" s="194"/>
      <c r="U53" s="182"/>
      <c r="V53" s="182"/>
      <c r="W53" s="182"/>
      <c r="X53" s="182"/>
      <c r="Y53" s="182"/>
      <c r="Z53" s="182"/>
      <c r="AA53" s="182"/>
      <c r="AB53" s="182"/>
      <c r="AC53" s="186"/>
    </row>
    <row r="54" spans="1:29" ht="15.75" customHeight="1" x14ac:dyDescent="0.3">
      <c r="A54" s="180">
        <f>+Pedido!A54</f>
        <v>5</v>
      </c>
      <c r="B54" s="181" t="str">
        <f>+Pedido!B54</f>
        <v>LPM 11 SEPTIEMBRE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2"/>
      <c r="N54" s="184"/>
      <c r="O54" s="184"/>
      <c r="P54" s="184"/>
      <c r="Q54" s="184"/>
      <c r="R54" s="183"/>
      <c r="S54" s="194"/>
      <c r="T54" s="194"/>
      <c r="U54" s="182"/>
      <c r="V54" s="182"/>
      <c r="W54" s="182"/>
      <c r="X54" s="182"/>
      <c r="Y54" s="182"/>
      <c r="Z54" s="182"/>
      <c r="AA54" s="182"/>
      <c r="AB54" s="182"/>
      <c r="AC54" s="186"/>
    </row>
    <row r="55" spans="1:29" ht="15.75" customHeight="1" x14ac:dyDescent="0.3">
      <c r="A55" s="180">
        <f>+Pedido!A55</f>
        <v>5</v>
      </c>
      <c r="B55" s="181" t="str">
        <f>+Pedido!B55</f>
        <v>LPM LOCAL</v>
      </c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2"/>
      <c r="N55" s="184"/>
      <c r="O55" s="184"/>
      <c r="P55" s="184"/>
      <c r="Q55" s="184"/>
      <c r="R55" s="183"/>
      <c r="S55" s="194"/>
      <c r="T55" s="194"/>
      <c r="U55" s="182"/>
      <c r="V55" s="182"/>
      <c r="W55" s="182"/>
      <c r="X55" s="182"/>
      <c r="Y55" s="182"/>
      <c r="Z55" s="182"/>
      <c r="AA55" s="182"/>
      <c r="AB55" s="182"/>
      <c r="AC55" s="186"/>
    </row>
    <row r="56" spans="1:29" ht="15.75" customHeight="1" x14ac:dyDescent="0.3">
      <c r="A56" s="180">
        <f>+Pedido!A56</f>
        <v>5</v>
      </c>
      <c r="B56" s="181" t="str">
        <f>+Pedido!B56</f>
        <v>LPM CENTRO PRODUCCION</v>
      </c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2"/>
      <c r="N56" s="184"/>
      <c r="O56" s="184"/>
      <c r="P56" s="184"/>
      <c r="Q56" s="184"/>
      <c r="R56" s="183"/>
      <c r="S56" s="194"/>
      <c r="T56" s="194"/>
      <c r="U56" s="182"/>
      <c r="V56" s="182"/>
      <c r="W56" s="182"/>
      <c r="X56" s="182"/>
      <c r="Y56" s="182"/>
      <c r="Z56" s="182"/>
      <c r="AA56" s="182"/>
      <c r="AB56" s="182"/>
      <c r="AC56" s="186"/>
    </row>
    <row r="57" spans="1:29" ht="15.75" customHeight="1" x14ac:dyDescent="0.25">
      <c r="A57" s="100">
        <f>+Pedido!A57</f>
        <v>1</v>
      </c>
      <c r="B57" s="133" t="str">
        <f>+Pedido!B57</f>
        <v>Pacifico Andres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02"/>
      <c r="P57" s="102"/>
      <c r="Q57" s="102"/>
      <c r="R57" s="106"/>
      <c r="S57" s="14"/>
      <c r="T57" s="14"/>
      <c r="U57" s="14"/>
      <c r="V57" s="14"/>
      <c r="W57" s="14"/>
      <c r="X57" s="14"/>
      <c r="Y57" s="14"/>
      <c r="Z57" s="14"/>
      <c r="AA57" s="14"/>
      <c r="AB57" s="102"/>
      <c r="AC57" s="129"/>
    </row>
    <row r="58" spans="1:29" ht="15.75" customHeight="1" x14ac:dyDescent="0.25">
      <c r="A58" s="100">
        <f>+Pedido!A58</f>
        <v>2</v>
      </c>
      <c r="B58" s="133" t="str">
        <f>+Pedido!B58</f>
        <v>Celina Arcuby</v>
      </c>
      <c r="C58" s="14"/>
      <c r="D58" s="197" t="s">
        <v>184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02"/>
      <c r="P58" s="102"/>
      <c r="Q58" s="102"/>
      <c r="R58" s="106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29"/>
    </row>
    <row r="59" spans="1:29" ht="15.75" customHeight="1" x14ac:dyDescent="0.25">
      <c r="A59" s="100">
        <f>+Pedido!A59</f>
        <v>2</v>
      </c>
      <c r="B59" s="133" t="str">
        <f>+Pedido!B59</f>
        <v>Celina Arcuby</v>
      </c>
      <c r="C59" s="102"/>
      <c r="D59" s="112"/>
      <c r="E59" s="102"/>
      <c r="F59" s="14"/>
      <c r="G59" s="176"/>
      <c r="H59" s="112"/>
      <c r="I59" s="102"/>
      <c r="J59" s="102"/>
      <c r="K59" s="102"/>
      <c r="L59" s="105"/>
      <c r="M59" s="102"/>
      <c r="N59" s="102"/>
      <c r="O59" s="102"/>
      <c r="P59" s="102"/>
      <c r="Q59" s="102"/>
      <c r="R59" s="102"/>
      <c r="S59" s="14"/>
      <c r="T59" s="14"/>
      <c r="U59" s="14"/>
      <c r="V59" s="14"/>
      <c r="W59" s="14"/>
      <c r="X59" s="14"/>
      <c r="Y59" s="14"/>
      <c r="Z59" s="14"/>
      <c r="AA59" s="198"/>
      <c r="AB59" s="14"/>
      <c r="AC59" s="129"/>
    </row>
    <row r="60" spans="1:29" ht="16.5" customHeight="1" x14ac:dyDescent="0.25">
      <c r="A60" s="154"/>
      <c r="B60" s="155" t="s">
        <v>31</v>
      </c>
      <c r="C60" s="156">
        <f t="shared" ref="C60:AB60" si="0">SUM(C9:C59)</f>
        <v>0</v>
      </c>
      <c r="D60" s="156">
        <f t="shared" si="0"/>
        <v>35</v>
      </c>
      <c r="E60" s="156">
        <f t="shared" si="0"/>
        <v>0</v>
      </c>
      <c r="F60" s="156">
        <f t="shared" si="0"/>
        <v>35</v>
      </c>
      <c r="G60" s="156">
        <f t="shared" si="0"/>
        <v>0</v>
      </c>
      <c r="H60" s="156">
        <f t="shared" si="0"/>
        <v>0</v>
      </c>
      <c r="I60" s="156">
        <f t="shared" si="0"/>
        <v>0</v>
      </c>
      <c r="J60" s="156">
        <f t="shared" si="0"/>
        <v>0</v>
      </c>
      <c r="K60" s="156">
        <f t="shared" si="0"/>
        <v>0</v>
      </c>
      <c r="L60" s="156">
        <f t="shared" si="0"/>
        <v>0</v>
      </c>
      <c r="M60" s="156">
        <f t="shared" si="0"/>
        <v>0</v>
      </c>
      <c r="N60" s="156">
        <f t="shared" si="0"/>
        <v>0</v>
      </c>
      <c r="O60" s="156">
        <f t="shared" si="0"/>
        <v>0</v>
      </c>
      <c r="P60" s="156">
        <f t="shared" si="0"/>
        <v>0</v>
      </c>
      <c r="Q60" s="156">
        <f t="shared" si="0"/>
        <v>0</v>
      </c>
      <c r="R60" s="156">
        <f t="shared" si="0"/>
        <v>0</v>
      </c>
      <c r="S60" s="156">
        <f t="shared" si="0"/>
        <v>0</v>
      </c>
      <c r="T60" s="156">
        <f t="shared" si="0"/>
        <v>0</v>
      </c>
      <c r="U60" s="156">
        <f t="shared" si="0"/>
        <v>0</v>
      </c>
      <c r="V60" s="156">
        <f t="shared" si="0"/>
        <v>0</v>
      </c>
      <c r="W60" s="156">
        <f t="shared" si="0"/>
        <v>0</v>
      </c>
      <c r="X60" s="156">
        <f t="shared" si="0"/>
        <v>0</v>
      </c>
      <c r="Y60" s="156">
        <f t="shared" si="0"/>
        <v>0</v>
      </c>
      <c r="Z60" s="156">
        <f t="shared" si="0"/>
        <v>0</v>
      </c>
      <c r="AA60" s="156">
        <f t="shared" si="0"/>
        <v>0</v>
      </c>
      <c r="AB60" s="156">
        <f t="shared" si="0"/>
        <v>0</v>
      </c>
      <c r="AC60" s="33">
        <f>SUM(C60:AB60)</f>
        <v>70</v>
      </c>
    </row>
    <row r="61" spans="1:29" ht="13.5" customHeight="1" x14ac:dyDescent="0.2">
      <c r="A61" s="37"/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2"/>
      <c r="X61" s="2"/>
      <c r="Y61" s="2"/>
      <c r="Z61" s="2"/>
      <c r="AA61" s="2"/>
      <c r="AB61" s="2"/>
      <c r="AC61" s="3"/>
    </row>
    <row r="62" spans="1:29" ht="13.5" customHeight="1" x14ac:dyDescent="0.2">
      <c r="A62" s="37"/>
      <c r="B62" s="37"/>
      <c r="C62" s="38"/>
      <c r="D62" s="38"/>
      <c r="E62" s="38"/>
      <c r="F62" s="248" t="s">
        <v>155</v>
      </c>
      <c r="G62" s="249"/>
      <c r="H62" s="249"/>
      <c r="I62" s="249"/>
      <c r="J62" s="249"/>
      <c r="K62" s="249"/>
      <c r="L62" s="249"/>
      <c r="M62" s="249"/>
      <c r="N62" s="249"/>
      <c r="O62" s="249"/>
      <c r="P62" s="250"/>
      <c r="Q62" s="38"/>
      <c r="R62" s="38"/>
      <c r="S62" s="38"/>
      <c r="T62" s="38"/>
      <c r="U62" s="38"/>
      <c r="V62" s="2"/>
      <c r="W62" s="2"/>
      <c r="X62" s="2"/>
      <c r="Y62" s="2"/>
      <c r="Z62" s="2"/>
      <c r="AA62" s="2"/>
      <c r="AB62" s="2"/>
      <c r="AC62" s="3"/>
    </row>
    <row r="63" spans="1:29" ht="13.5" customHeight="1" x14ac:dyDescent="0.2">
      <c r="A63" s="37"/>
      <c r="B63" s="39"/>
      <c r="C63" s="248" t="s">
        <v>156</v>
      </c>
      <c r="D63" s="249"/>
      <c r="E63" s="250"/>
      <c r="F63" s="251" t="s">
        <v>34</v>
      </c>
      <c r="G63" s="249"/>
      <c r="H63" s="249"/>
      <c r="I63" s="250"/>
      <c r="J63" s="251" t="s">
        <v>157</v>
      </c>
      <c r="K63" s="249"/>
      <c r="L63" s="249"/>
      <c r="M63" s="250"/>
      <c r="N63" s="251" t="s">
        <v>158</v>
      </c>
      <c r="O63" s="249"/>
      <c r="P63" s="250"/>
      <c r="Q63" s="248" t="s">
        <v>159</v>
      </c>
      <c r="R63" s="249"/>
      <c r="S63" s="249"/>
      <c r="T63" s="249"/>
      <c r="U63" s="250"/>
      <c r="V63" s="278" t="s">
        <v>160</v>
      </c>
      <c r="W63" s="279"/>
      <c r="X63" s="280"/>
      <c r="Y63" s="158" t="s">
        <v>161</v>
      </c>
      <c r="Z63" s="158"/>
      <c r="AA63" s="159"/>
      <c r="AB63" s="40" t="s">
        <v>6</v>
      </c>
      <c r="AC63" s="3"/>
    </row>
    <row r="64" spans="1:29" ht="13.5" customHeight="1" x14ac:dyDescent="0.2">
      <c r="A64" s="37"/>
      <c r="B64" s="160" t="s">
        <v>7</v>
      </c>
      <c r="C64" s="42" t="s">
        <v>162</v>
      </c>
      <c r="D64" s="8" t="s">
        <v>163</v>
      </c>
      <c r="E64" s="8" t="s">
        <v>164</v>
      </c>
      <c r="F64" s="43" t="s">
        <v>19</v>
      </c>
      <c r="G64" s="44" t="s">
        <v>38</v>
      </c>
      <c r="H64" s="44" t="s">
        <v>39</v>
      </c>
      <c r="I64" s="45" t="s">
        <v>40</v>
      </c>
      <c r="J64" s="43" t="s">
        <v>19</v>
      </c>
      <c r="K64" s="44" t="s">
        <v>38</v>
      </c>
      <c r="L64" s="44" t="s">
        <v>39</v>
      </c>
      <c r="M64" s="45" t="s">
        <v>40</v>
      </c>
      <c r="N64" s="46" t="s">
        <v>165</v>
      </c>
      <c r="O64" s="46" t="s">
        <v>166</v>
      </c>
      <c r="P64" s="46" t="s">
        <v>167</v>
      </c>
      <c r="Q64" s="42" t="s">
        <v>168</v>
      </c>
      <c r="R64" s="8" t="s">
        <v>169</v>
      </c>
      <c r="S64" s="8" t="s">
        <v>170</v>
      </c>
      <c r="T64" s="8" t="s">
        <v>171</v>
      </c>
      <c r="U64" s="10" t="s">
        <v>185</v>
      </c>
      <c r="V64" s="47" t="s">
        <v>19</v>
      </c>
      <c r="W64" s="48" t="s">
        <v>11</v>
      </c>
      <c r="X64" s="127" t="s">
        <v>172</v>
      </c>
      <c r="Y64" s="48" t="s">
        <v>8</v>
      </c>
      <c r="Z64" s="48" t="s">
        <v>19</v>
      </c>
      <c r="AA64" s="48" t="s">
        <v>39</v>
      </c>
      <c r="AB64" s="49"/>
      <c r="AC64" s="3"/>
    </row>
    <row r="65" spans="1:29" ht="15.75" customHeight="1" x14ac:dyDescent="0.25">
      <c r="A65" s="161"/>
      <c r="B65" s="131"/>
      <c r="C65" s="60"/>
      <c r="D65" s="60"/>
      <c r="E65" s="60"/>
      <c r="F65" s="57"/>
      <c r="G65" s="2"/>
      <c r="H65" s="58"/>
      <c r="I65" s="162"/>
      <c r="J65" s="57"/>
      <c r="K65" s="58"/>
      <c r="L65" s="60"/>
      <c r="M65" s="52"/>
      <c r="N65" s="50"/>
      <c r="O65" s="51"/>
      <c r="P65" s="54"/>
      <c r="Q65" s="57"/>
      <c r="R65" s="58"/>
      <c r="S65" s="58"/>
      <c r="T65" s="58"/>
      <c r="U65" s="59"/>
      <c r="V65" s="58"/>
      <c r="W65" s="58"/>
      <c r="X65" s="105"/>
      <c r="Y65" s="58"/>
      <c r="Z65" s="58"/>
      <c r="AA65" s="58"/>
      <c r="AB65" s="19"/>
      <c r="AC65" s="3"/>
    </row>
    <row r="66" spans="1:29" ht="15.75" customHeight="1" x14ac:dyDescent="0.25">
      <c r="A66" s="161"/>
      <c r="B66" s="131"/>
      <c r="C66" s="60"/>
      <c r="D66" s="60"/>
      <c r="E66" s="60"/>
      <c r="F66" s="57"/>
      <c r="G66" s="2"/>
      <c r="H66" s="58"/>
      <c r="I66" s="162"/>
      <c r="J66" s="57"/>
      <c r="K66" s="58"/>
      <c r="L66" s="62"/>
      <c r="M66" s="59"/>
      <c r="N66" s="57"/>
      <c r="O66" s="58"/>
      <c r="P66" s="61"/>
      <c r="Q66" s="57"/>
      <c r="R66" s="58"/>
      <c r="S66" s="58"/>
      <c r="T66" s="58"/>
      <c r="U66" s="59"/>
      <c r="V66" s="105"/>
      <c r="W66" s="58"/>
      <c r="X66" s="105"/>
      <c r="Y66" s="58"/>
      <c r="Z66" s="58"/>
      <c r="AA66" s="58"/>
      <c r="AB66" s="19"/>
      <c r="AC66" s="3"/>
    </row>
    <row r="67" spans="1:29" ht="15.75" customHeight="1" x14ac:dyDescent="0.25">
      <c r="A67" s="161"/>
      <c r="B67" s="131"/>
      <c r="C67" s="60"/>
      <c r="D67" s="60"/>
      <c r="E67" s="60"/>
      <c r="F67" s="57"/>
      <c r="G67" s="2"/>
      <c r="H67" s="58"/>
      <c r="I67" s="162"/>
      <c r="J67" s="57"/>
      <c r="K67" s="58"/>
      <c r="L67" s="62"/>
      <c r="M67" s="59"/>
      <c r="N67" s="57"/>
      <c r="O67" s="58"/>
      <c r="P67" s="61"/>
      <c r="Q67" s="57"/>
      <c r="R67" s="58"/>
      <c r="S67" s="58"/>
      <c r="T67" s="58"/>
      <c r="U67" s="59"/>
      <c r="V67" s="105"/>
      <c r="W67" s="58"/>
      <c r="X67" s="105"/>
      <c r="Y67" s="58"/>
      <c r="Z67" s="58"/>
      <c r="AA67" s="58"/>
      <c r="AB67" s="19"/>
      <c r="AC67" s="3"/>
    </row>
    <row r="68" spans="1:29" ht="15.75" customHeight="1" x14ac:dyDescent="0.25">
      <c r="A68" s="161"/>
      <c r="B68" s="131"/>
      <c r="C68" s="60"/>
      <c r="D68" s="60"/>
      <c r="E68" s="60"/>
      <c r="F68" s="57"/>
      <c r="G68" s="2"/>
      <c r="H68" s="58"/>
      <c r="I68" s="162"/>
      <c r="J68" s="57"/>
      <c r="K68" s="58"/>
      <c r="L68" s="62"/>
      <c r="M68" s="59"/>
      <c r="N68" s="57"/>
      <c r="O68" s="58"/>
      <c r="P68" s="61"/>
      <c r="Q68" s="57"/>
      <c r="R68" s="58"/>
      <c r="S68" s="58"/>
      <c r="T68" s="58"/>
      <c r="U68" s="59"/>
      <c r="V68" s="105"/>
      <c r="W68" s="58"/>
      <c r="X68" s="105"/>
      <c r="Y68" s="58"/>
      <c r="Z68" s="58"/>
      <c r="AA68" s="58"/>
      <c r="AB68" s="19"/>
      <c r="AC68" s="3"/>
    </row>
    <row r="69" spans="1:29" ht="15.75" customHeight="1" x14ac:dyDescent="0.25">
      <c r="A69" s="161"/>
      <c r="B69" s="131"/>
      <c r="C69" s="60"/>
      <c r="D69" s="60"/>
      <c r="E69" s="60"/>
      <c r="F69" s="57"/>
      <c r="G69" s="2"/>
      <c r="H69" s="58"/>
      <c r="I69" s="162"/>
      <c r="J69" s="57"/>
      <c r="K69" s="58"/>
      <c r="L69" s="62"/>
      <c r="M69" s="59"/>
      <c r="N69" s="57"/>
      <c r="O69" s="58"/>
      <c r="P69" s="61"/>
      <c r="Q69" s="57"/>
      <c r="R69" s="58"/>
      <c r="S69" s="58"/>
      <c r="T69" s="58"/>
      <c r="U69" s="59"/>
      <c r="V69" s="105"/>
      <c r="W69" s="58"/>
      <c r="X69" s="105"/>
      <c r="Y69" s="58"/>
      <c r="Z69" s="58"/>
      <c r="AA69" s="58"/>
      <c r="AB69" s="19"/>
      <c r="AC69" s="3"/>
    </row>
    <row r="70" spans="1:29" ht="15.75" customHeight="1" x14ac:dyDescent="0.25">
      <c r="A70" s="161"/>
      <c r="B70" s="131"/>
      <c r="C70" s="60"/>
      <c r="D70" s="60"/>
      <c r="E70" s="60"/>
      <c r="F70" s="57"/>
      <c r="G70" s="2"/>
      <c r="H70" s="58"/>
      <c r="I70" s="162"/>
      <c r="J70" s="57"/>
      <c r="K70" s="58"/>
      <c r="L70" s="60"/>
      <c r="M70" s="52"/>
      <c r="N70" s="50"/>
      <c r="O70" s="51"/>
      <c r="P70" s="54"/>
      <c r="Q70" s="57"/>
      <c r="R70" s="58"/>
      <c r="S70" s="58"/>
      <c r="T70" s="58"/>
      <c r="U70" s="59"/>
      <c r="V70" s="58"/>
      <c r="W70" s="58"/>
      <c r="X70" s="105"/>
      <c r="Y70" s="58"/>
      <c r="Z70" s="58"/>
      <c r="AA70" s="58"/>
      <c r="AB70" s="19"/>
      <c r="AC70" s="3"/>
    </row>
    <row r="71" spans="1:29" ht="15.75" customHeight="1" x14ac:dyDescent="0.25">
      <c r="A71" s="161"/>
      <c r="B71" s="131"/>
      <c r="C71" s="60"/>
      <c r="D71" s="60"/>
      <c r="E71" s="60"/>
      <c r="F71" s="57"/>
      <c r="G71" s="2"/>
      <c r="H71" s="58"/>
      <c r="I71" s="162"/>
      <c r="J71" s="57"/>
      <c r="K71" s="58"/>
      <c r="L71" s="60"/>
      <c r="M71" s="52"/>
      <c r="N71" s="50"/>
      <c r="O71" s="51"/>
      <c r="P71" s="54"/>
      <c r="Q71" s="57"/>
      <c r="R71" s="58"/>
      <c r="S71" s="58"/>
      <c r="T71" s="58"/>
      <c r="U71" s="59"/>
      <c r="V71" s="169"/>
      <c r="W71" s="58"/>
      <c r="X71" s="105"/>
      <c r="Y71" s="58"/>
      <c r="Z71" s="58"/>
      <c r="AA71" s="58"/>
      <c r="AB71" s="19"/>
      <c r="AC71" s="3"/>
    </row>
    <row r="72" spans="1:29" ht="15.75" customHeight="1" x14ac:dyDescent="0.25">
      <c r="A72" s="161"/>
      <c r="B72" s="131"/>
      <c r="C72" s="60"/>
      <c r="D72" s="60"/>
      <c r="E72" s="60"/>
      <c r="F72" s="57"/>
      <c r="G72" s="58"/>
      <c r="H72" s="58"/>
      <c r="I72" s="59"/>
      <c r="J72" s="57"/>
      <c r="K72" s="58"/>
      <c r="L72" s="62"/>
      <c r="M72" s="59"/>
      <c r="N72" s="57"/>
      <c r="O72" s="58"/>
      <c r="P72" s="61"/>
      <c r="Q72" s="57"/>
      <c r="R72" s="58"/>
      <c r="S72" s="58"/>
      <c r="T72" s="58"/>
      <c r="U72" s="59"/>
      <c r="V72" s="105"/>
      <c r="W72" s="58"/>
      <c r="X72" s="105"/>
      <c r="Y72" s="58"/>
      <c r="Z72" s="58"/>
      <c r="AA72" s="58"/>
      <c r="AB72" s="19"/>
      <c r="AC72" s="3"/>
    </row>
    <row r="73" spans="1:29" ht="15.75" customHeight="1" x14ac:dyDescent="0.25">
      <c r="A73" s="161"/>
      <c r="B73" s="131"/>
      <c r="C73" s="60"/>
      <c r="D73" s="60"/>
      <c r="E73" s="60"/>
      <c r="F73" s="57"/>
      <c r="G73" s="58"/>
      <c r="H73" s="58"/>
      <c r="I73" s="59"/>
      <c r="J73" s="57"/>
      <c r="K73" s="58"/>
      <c r="L73" s="62"/>
      <c r="M73" s="59"/>
      <c r="N73" s="57"/>
      <c r="O73" s="58"/>
      <c r="P73" s="61"/>
      <c r="Q73" s="57"/>
      <c r="R73" s="58"/>
      <c r="S73" s="58"/>
      <c r="T73" s="58"/>
      <c r="U73" s="59"/>
      <c r="V73" s="105"/>
      <c r="W73" s="58"/>
      <c r="X73" s="105"/>
      <c r="Y73" s="58"/>
      <c r="Z73" s="58"/>
      <c r="AA73" s="58"/>
      <c r="AB73" s="19"/>
      <c r="AC73" s="3"/>
    </row>
    <row r="74" spans="1:29" ht="15.75" customHeight="1" x14ac:dyDescent="0.25">
      <c r="A74" s="161"/>
      <c r="B74" s="170"/>
      <c r="C74" s="60"/>
      <c r="D74" s="60"/>
      <c r="E74" s="60"/>
      <c r="F74" s="57"/>
      <c r="G74" s="58"/>
      <c r="H74" s="58"/>
      <c r="I74" s="162"/>
      <c r="J74" s="57"/>
      <c r="K74" s="58"/>
      <c r="L74" s="62"/>
      <c r="M74" s="59"/>
      <c r="N74" s="57"/>
      <c r="O74" s="58"/>
      <c r="P74" s="61"/>
      <c r="Q74" s="57"/>
      <c r="R74" s="58"/>
      <c r="S74" s="58"/>
      <c r="T74" s="58"/>
      <c r="U74" s="59"/>
      <c r="V74" s="169"/>
      <c r="W74" s="58"/>
      <c r="X74" s="105"/>
      <c r="Y74" s="58"/>
      <c r="Z74" s="58"/>
      <c r="AA74" s="58"/>
      <c r="AB74" s="28"/>
      <c r="AC74" s="3"/>
    </row>
    <row r="75" spans="1:29" ht="15.75" customHeight="1" x14ac:dyDescent="0.25">
      <c r="A75" s="161"/>
      <c r="B75" s="170"/>
      <c r="C75" s="60"/>
      <c r="D75" s="60"/>
      <c r="E75" s="60"/>
      <c r="F75" s="57"/>
      <c r="G75" s="58"/>
      <c r="H75" s="58"/>
      <c r="I75" s="171"/>
      <c r="J75" s="57"/>
      <c r="K75" s="58"/>
      <c r="L75" s="62"/>
      <c r="M75" s="59"/>
      <c r="N75" s="57"/>
      <c r="O75" s="58"/>
      <c r="P75" s="61"/>
      <c r="Q75" s="57"/>
      <c r="R75" s="58"/>
      <c r="S75" s="58"/>
      <c r="T75" s="58"/>
      <c r="U75" s="59"/>
      <c r="V75" s="105"/>
      <c r="W75" s="58"/>
      <c r="X75" s="105"/>
      <c r="Y75" s="58"/>
      <c r="Z75" s="172"/>
      <c r="AA75" s="58"/>
      <c r="AB75" s="173"/>
      <c r="AC75" s="3"/>
    </row>
    <row r="76" spans="1:29" ht="15.75" customHeight="1" x14ac:dyDescent="0.25">
      <c r="A76" s="161"/>
      <c r="B76" s="170"/>
      <c r="C76" s="60"/>
      <c r="D76" s="60"/>
      <c r="E76" s="60"/>
      <c r="F76" s="57"/>
      <c r="G76" s="2"/>
      <c r="H76" s="58"/>
      <c r="I76" s="162"/>
      <c r="J76" s="57"/>
      <c r="K76" s="58"/>
      <c r="L76" s="60"/>
      <c r="M76" s="52"/>
      <c r="N76" s="50"/>
      <c r="O76" s="51"/>
      <c r="P76" s="54"/>
      <c r="Q76" s="57"/>
      <c r="R76" s="58"/>
      <c r="S76" s="58"/>
      <c r="T76" s="58"/>
      <c r="U76" s="59"/>
      <c r="V76" s="58"/>
      <c r="W76" s="58"/>
      <c r="X76" s="105"/>
      <c r="Y76" s="58"/>
      <c r="Z76" s="58"/>
      <c r="AA76" s="58"/>
      <c r="AB76" s="174"/>
      <c r="AC76" s="3"/>
    </row>
    <row r="77" spans="1:29" ht="15.75" customHeight="1" x14ac:dyDescent="0.25">
      <c r="A77" s="161"/>
      <c r="B77" s="170"/>
      <c r="C77" s="60"/>
      <c r="D77" s="60"/>
      <c r="E77" s="60"/>
      <c r="F77" s="57"/>
      <c r="G77" s="2"/>
      <c r="H77" s="58"/>
      <c r="I77" s="162"/>
      <c r="J77" s="57"/>
      <c r="K77" s="58"/>
      <c r="L77" s="60"/>
      <c r="M77" s="52"/>
      <c r="N77" s="50"/>
      <c r="O77" s="51"/>
      <c r="P77" s="54"/>
      <c r="Q77" s="57"/>
      <c r="R77" s="58"/>
      <c r="S77" s="58"/>
      <c r="T77" s="58"/>
      <c r="U77" s="59"/>
      <c r="V77" s="58"/>
      <c r="W77" s="58"/>
      <c r="X77" s="105"/>
      <c r="Y77" s="58"/>
      <c r="Z77" s="58"/>
      <c r="AA77" s="58"/>
      <c r="AB77" s="174"/>
      <c r="AC77" s="3"/>
    </row>
    <row r="78" spans="1:29" ht="15.75" customHeight="1" x14ac:dyDescent="0.25">
      <c r="A78" s="161"/>
      <c r="B78" s="170"/>
      <c r="C78" s="60"/>
      <c r="D78" s="60"/>
      <c r="E78" s="60"/>
      <c r="F78" s="57"/>
      <c r="G78" s="2"/>
      <c r="H78" s="58"/>
      <c r="I78" s="162"/>
      <c r="J78" s="57"/>
      <c r="K78" s="58"/>
      <c r="L78" s="62"/>
      <c r="M78" s="52"/>
      <c r="N78" s="50"/>
      <c r="O78" s="51"/>
      <c r="P78" s="54"/>
      <c r="Q78" s="57"/>
      <c r="R78" s="58"/>
      <c r="S78" s="58"/>
      <c r="T78" s="58"/>
      <c r="U78" s="59"/>
      <c r="V78" s="58"/>
      <c r="W78" s="58"/>
      <c r="X78" s="105"/>
      <c r="Y78" s="58"/>
      <c r="Z78" s="58"/>
      <c r="AA78" s="58"/>
      <c r="AB78" s="174"/>
      <c r="AC78" s="3"/>
    </row>
    <row r="79" spans="1:29" ht="15.75" customHeight="1" x14ac:dyDescent="0.25">
      <c r="A79" s="161"/>
      <c r="B79" s="170"/>
      <c r="C79" s="60"/>
      <c r="D79" s="60"/>
      <c r="E79" s="60"/>
      <c r="F79" s="57"/>
      <c r="G79" s="2"/>
      <c r="H79" s="58"/>
      <c r="I79" s="162"/>
      <c r="J79" s="57"/>
      <c r="K79" s="58"/>
      <c r="L79" s="62"/>
      <c r="M79" s="52"/>
      <c r="N79" s="50"/>
      <c r="O79" s="51"/>
      <c r="P79" s="54"/>
      <c r="Q79" s="57"/>
      <c r="R79" s="58"/>
      <c r="S79" s="58"/>
      <c r="T79" s="58"/>
      <c r="U79" s="59"/>
      <c r="V79" s="58"/>
      <c r="W79" s="58"/>
      <c r="X79" s="105"/>
      <c r="Y79" s="58"/>
      <c r="Z79" s="58"/>
      <c r="AA79" s="58"/>
      <c r="AB79" s="174"/>
      <c r="AC79" s="3"/>
    </row>
    <row r="80" spans="1:29" ht="15.75" customHeight="1" x14ac:dyDescent="0.25">
      <c r="A80" s="161"/>
      <c r="B80" s="170"/>
      <c r="C80" s="60"/>
      <c r="D80" s="60"/>
      <c r="E80" s="60"/>
      <c r="F80" s="57"/>
      <c r="G80" s="2"/>
      <c r="H80" s="58"/>
      <c r="I80" s="162"/>
      <c r="J80" s="57"/>
      <c r="K80" s="58"/>
      <c r="L80" s="62"/>
      <c r="M80" s="52"/>
      <c r="N80" s="50"/>
      <c r="O80" s="51"/>
      <c r="P80" s="54"/>
      <c r="Q80" s="57"/>
      <c r="R80" s="58"/>
      <c r="S80" s="58"/>
      <c r="T80" s="58"/>
      <c r="U80" s="59"/>
      <c r="V80" s="58"/>
      <c r="W80" s="58"/>
      <c r="X80" s="105"/>
      <c r="Y80" s="58"/>
      <c r="Z80" s="58"/>
      <c r="AA80" s="58"/>
      <c r="AB80" s="174"/>
      <c r="AC80" s="3"/>
    </row>
    <row r="81" spans="1:29" ht="15.75" customHeight="1" x14ac:dyDescent="0.25">
      <c r="A81" s="161"/>
      <c r="B81" s="170"/>
      <c r="C81" s="60"/>
      <c r="D81" s="60"/>
      <c r="E81" s="60"/>
      <c r="F81" s="57"/>
      <c r="G81" s="2"/>
      <c r="H81" s="58"/>
      <c r="I81" s="162"/>
      <c r="J81" s="57"/>
      <c r="K81" s="58"/>
      <c r="L81" s="62"/>
      <c r="M81" s="52"/>
      <c r="N81" s="50"/>
      <c r="O81" s="51"/>
      <c r="P81" s="54"/>
      <c r="Q81" s="57"/>
      <c r="R81" s="58"/>
      <c r="S81" s="58"/>
      <c r="T81" s="58"/>
      <c r="U81" s="59"/>
      <c r="V81" s="58"/>
      <c r="W81" s="58"/>
      <c r="X81" s="105"/>
      <c r="Y81" s="58"/>
      <c r="Z81" s="58"/>
      <c r="AA81" s="58"/>
      <c r="AB81" s="174"/>
      <c r="AC81" s="3"/>
    </row>
    <row r="82" spans="1:29" ht="15.75" customHeight="1" x14ac:dyDescent="0.25">
      <c r="A82" s="161"/>
      <c r="B82" s="170"/>
      <c r="C82" s="60"/>
      <c r="D82" s="60"/>
      <c r="E82" s="60"/>
      <c r="F82" s="57"/>
      <c r="G82" s="2"/>
      <c r="H82" s="58"/>
      <c r="I82" s="162"/>
      <c r="J82" s="57"/>
      <c r="K82" s="58"/>
      <c r="L82" s="62"/>
      <c r="M82" s="52"/>
      <c r="N82" s="50"/>
      <c r="O82" s="51"/>
      <c r="P82" s="54"/>
      <c r="Q82" s="57"/>
      <c r="R82" s="58"/>
      <c r="S82" s="58"/>
      <c r="T82" s="58"/>
      <c r="U82" s="59"/>
      <c r="V82" s="58"/>
      <c r="W82" s="58"/>
      <c r="X82" s="105"/>
      <c r="Y82" s="58"/>
      <c r="Z82" s="58"/>
      <c r="AA82" s="58"/>
      <c r="AB82" s="174"/>
      <c r="AC82" s="3"/>
    </row>
    <row r="83" spans="1:29" ht="15.75" customHeight="1" x14ac:dyDescent="0.25">
      <c r="A83" s="161"/>
      <c r="B83" s="170"/>
      <c r="C83" s="60"/>
      <c r="D83" s="60"/>
      <c r="E83" s="60"/>
      <c r="F83" s="57"/>
      <c r="G83" s="58"/>
      <c r="H83" s="58"/>
      <c r="I83" s="59"/>
      <c r="J83" s="57"/>
      <c r="K83" s="58"/>
      <c r="L83" s="62"/>
      <c r="M83" s="59"/>
      <c r="N83" s="57"/>
      <c r="O83" s="58"/>
      <c r="P83" s="61"/>
      <c r="Q83" s="57"/>
      <c r="R83" s="58"/>
      <c r="S83" s="58"/>
      <c r="T83" s="58"/>
      <c r="U83" s="59"/>
      <c r="V83" s="105"/>
      <c r="W83" s="58"/>
      <c r="X83" s="105"/>
      <c r="Y83" s="58"/>
      <c r="Z83" s="58"/>
      <c r="AA83" s="58"/>
      <c r="AB83" s="174"/>
      <c r="AC83" s="3"/>
    </row>
    <row r="84" spans="1:29" ht="15.75" customHeight="1" x14ac:dyDescent="0.25">
      <c r="A84" s="161"/>
      <c r="B84" s="175"/>
      <c r="C84" s="60"/>
      <c r="D84" s="60"/>
      <c r="E84" s="60"/>
      <c r="F84" s="57"/>
      <c r="G84" s="58"/>
      <c r="H84" s="58"/>
      <c r="I84" s="59"/>
      <c r="J84" s="57"/>
      <c r="K84" s="58"/>
      <c r="L84" s="62"/>
      <c r="M84" s="59"/>
      <c r="N84" s="57"/>
      <c r="O84" s="58"/>
      <c r="P84" s="61"/>
      <c r="Q84" s="57"/>
      <c r="R84" s="58"/>
      <c r="S84" s="58"/>
      <c r="T84" s="58"/>
      <c r="U84" s="59"/>
      <c r="V84" s="105"/>
      <c r="W84" s="58"/>
      <c r="X84" s="105"/>
      <c r="Y84" s="58"/>
      <c r="Z84" s="58"/>
      <c r="AA84" s="58"/>
      <c r="AB84" s="174"/>
      <c r="AC84" s="3"/>
    </row>
    <row r="85" spans="1:29" ht="15.75" customHeight="1" x14ac:dyDescent="0.25">
      <c r="A85" s="161"/>
      <c r="B85" s="170"/>
      <c r="C85" s="60"/>
      <c r="D85" s="60"/>
      <c r="E85" s="60"/>
      <c r="F85" s="57"/>
      <c r="G85" s="58"/>
      <c r="H85" s="58"/>
      <c r="I85" s="59"/>
      <c r="J85" s="57"/>
      <c r="K85" s="58"/>
      <c r="L85" s="62"/>
      <c r="M85" s="59"/>
      <c r="N85" s="57"/>
      <c r="O85" s="58"/>
      <c r="P85" s="61"/>
      <c r="Q85" s="57"/>
      <c r="R85" s="58"/>
      <c r="S85" s="58"/>
      <c r="T85" s="58"/>
      <c r="U85" s="59"/>
      <c r="V85" s="105"/>
      <c r="W85" s="58"/>
      <c r="X85" s="105"/>
      <c r="Y85" s="58"/>
      <c r="Z85" s="58"/>
      <c r="AA85" s="58"/>
      <c r="AB85" s="174"/>
      <c r="AC85" s="3"/>
    </row>
    <row r="86" spans="1:29" ht="15.75" customHeight="1" x14ac:dyDescent="0.25">
      <c r="A86" s="161"/>
      <c r="B86" s="170"/>
      <c r="C86" s="60"/>
      <c r="D86" s="60"/>
      <c r="E86" s="60"/>
      <c r="F86" s="57"/>
      <c r="G86" s="58"/>
      <c r="H86" s="58"/>
      <c r="I86" s="59"/>
      <c r="J86" s="57"/>
      <c r="K86" s="58"/>
      <c r="L86" s="62"/>
      <c r="M86" s="59"/>
      <c r="N86" s="57"/>
      <c r="O86" s="58"/>
      <c r="P86" s="61"/>
      <c r="Q86" s="57"/>
      <c r="R86" s="58"/>
      <c r="S86" s="58"/>
      <c r="T86" s="58"/>
      <c r="U86" s="59"/>
      <c r="V86" s="105"/>
      <c r="W86" s="58"/>
      <c r="X86" s="105"/>
      <c r="Y86" s="58"/>
      <c r="Z86" s="58"/>
      <c r="AA86" s="58"/>
      <c r="AB86" s="174"/>
      <c r="AC86" s="3"/>
    </row>
    <row r="87" spans="1:29" ht="15.75" customHeight="1" x14ac:dyDescent="0.25">
      <c r="A87" s="161"/>
      <c r="B87" s="170"/>
      <c r="C87" s="60"/>
      <c r="D87" s="60"/>
      <c r="E87" s="60"/>
      <c r="F87" s="57"/>
      <c r="G87" s="58"/>
      <c r="H87" s="58"/>
      <c r="I87" s="59"/>
      <c r="J87" s="57"/>
      <c r="K87" s="58"/>
      <c r="L87" s="62"/>
      <c r="M87" s="59"/>
      <c r="N87" s="57"/>
      <c r="O87" s="58"/>
      <c r="P87" s="61"/>
      <c r="Q87" s="57"/>
      <c r="R87" s="58"/>
      <c r="S87" s="58"/>
      <c r="T87" s="58"/>
      <c r="U87" s="59"/>
      <c r="V87" s="105"/>
      <c r="W87" s="58"/>
      <c r="X87" s="105"/>
      <c r="Y87" s="58"/>
      <c r="Z87" s="58"/>
      <c r="AA87" s="58"/>
      <c r="AB87" s="174"/>
      <c r="AC87" s="3"/>
    </row>
    <row r="88" spans="1:29" ht="15.75" customHeight="1" x14ac:dyDescent="0.25">
      <c r="A88" s="161"/>
      <c r="B88" s="170"/>
      <c r="C88" s="60"/>
      <c r="D88" s="60"/>
      <c r="E88" s="60"/>
      <c r="F88" s="57"/>
      <c r="G88" s="58"/>
      <c r="H88" s="58"/>
      <c r="I88" s="59"/>
      <c r="J88" s="57"/>
      <c r="K88" s="58"/>
      <c r="L88" s="62"/>
      <c r="M88" s="59"/>
      <c r="N88" s="57"/>
      <c r="O88" s="58"/>
      <c r="P88" s="61"/>
      <c r="Q88" s="57"/>
      <c r="R88" s="58"/>
      <c r="S88" s="58"/>
      <c r="T88" s="58"/>
      <c r="U88" s="59"/>
      <c r="V88" s="105"/>
      <c r="W88" s="58"/>
      <c r="X88" s="105"/>
      <c r="Y88" s="58"/>
      <c r="Z88" s="58"/>
      <c r="AA88" s="58"/>
      <c r="AB88" s="174"/>
      <c r="AC88" s="3"/>
    </row>
    <row r="89" spans="1:29" ht="15.75" customHeight="1" x14ac:dyDescent="0.25">
      <c r="A89" s="161"/>
      <c r="B89" s="170"/>
      <c r="C89" s="60"/>
      <c r="D89" s="60"/>
      <c r="E89" s="60"/>
      <c r="F89" s="57"/>
      <c r="G89" s="58"/>
      <c r="H89" s="58"/>
      <c r="I89" s="59"/>
      <c r="J89" s="57"/>
      <c r="K89" s="58"/>
      <c r="L89" s="62"/>
      <c r="M89" s="59"/>
      <c r="N89" s="57"/>
      <c r="O89" s="58"/>
      <c r="P89" s="61"/>
      <c r="Q89" s="57"/>
      <c r="R89" s="58"/>
      <c r="S89" s="58"/>
      <c r="T89" s="58"/>
      <c r="U89" s="59"/>
      <c r="V89" s="105"/>
      <c r="W89" s="58"/>
      <c r="X89" s="105"/>
      <c r="Y89" s="58"/>
      <c r="Z89" s="58"/>
      <c r="AA89" s="58"/>
      <c r="AB89" s="174"/>
      <c r="AC89" s="3"/>
    </row>
    <row r="90" spans="1:29" ht="15.75" customHeight="1" x14ac:dyDescent="0.25">
      <c r="A90" s="161"/>
      <c r="B90" s="176"/>
      <c r="C90" s="60"/>
      <c r="D90" s="60"/>
      <c r="E90" s="60"/>
      <c r="F90" s="57"/>
      <c r="G90" s="58"/>
      <c r="H90" s="58"/>
      <c r="I90" s="59"/>
      <c r="J90" s="57"/>
      <c r="K90" s="58"/>
      <c r="L90" s="62"/>
      <c r="M90" s="59"/>
      <c r="N90" s="57"/>
      <c r="O90" s="58"/>
      <c r="P90" s="61"/>
      <c r="Q90" s="57"/>
      <c r="R90" s="58"/>
      <c r="S90" s="58"/>
      <c r="T90" s="58"/>
      <c r="U90" s="59"/>
      <c r="V90" s="105"/>
      <c r="W90" s="58"/>
      <c r="X90" s="105"/>
      <c r="Y90" s="58"/>
      <c r="Z90" s="58"/>
      <c r="AA90" s="58"/>
      <c r="AB90" s="174"/>
      <c r="AC90" s="3"/>
    </row>
    <row r="91" spans="1:29" ht="13.5" customHeight="1" x14ac:dyDescent="0.2">
      <c r="A91" s="177"/>
      <c r="B91" s="71" t="s">
        <v>31</v>
      </c>
      <c r="C91" s="72">
        <f t="shared" ref="C91:E91" si="1">SUM(C65:C76)</f>
        <v>0</v>
      </c>
      <c r="D91" s="72">
        <f t="shared" si="1"/>
        <v>0</v>
      </c>
      <c r="E91" s="72">
        <f t="shared" si="1"/>
        <v>0</v>
      </c>
      <c r="F91" s="72">
        <f t="shared" ref="F91:W91" si="2">SUM(F65:F74)</f>
        <v>0</v>
      </c>
      <c r="G91" s="72">
        <f t="shared" si="2"/>
        <v>0</v>
      </c>
      <c r="H91" s="72">
        <f t="shared" si="2"/>
        <v>0</v>
      </c>
      <c r="I91" s="72">
        <f t="shared" si="2"/>
        <v>0</v>
      </c>
      <c r="J91" s="72">
        <f t="shared" si="2"/>
        <v>0</v>
      </c>
      <c r="K91" s="73">
        <f t="shared" si="2"/>
        <v>0</v>
      </c>
      <c r="L91" s="73">
        <f t="shared" si="2"/>
        <v>0</v>
      </c>
      <c r="M91" s="73">
        <f t="shared" si="2"/>
        <v>0</v>
      </c>
      <c r="N91" s="73">
        <f t="shared" si="2"/>
        <v>0</v>
      </c>
      <c r="O91" s="73">
        <f t="shared" si="2"/>
        <v>0</v>
      </c>
      <c r="P91" s="73">
        <f t="shared" si="2"/>
        <v>0</v>
      </c>
      <c r="Q91" s="72">
        <f t="shared" si="2"/>
        <v>0</v>
      </c>
      <c r="R91" s="72">
        <f t="shared" si="2"/>
        <v>0</v>
      </c>
      <c r="S91" s="72">
        <f t="shared" si="2"/>
        <v>0</v>
      </c>
      <c r="T91" s="72">
        <f t="shared" si="2"/>
        <v>0</v>
      </c>
      <c r="U91" s="73">
        <f t="shared" si="2"/>
        <v>0</v>
      </c>
      <c r="V91" s="73">
        <f t="shared" si="2"/>
        <v>0</v>
      </c>
      <c r="W91" s="73">
        <f t="shared" si="2"/>
        <v>0</v>
      </c>
      <c r="X91" s="73">
        <f t="shared" ref="X91:Z91" si="3">SUM(Y65:Y74)</f>
        <v>0</v>
      </c>
      <c r="Y91" s="73">
        <f t="shared" si="3"/>
        <v>0</v>
      </c>
      <c r="Z91" s="73">
        <f t="shared" si="3"/>
        <v>0</v>
      </c>
      <c r="AA91" s="75"/>
      <c r="AB91" s="127"/>
      <c r="AC91" s="3"/>
    </row>
    <row r="92" spans="1:29" ht="12.75" customHeight="1" x14ac:dyDescent="0.2">
      <c r="A92" s="37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2.75" customHeight="1" x14ac:dyDescent="0.2">
      <c r="A93" s="37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2.75" customHeight="1" x14ac:dyDescent="0.2">
      <c r="A94" s="37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2.75" customHeight="1" x14ac:dyDescent="0.2">
      <c r="A95" s="37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2.75" customHeight="1" x14ac:dyDescent="0.2">
      <c r="A96" s="37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2.75" customHeight="1" x14ac:dyDescent="0.2">
      <c r="A97" s="37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2.75" customHeight="1" x14ac:dyDescent="0.2">
      <c r="A98" s="37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2.75" customHeight="1" x14ac:dyDescent="0.2">
      <c r="A99" s="37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2.75" customHeight="1" x14ac:dyDescent="0.2">
      <c r="A100" s="37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2.75" customHeight="1" x14ac:dyDescent="0.2">
      <c r="A101" s="37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2.75" customHeight="1" x14ac:dyDescent="0.2">
      <c r="A102" s="37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2.75" customHeight="1" x14ac:dyDescent="0.2">
      <c r="A103" s="37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2.75" customHeight="1" x14ac:dyDescent="0.2">
      <c r="A104" s="37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2.75" customHeight="1" x14ac:dyDescent="0.2">
      <c r="A105" s="37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2.75" customHeight="1" x14ac:dyDescent="0.2">
      <c r="A106" s="37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2.75" customHeight="1" x14ac:dyDescent="0.2">
      <c r="A107" s="37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2.75" customHeight="1" x14ac:dyDescent="0.2">
      <c r="A108" s="37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2.75" customHeight="1" x14ac:dyDescent="0.2">
      <c r="A109" s="37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2.75" customHeight="1" x14ac:dyDescent="0.2">
      <c r="A110" s="37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2.75" customHeight="1" x14ac:dyDescent="0.2">
      <c r="A111" s="37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2.75" customHeight="1" x14ac:dyDescent="0.2">
      <c r="A112" s="37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2.75" customHeight="1" x14ac:dyDescent="0.2">
      <c r="A113" s="37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2.75" customHeight="1" x14ac:dyDescent="0.2">
      <c r="A114" s="37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2.75" customHeight="1" x14ac:dyDescent="0.2">
      <c r="A115" s="37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2.75" customHeight="1" x14ac:dyDescent="0.2">
      <c r="A116" s="37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2.75" customHeight="1" x14ac:dyDescent="0.2">
      <c r="A117" s="37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2.75" customHeight="1" x14ac:dyDescent="0.2">
      <c r="A118" s="37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2.75" customHeight="1" x14ac:dyDescent="0.2">
      <c r="A119" s="37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2.75" customHeight="1" x14ac:dyDescent="0.2">
      <c r="A120" s="37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2.75" customHeight="1" x14ac:dyDescent="0.2">
      <c r="A121" s="37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2.75" customHeight="1" x14ac:dyDescent="0.2">
      <c r="A122" s="37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2.75" customHeight="1" x14ac:dyDescent="0.2">
      <c r="A123" s="37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2.75" customHeight="1" x14ac:dyDescent="0.2">
      <c r="A124" s="37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2.75" customHeight="1" x14ac:dyDescent="0.2">
      <c r="A125" s="37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2.75" customHeight="1" x14ac:dyDescent="0.2">
      <c r="A126" s="37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2.75" customHeight="1" x14ac:dyDescent="0.2">
      <c r="A127" s="37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2.75" customHeight="1" x14ac:dyDescent="0.2">
      <c r="A128" s="37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2.75" customHeight="1" x14ac:dyDescent="0.2">
      <c r="A129" s="37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2.75" customHeight="1" x14ac:dyDescent="0.2">
      <c r="A130" s="37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2.75" customHeight="1" x14ac:dyDescent="0.2">
      <c r="A131" s="37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2.75" customHeight="1" x14ac:dyDescent="0.2">
      <c r="A132" s="37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2.75" customHeight="1" x14ac:dyDescent="0.2">
      <c r="A133" s="37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2.75" customHeight="1" x14ac:dyDescent="0.2">
      <c r="A134" s="37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2.75" customHeight="1" x14ac:dyDescent="0.2">
      <c r="A135" s="37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2.75" customHeight="1" x14ac:dyDescent="0.2">
      <c r="A136" s="37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2.75" customHeight="1" x14ac:dyDescent="0.2">
      <c r="A137" s="37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2.75" customHeight="1" x14ac:dyDescent="0.2">
      <c r="A138" s="37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2.75" customHeight="1" x14ac:dyDescent="0.2">
      <c r="A139" s="37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2.75" customHeight="1" x14ac:dyDescent="0.2">
      <c r="A140" s="37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2.75" customHeight="1" x14ac:dyDescent="0.2">
      <c r="A141" s="37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2.75" customHeight="1" x14ac:dyDescent="0.2">
      <c r="A142" s="37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2.75" customHeight="1" x14ac:dyDescent="0.2">
      <c r="A143" s="37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2.75" customHeight="1" x14ac:dyDescent="0.2">
      <c r="A144" s="37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2.75" customHeight="1" x14ac:dyDescent="0.2">
      <c r="A145" s="37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2.75" customHeight="1" x14ac:dyDescent="0.2">
      <c r="A146" s="37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2.75" customHeight="1" x14ac:dyDescent="0.2">
      <c r="A147" s="37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2.75" customHeight="1" x14ac:dyDescent="0.2">
      <c r="A148" s="37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2.75" customHeight="1" x14ac:dyDescent="0.2">
      <c r="A149" s="37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2.75" customHeight="1" x14ac:dyDescent="0.2">
      <c r="A150" s="37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2.75" customHeight="1" x14ac:dyDescent="0.2">
      <c r="A151" s="37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2.75" customHeight="1" x14ac:dyDescent="0.2">
      <c r="A152" s="37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2.75" customHeight="1" x14ac:dyDescent="0.2">
      <c r="A153" s="37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2.75" customHeight="1" x14ac:dyDescent="0.2">
      <c r="A154" s="37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2.75" customHeight="1" x14ac:dyDescent="0.2">
      <c r="A155" s="37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2.75" customHeight="1" x14ac:dyDescent="0.2">
      <c r="A156" s="37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2.75" customHeight="1" x14ac:dyDescent="0.2">
      <c r="A157" s="37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2.75" customHeight="1" x14ac:dyDescent="0.2">
      <c r="A158" s="37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2.75" customHeight="1" x14ac:dyDescent="0.2">
      <c r="A159" s="37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2.75" customHeight="1" x14ac:dyDescent="0.2">
      <c r="A160" s="37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2.75" customHeight="1" x14ac:dyDescent="0.2">
      <c r="A161" s="37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2.75" customHeight="1" x14ac:dyDescent="0.2">
      <c r="A162" s="37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2.75" customHeight="1" x14ac:dyDescent="0.2">
      <c r="A163" s="37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2.75" customHeight="1" x14ac:dyDescent="0.2">
      <c r="A164" s="37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2.75" customHeight="1" x14ac:dyDescent="0.2">
      <c r="A165" s="37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2.75" customHeight="1" x14ac:dyDescent="0.2">
      <c r="A166" s="37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2.75" customHeight="1" x14ac:dyDescent="0.2">
      <c r="A167" s="37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2.75" customHeight="1" x14ac:dyDescent="0.2">
      <c r="A168" s="37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2.75" customHeight="1" x14ac:dyDescent="0.2">
      <c r="A169" s="37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2.75" customHeight="1" x14ac:dyDescent="0.2">
      <c r="A170" s="37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2.75" customHeight="1" x14ac:dyDescent="0.2">
      <c r="A171" s="37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2.75" customHeight="1" x14ac:dyDescent="0.2">
      <c r="A172" s="37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2.75" customHeight="1" x14ac:dyDescent="0.2">
      <c r="A173" s="37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2.75" customHeight="1" x14ac:dyDescent="0.2">
      <c r="A174" s="37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2.75" customHeight="1" x14ac:dyDescent="0.2">
      <c r="A175" s="37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2.75" customHeight="1" x14ac:dyDescent="0.2">
      <c r="A176" s="37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2.75" customHeight="1" x14ac:dyDescent="0.2">
      <c r="A177" s="37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2.75" customHeight="1" x14ac:dyDescent="0.2">
      <c r="A178" s="37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2.75" customHeight="1" x14ac:dyDescent="0.2">
      <c r="A179" s="37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2.75" customHeight="1" x14ac:dyDescent="0.2">
      <c r="A180" s="37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2.75" customHeight="1" x14ac:dyDescent="0.2">
      <c r="A181" s="37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2.75" customHeight="1" x14ac:dyDescent="0.2">
      <c r="A182" s="37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2.75" customHeight="1" x14ac:dyDescent="0.2">
      <c r="A183" s="37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2.75" customHeight="1" x14ac:dyDescent="0.2">
      <c r="A184" s="37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2.75" customHeight="1" x14ac:dyDescent="0.2">
      <c r="A185" s="37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2.75" customHeight="1" x14ac:dyDescent="0.2">
      <c r="A186" s="37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2.75" customHeight="1" x14ac:dyDescent="0.2">
      <c r="A187" s="37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2.75" customHeight="1" x14ac:dyDescent="0.2">
      <c r="A188" s="37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2.75" customHeight="1" x14ac:dyDescent="0.2">
      <c r="A189" s="37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2.75" customHeight="1" x14ac:dyDescent="0.2">
      <c r="A190" s="37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2.75" customHeight="1" x14ac:dyDescent="0.2">
      <c r="A191" s="37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2.75" customHeight="1" x14ac:dyDescent="0.2">
      <c r="A192" s="37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2.75" customHeight="1" x14ac:dyDescent="0.2">
      <c r="A193" s="37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2.75" customHeight="1" x14ac:dyDescent="0.2">
      <c r="A194" s="37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2.75" customHeight="1" x14ac:dyDescent="0.2">
      <c r="A195" s="37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2.75" customHeight="1" x14ac:dyDescent="0.2">
      <c r="A196" s="37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2.75" customHeight="1" x14ac:dyDescent="0.2">
      <c r="A197" s="37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2.75" customHeight="1" x14ac:dyDescent="0.2">
      <c r="A198" s="37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2.75" customHeight="1" x14ac:dyDescent="0.2">
      <c r="A199" s="37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2.75" customHeight="1" x14ac:dyDescent="0.2">
      <c r="A200" s="37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2.75" customHeight="1" x14ac:dyDescent="0.2">
      <c r="A201" s="37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2.75" customHeight="1" x14ac:dyDescent="0.2">
      <c r="A202" s="37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2.75" customHeight="1" x14ac:dyDescent="0.2">
      <c r="A203" s="37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2.75" customHeight="1" x14ac:dyDescent="0.2">
      <c r="A204" s="37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2.75" customHeight="1" x14ac:dyDescent="0.2">
      <c r="A205" s="37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2.75" customHeight="1" x14ac:dyDescent="0.2">
      <c r="A206" s="37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2.75" customHeight="1" x14ac:dyDescent="0.2">
      <c r="A207" s="37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2.75" customHeight="1" x14ac:dyDescent="0.2">
      <c r="A208" s="37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2.75" customHeight="1" x14ac:dyDescent="0.2">
      <c r="A209" s="37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2.75" customHeight="1" x14ac:dyDescent="0.2">
      <c r="A210" s="37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2.75" customHeight="1" x14ac:dyDescent="0.2">
      <c r="A211" s="37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2.75" customHeight="1" x14ac:dyDescent="0.2">
      <c r="A212" s="37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2.75" customHeight="1" x14ac:dyDescent="0.2">
      <c r="A213" s="37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2.75" customHeight="1" x14ac:dyDescent="0.2">
      <c r="A214" s="37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2.75" customHeight="1" x14ac:dyDescent="0.2">
      <c r="A215" s="37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2.75" customHeight="1" x14ac:dyDescent="0.2">
      <c r="A216" s="37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2.75" customHeight="1" x14ac:dyDescent="0.2">
      <c r="A217" s="37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2.75" customHeight="1" x14ac:dyDescent="0.2">
      <c r="A218" s="37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2.75" customHeight="1" x14ac:dyDescent="0.2">
      <c r="A219" s="37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2.75" customHeight="1" x14ac:dyDescent="0.2">
      <c r="A220" s="37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2.75" customHeight="1" x14ac:dyDescent="0.2">
      <c r="A221" s="37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2.75" customHeight="1" x14ac:dyDescent="0.2">
      <c r="A222" s="37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2.75" customHeight="1" x14ac:dyDescent="0.2">
      <c r="A223" s="37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2.75" customHeight="1" x14ac:dyDescent="0.2">
      <c r="A224" s="37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2.75" customHeight="1" x14ac:dyDescent="0.2">
      <c r="A225" s="37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2.75" customHeight="1" x14ac:dyDescent="0.2">
      <c r="A226" s="37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2.75" customHeight="1" x14ac:dyDescent="0.2">
      <c r="A227" s="37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2.75" customHeight="1" x14ac:dyDescent="0.2">
      <c r="A228" s="37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2.75" customHeight="1" x14ac:dyDescent="0.2">
      <c r="A229" s="37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2.75" customHeight="1" x14ac:dyDescent="0.2">
      <c r="A230" s="37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2.75" customHeight="1" x14ac:dyDescent="0.2">
      <c r="A231" s="37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2.75" customHeight="1" x14ac:dyDescent="0.2">
      <c r="A232" s="37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2.75" customHeight="1" x14ac:dyDescent="0.2">
      <c r="A233" s="37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2.75" customHeight="1" x14ac:dyDescent="0.2">
      <c r="A234" s="37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2.75" customHeight="1" x14ac:dyDescent="0.2">
      <c r="A235" s="37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2.75" customHeight="1" x14ac:dyDescent="0.2">
      <c r="A236" s="37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2.75" customHeight="1" x14ac:dyDescent="0.2">
      <c r="A237" s="37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2.75" customHeight="1" x14ac:dyDescent="0.2">
      <c r="A238" s="37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2.75" customHeight="1" x14ac:dyDescent="0.2">
      <c r="A239" s="37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2.75" customHeight="1" x14ac:dyDescent="0.2">
      <c r="A240" s="37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2.75" customHeight="1" x14ac:dyDescent="0.2">
      <c r="A241" s="37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2.75" customHeight="1" x14ac:dyDescent="0.2">
      <c r="A242" s="37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2.75" customHeight="1" x14ac:dyDescent="0.2">
      <c r="A243" s="37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2.75" customHeight="1" x14ac:dyDescent="0.2">
      <c r="A244" s="37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2.75" customHeight="1" x14ac:dyDescent="0.2">
      <c r="A245" s="37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2.75" customHeight="1" x14ac:dyDescent="0.2">
      <c r="A246" s="37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2.75" customHeight="1" x14ac:dyDescent="0.2">
      <c r="A247" s="37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2.75" customHeight="1" x14ac:dyDescent="0.2">
      <c r="A248" s="37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2.75" customHeight="1" x14ac:dyDescent="0.2">
      <c r="A249" s="37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2.75" customHeight="1" x14ac:dyDescent="0.2">
      <c r="A250" s="37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2.75" customHeight="1" x14ac:dyDescent="0.2">
      <c r="A251" s="37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2.75" customHeight="1" x14ac:dyDescent="0.2">
      <c r="A252" s="37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2.75" customHeight="1" x14ac:dyDescent="0.2">
      <c r="A253" s="37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2.75" customHeight="1" x14ac:dyDescent="0.2">
      <c r="A254" s="37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2.75" customHeight="1" x14ac:dyDescent="0.2">
      <c r="A255" s="37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2.75" customHeight="1" x14ac:dyDescent="0.2">
      <c r="A256" s="37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2.75" customHeight="1" x14ac:dyDescent="0.2">
      <c r="A257" s="37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2.75" customHeight="1" x14ac:dyDescent="0.2">
      <c r="A258" s="37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2.75" customHeight="1" x14ac:dyDescent="0.2">
      <c r="A259" s="37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2.75" customHeight="1" x14ac:dyDescent="0.2">
      <c r="A260" s="37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2.75" customHeight="1" x14ac:dyDescent="0.2">
      <c r="A261" s="37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2.75" customHeight="1" x14ac:dyDescent="0.2">
      <c r="A262" s="37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2.75" customHeight="1" x14ac:dyDescent="0.2">
      <c r="A263" s="37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2.75" customHeight="1" x14ac:dyDescent="0.2">
      <c r="A264" s="37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2.75" customHeight="1" x14ac:dyDescent="0.2">
      <c r="A265" s="37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2.75" customHeight="1" x14ac:dyDescent="0.2">
      <c r="A266" s="37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2.75" customHeight="1" x14ac:dyDescent="0.2">
      <c r="A267" s="37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2.75" customHeight="1" x14ac:dyDescent="0.2">
      <c r="A268" s="37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2.75" customHeight="1" x14ac:dyDescent="0.2">
      <c r="A269" s="37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2.75" customHeight="1" x14ac:dyDescent="0.2">
      <c r="A270" s="37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2.75" customHeight="1" x14ac:dyDescent="0.2">
      <c r="A271" s="37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2.75" customHeight="1" x14ac:dyDescent="0.2">
      <c r="A272" s="37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2.75" customHeight="1" x14ac:dyDescent="0.2">
      <c r="A273" s="37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2.75" customHeight="1" x14ac:dyDescent="0.2">
      <c r="A274" s="37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3"/>
    </row>
    <row r="275" spans="1:29" ht="12.75" customHeight="1" x14ac:dyDescent="0.2">
      <c r="A275" s="37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3"/>
    </row>
    <row r="276" spans="1:29" ht="12.75" customHeight="1" x14ac:dyDescent="0.2">
      <c r="A276" s="37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3"/>
    </row>
    <row r="277" spans="1:29" ht="12.75" customHeight="1" x14ac:dyDescent="0.2">
      <c r="A277" s="37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3"/>
    </row>
    <row r="278" spans="1:29" ht="12.75" customHeight="1" x14ac:dyDescent="0.2">
      <c r="A278" s="37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3"/>
    </row>
    <row r="279" spans="1:29" ht="12.75" customHeight="1" x14ac:dyDescent="0.2">
      <c r="A279" s="37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3"/>
    </row>
    <row r="280" spans="1:29" ht="12.75" customHeight="1" x14ac:dyDescent="0.2">
      <c r="A280" s="37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3"/>
    </row>
    <row r="281" spans="1:29" ht="12.75" customHeight="1" x14ac:dyDescent="0.2">
      <c r="A281" s="37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3"/>
    </row>
    <row r="282" spans="1:29" ht="12.75" customHeight="1" x14ac:dyDescent="0.2">
      <c r="A282" s="37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3"/>
    </row>
    <row r="283" spans="1:29" ht="12.75" customHeight="1" x14ac:dyDescent="0.2">
      <c r="A283" s="37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3"/>
    </row>
    <row r="284" spans="1:29" ht="12.75" customHeight="1" x14ac:dyDescent="0.2">
      <c r="A284" s="37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3"/>
    </row>
    <row r="285" spans="1:29" ht="12.75" customHeight="1" x14ac:dyDescent="0.2">
      <c r="A285" s="37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3"/>
    </row>
    <row r="286" spans="1:29" ht="12.75" customHeight="1" x14ac:dyDescent="0.2">
      <c r="A286" s="37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3"/>
    </row>
    <row r="287" spans="1:29" ht="12.75" customHeight="1" x14ac:dyDescent="0.2">
      <c r="A287" s="37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3"/>
    </row>
    <row r="288" spans="1:29" ht="12.75" customHeight="1" x14ac:dyDescent="0.2">
      <c r="A288" s="37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3"/>
    </row>
    <row r="289" spans="1:29" ht="12.75" customHeight="1" x14ac:dyDescent="0.2">
      <c r="A289" s="37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3"/>
    </row>
    <row r="290" spans="1:29" ht="12.75" customHeight="1" x14ac:dyDescent="0.2">
      <c r="A290" s="37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3"/>
    </row>
    <row r="291" spans="1:29" ht="12.75" customHeight="1" x14ac:dyDescent="0.2">
      <c r="A291" s="37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3"/>
    </row>
    <row r="292" spans="1:29" ht="12.75" customHeight="1" x14ac:dyDescent="0.2">
      <c r="A292" s="37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3"/>
    </row>
    <row r="293" spans="1:29" ht="12.75" customHeight="1" x14ac:dyDescent="0.2">
      <c r="A293" s="37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3"/>
    </row>
    <row r="294" spans="1:29" ht="12.75" customHeight="1" x14ac:dyDescent="0.2">
      <c r="A294" s="37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3"/>
    </row>
    <row r="295" spans="1:29" ht="12.75" customHeight="1" x14ac:dyDescent="0.2">
      <c r="A295" s="37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3"/>
    </row>
    <row r="296" spans="1:29" ht="12.75" customHeight="1" x14ac:dyDescent="0.2">
      <c r="A296" s="37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3"/>
    </row>
    <row r="297" spans="1:29" ht="12.75" customHeight="1" x14ac:dyDescent="0.2">
      <c r="A297" s="37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3"/>
    </row>
    <row r="298" spans="1:29" ht="12.75" customHeight="1" x14ac:dyDescent="0.2">
      <c r="A298" s="37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3"/>
    </row>
    <row r="299" spans="1:29" ht="12.75" customHeight="1" x14ac:dyDescent="0.2">
      <c r="A299" s="37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3"/>
    </row>
    <row r="300" spans="1:29" ht="12.75" customHeight="1" x14ac:dyDescent="0.2">
      <c r="A300" s="37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3"/>
    </row>
    <row r="301" spans="1:29" ht="12.75" customHeight="1" x14ac:dyDescent="0.2">
      <c r="A301" s="37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3"/>
    </row>
    <row r="302" spans="1:29" ht="12.75" customHeight="1" x14ac:dyDescent="0.2">
      <c r="A302" s="37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3"/>
    </row>
    <row r="303" spans="1:29" ht="12.75" customHeight="1" x14ac:dyDescent="0.2">
      <c r="A303" s="37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3"/>
    </row>
    <row r="304" spans="1:29" ht="12.75" customHeight="1" x14ac:dyDescent="0.2">
      <c r="A304" s="37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3"/>
    </row>
    <row r="305" spans="1:29" ht="12.75" customHeight="1" x14ac:dyDescent="0.2">
      <c r="A305" s="37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3"/>
    </row>
    <row r="306" spans="1:29" ht="12.75" customHeight="1" x14ac:dyDescent="0.2">
      <c r="A306" s="37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3"/>
    </row>
    <row r="307" spans="1:29" ht="12.75" customHeight="1" x14ac:dyDescent="0.2">
      <c r="A307" s="37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3"/>
    </row>
    <row r="308" spans="1:29" ht="12.75" customHeight="1" x14ac:dyDescent="0.2">
      <c r="A308" s="37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3"/>
    </row>
    <row r="309" spans="1:29" ht="12.75" customHeight="1" x14ac:dyDescent="0.2">
      <c r="A309" s="37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3"/>
    </row>
    <row r="310" spans="1:29" ht="12.75" customHeight="1" x14ac:dyDescent="0.2">
      <c r="A310" s="37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3"/>
    </row>
    <row r="311" spans="1:29" ht="12.75" customHeight="1" x14ac:dyDescent="0.2">
      <c r="A311" s="37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3"/>
    </row>
    <row r="312" spans="1:29" ht="12.75" customHeight="1" x14ac:dyDescent="0.2">
      <c r="A312" s="37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3"/>
    </row>
    <row r="313" spans="1:29" ht="12.75" customHeight="1" x14ac:dyDescent="0.2">
      <c r="A313" s="37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3"/>
    </row>
    <row r="314" spans="1:29" ht="12.75" customHeight="1" x14ac:dyDescent="0.2">
      <c r="A314" s="37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3"/>
    </row>
    <row r="315" spans="1:29" ht="12.75" customHeight="1" x14ac:dyDescent="0.2">
      <c r="A315" s="37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3"/>
    </row>
    <row r="316" spans="1:29" ht="12.75" customHeight="1" x14ac:dyDescent="0.2">
      <c r="A316" s="37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3"/>
    </row>
    <row r="317" spans="1:29" ht="12.75" customHeight="1" x14ac:dyDescent="0.2">
      <c r="A317" s="37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3"/>
    </row>
    <row r="318" spans="1:29" ht="12.75" customHeight="1" x14ac:dyDescent="0.2">
      <c r="A318" s="37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3"/>
    </row>
    <row r="319" spans="1:29" ht="12.75" customHeight="1" x14ac:dyDescent="0.2">
      <c r="A319" s="37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3"/>
    </row>
    <row r="320" spans="1:29" ht="12.75" customHeight="1" x14ac:dyDescent="0.2">
      <c r="A320" s="37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3"/>
    </row>
    <row r="321" spans="1:29" ht="12.75" customHeight="1" x14ac:dyDescent="0.2">
      <c r="A321" s="37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3"/>
    </row>
    <row r="322" spans="1:29" ht="12.75" customHeight="1" x14ac:dyDescent="0.2">
      <c r="A322" s="37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3"/>
    </row>
    <row r="323" spans="1:29" ht="12.75" customHeight="1" x14ac:dyDescent="0.2">
      <c r="A323" s="37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3"/>
    </row>
    <row r="324" spans="1:29" ht="12.75" customHeight="1" x14ac:dyDescent="0.2">
      <c r="A324" s="37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3"/>
    </row>
    <row r="325" spans="1:29" ht="12.75" customHeight="1" x14ac:dyDescent="0.2">
      <c r="A325" s="37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3"/>
    </row>
    <row r="326" spans="1:29" ht="12.75" customHeight="1" x14ac:dyDescent="0.2">
      <c r="A326" s="37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3"/>
    </row>
    <row r="327" spans="1:29" ht="12.75" customHeight="1" x14ac:dyDescent="0.2">
      <c r="A327" s="37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3"/>
    </row>
    <row r="328" spans="1:29" ht="12.75" customHeight="1" x14ac:dyDescent="0.2">
      <c r="A328" s="37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3"/>
    </row>
    <row r="329" spans="1:29" ht="12.75" customHeight="1" x14ac:dyDescent="0.2">
      <c r="A329" s="37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3"/>
    </row>
    <row r="330" spans="1:29" ht="12.75" customHeight="1" x14ac:dyDescent="0.2">
      <c r="A330" s="37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3"/>
    </row>
    <row r="331" spans="1:29" ht="12.75" customHeight="1" x14ac:dyDescent="0.2">
      <c r="A331" s="37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3"/>
    </row>
    <row r="332" spans="1:29" ht="12.75" customHeight="1" x14ac:dyDescent="0.2">
      <c r="A332" s="37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3"/>
    </row>
    <row r="333" spans="1:29" ht="12.75" customHeight="1" x14ac:dyDescent="0.2">
      <c r="A333" s="37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3"/>
    </row>
    <row r="334" spans="1:29" ht="12.75" customHeight="1" x14ac:dyDescent="0.2">
      <c r="A334" s="37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3"/>
    </row>
    <row r="335" spans="1:29" ht="12.75" customHeight="1" x14ac:dyDescent="0.2">
      <c r="A335" s="37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3"/>
    </row>
    <row r="336" spans="1:29" ht="12.75" customHeight="1" x14ac:dyDescent="0.2">
      <c r="A336" s="37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3"/>
    </row>
    <row r="337" spans="1:29" ht="12.75" customHeight="1" x14ac:dyDescent="0.2">
      <c r="A337" s="37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3"/>
    </row>
    <row r="338" spans="1:29" ht="12.75" customHeight="1" x14ac:dyDescent="0.2">
      <c r="A338" s="37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3"/>
    </row>
    <row r="339" spans="1:29" ht="12.75" customHeight="1" x14ac:dyDescent="0.2">
      <c r="A339" s="37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3"/>
    </row>
    <row r="340" spans="1:29" ht="12.75" customHeight="1" x14ac:dyDescent="0.2">
      <c r="A340" s="37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3"/>
    </row>
    <row r="341" spans="1:29" ht="12.75" customHeight="1" x14ac:dyDescent="0.2">
      <c r="A341" s="37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3"/>
    </row>
    <row r="342" spans="1:29" ht="12.75" customHeight="1" x14ac:dyDescent="0.2">
      <c r="A342" s="37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3"/>
    </row>
    <row r="343" spans="1:29" ht="12.75" customHeight="1" x14ac:dyDescent="0.2">
      <c r="A343" s="37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3"/>
    </row>
    <row r="344" spans="1:29" ht="12.75" customHeight="1" x14ac:dyDescent="0.2">
      <c r="A344" s="37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3"/>
    </row>
    <row r="345" spans="1:29" ht="12.75" customHeight="1" x14ac:dyDescent="0.2">
      <c r="A345" s="37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3"/>
    </row>
    <row r="346" spans="1:29" ht="12.75" customHeight="1" x14ac:dyDescent="0.2">
      <c r="A346" s="37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3"/>
    </row>
    <row r="347" spans="1:29" ht="12.75" customHeight="1" x14ac:dyDescent="0.2">
      <c r="A347" s="37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3"/>
    </row>
    <row r="348" spans="1:29" ht="12.75" customHeight="1" x14ac:dyDescent="0.2">
      <c r="A348" s="37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3"/>
    </row>
    <row r="349" spans="1:29" ht="12.75" customHeight="1" x14ac:dyDescent="0.2">
      <c r="A349" s="37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3"/>
    </row>
    <row r="350" spans="1:29" ht="12.75" customHeight="1" x14ac:dyDescent="0.2">
      <c r="A350" s="37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3"/>
    </row>
    <row r="351" spans="1:29" ht="12.75" customHeight="1" x14ac:dyDescent="0.2">
      <c r="A351" s="37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3"/>
    </row>
    <row r="352" spans="1:29" ht="12.75" customHeight="1" x14ac:dyDescent="0.2">
      <c r="A352" s="37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3"/>
    </row>
    <row r="353" spans="1:29" ht="12.75" customHeight="1" x14ac:dyDescent="0.2">
      <c r="A353" s="37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3"/>
    </row>
    <row r="354" spans="1:29" ht="12.75" customHeight="1" x14ac:dyDescent="0.2">
      <c r="A354" s="37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3"/>
    </row>
    <row r="355" spans="1:29" ht="12.75" customHeight="1" x14ac:dyDescent="0.2">
      <c r="A355" s="37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3"/>
    </row>
    <row r="356" spans="1:29" ht="12.75" customHeight="1" x14ac:dyDescent="0.2">
      <c r="A356" s="37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3"/>
    </row>
    <row r="357" spans="1:29" ht="12.75" customHeight="1" x14ac:dyDescent="0.2">
      <c r="A357" s="37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3"/>
    </row>
    <row r="358" spans="1:29" ht="12.75" customHeight="1" x14ac:dyDescent="0.2">
      <c r="A358" s="37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3"/>
    </row>
    <row r="359" spans="1:29" ht="12.75" customHeight="1" x14ac:dyDescent="0.2">
      <c r="A359" s="37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3"/>
    </row>
    <row r="360" spans="1:29" ht="12.75" customHeight="1" x14ac:dyDescent="0.2">
      <c r="A360" s="37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3"/>
    </row>
    <row r="361" spans="1:29" ht="12.75" customHeight="1" x14ac:dyDescent="0.2">
      <c r="A361" s="37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3"/>
    </row>
    <row r="362" spans="1:29" ht="12.75" customHeight="1" x14ac:dyDescent="0.2">
      <c r="A362" s="37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3"/>
    </row>
    <row r="363" spans="1:29" ht="12.75" customHeight="1" x14ac:dyDescent="0.2">
      <c r="A363" s="37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3"/>
    </row>
    <row r="364" spans="1:29" ht="12.75" customHeight="1" x14ac:dyDescent="0.2">
      <c r="A364" s="37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3"/>
    </row>
    <row r="365" spans="1:29" ht="12.75" customHeight="1" x14ac:dyDescent="0.2">
      <c r="A365" s="37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3"/>
    </row>
    <row r="366" spans="1:29" ht="12.75" customHeight="1" x14ac:dyDescent="0.2">
      <c r="A366" s="37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3"/>
    </row>
    <row r="367" spans="1:29" ht="12.75" customHeight="1" x14ac:dyDescent="0.2">
      <c r="A367" s="37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3"/>
    </row>
    <row r="368" spans="1:29" ht="12.75" customHeight="1" x14ac:dyDescent="0.2">
      <c r="A368" s="37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3"/>
    </row>
    <row r="369" spans="1:29" ht="12.75" customHeight="1" x14ac:dyDescent="0.2">
      <c r="A369" s="37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3"/>
    </row>
    <row r="370" spans="1:29" ht="12.75" customHeight="1" x14ac:dyDescent="0.2">
      <c r="A370" s="37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3"/>
    </row>
    <row r="371" spans="1:29" ht="12.75" customHeight="1" x14ac:dyDescent="0.2">
      <c r="A371" s="37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3"/>
    </row>
    <row r="372" spans="1:29" ht="12.75" customHeight="1" x14ac:dyDescent="0.2">
      <c r="A372" s="37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3"/>
    </row>
    <row r="373" spans="1:29" ht="12.75" customHeight="1" x14ac:dyDescent="0.2">
      <c r="A373" s="37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3"/>
    </row>
    <row r="374" spans="1:29" ht="12.75" customHeight="1" x14ac:dyDescent="0.2">
      <c r="A374" s="37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3"/>
    </row>
    <row r="375" spans="1:29" ht="12.75" customHeight="1" x14ac:dyDescent="0.2">
      <c r="A375" s="37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3"/>
    </row>
    <row r="376" spans="1:29" ht="12.75" customHeight="1" x14ac:dyDescent="0.2">
      <c r="A376" s="37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3"/>
    </row>
    <row r="377" spans="1:29" ht="12.75" customHeight="1" x14ac:dyDescent="0.2">
      <c r="A377" s="37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3"/>
    </row>
    <row r="378" spans="1:29" ht="12.75" customHeight="1" x14ac:dyDescent="0.2">
      <c r="A378" s="37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3"/>
    </row>
    <row r="379" spans="1:29" ht="12.75" customHeight="1" x14ac:dyDescent="0.2">
      <c r="A379" s="37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3"/>
    </row>
    <row r="380" spans="1:29" ht="12.75" customHeight="1" x14ac:dyDescent="0.2">
      <c r="A380" s="37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3"/>
    </row>
    <row r="381" spans="1:29" ht="12.75" customHeight="1" x14ac:dyDescent="0.2">
      <c r="A381" s="37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3"/>
    </row>
    <row r="382" spans="1:29" ht="12.75" customHeight="1" x14ac:dyDescent="0.2">
      <c r="A382" s="37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3"/>
    </row>
    <row r="383" spans="1:29" ht="12.75" customHeight="1" x14ac:dyDescent="0.2">
      <c r="A383" s="37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3"/>
    </row>
    <row r="384" spans="1:29" ht="12.75" customHeight="1" x14ac:dyDescent="0.2">
      <c r="A384" s="37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3"/>
    </row>
    <row r="385" spans="1:29" ht="12.75" customHeight="1" x14ac:dyDescent="0.2">
      <c r="A385" s="37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3"/>
    </row>
    <row r="386" spans="1:29" ht="12.75" customHeight="1" x14ac:dyDescent="0.2">
      <c r="A386" s="37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3"/>
    </row>
    <row r="387" spans="1:29" ht="12.75" customHeight="1" x14ac:dyDescent="0.2">
      <c r="A387" s="37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3"/>
    </row>
    <row r="388" spans="1:29" ht="12.75" customHeight="1" x14ac:dyDescent="0.2">
      <c r="A388" s="37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3"/>
    </row>
    <row r="389" spans="1:29" ht="12.75" customHeight="1" x14ac:dyDescent="0.2">
      <c r="A389" s="37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3"/>
    </row>
    <row r="390" spans="1:29" ht="12.75" customHeight="1" x14ac:dyDescent="0.2">
      <c r="A390" s="37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3"/>
    </row>
    <row r="391" spans="1:29" ht="12.75" customHeight="1" x14ac:dyDescent="0.2">
      <c r="A391" s="37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3"/>
    </row>
    <row r="392" spans="1:29" ht="12.75" customHeight="1" x14ac:dyDescent="0.2">
      <c r="A392" s="37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3"/>
    </row>
    <row r="393" spans="1:29" ht="12.75" customHeight="1" x14ac:dyDescent="0.2">
      <c r="A393" s="37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3"/>
    </row>
    <row r="394" spans="1:29" ht="12.75" customHeight="1" x14ac:dyDescent="0.2">
      <c r="A394" s="37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3"/>
    </row>
    <row r="395" spans="1:29" ht="12.75" customHeight="1" x14ac:dyDescent="0.2">
      <c r="A395" s="37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3"/>
    </row>
    <row r="396" spans="1:29" ht="12.75" customHeight="1" x14ac:dyDescent="0.2">
      <c r="A396" s="37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3"/>
    </row>
    <row r="397" spans="1:29" ht="12.75" customHeight="1" x14ac:dyDescent="0.2">
      <c r="A397" s="37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3"/>
    </row>
    <row r="398" spans="1:29" ht="12.75" customHeight="1" x14ac:dyDescent="0.2">
      <c r="A398" s="37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3"/>
    </row>
    <row r="399" spans="1:29" ht="12.75" customHeight="1" x14ac:dyDescent="0.2">
      <c r="A399" s="37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3"/>
    </row>
    <row r="400" spans="1:29" ht="12.75" customHeight="1" x14ac:dyDescent="0.2">
      <c r="A400" s="37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3"/>
    </row>
    <row r="401" spans="1:29" ht="12.75" customHeight="1" x14ac:dyDescent="0.2">
      <c r="A401" s="37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3"/>
    </row>
    <row r="402" spans="1:29" ht="12.75" customHeight="1" x14ac:dyDescent="0.2">
      <c r="A402" s="37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3"/>
    </row>
    <row r="403" spans="1:29" ht="12.75" customHeight="1" x14ac:dyDescent="0.2">
      <c r="A403" s="37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3"/>
    </row>
    <row r="404" spans="1:29" ht="12.75" customHeight="1" x14ac:dyDescent="0.2">
      <c r="A404" s="37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3"/>
    </row>
    <row r="405" spans="1:29" ht="12.75" customHeight="1" x14ac:dyDescent="0.2">
      <c r="A405" s="37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3"/>
    </row>
    <row r="406" spans="1:29" ht="12.75" customHeight="1" x14ac:dyDescent="0.2">
      <c r="A406" s="37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3"/>
    </row>
    <row r="407" spans="1:29" ht="12.75" customHeight="1" x14ac:dyDescent="0.2">
      <c r="A407" s="37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3"/>
    </row>
    <row r="408" spans="1:29" ht="12.75" customHeight="1" x14ac:dyDescent="0.2">
      <c r="A408" s="37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3"/>
    </row>
    <row r="409" spans="1:29" ht="12.75" customHeight="1" x14ac:dyDescent="0.2">
      <c r="A409" s="37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3"/>
    </row>
    <row r="410" spans="1:29" ht="12.75" customHeight="1" x14ac:dyDescent="0.2">
      <c r="A410" s="37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3"/>
    </row>
    <row r="411" spans="1:29" ht="12.75" customHeight="1" x14ac:dyDescent="0.2">
      <c r="A411" s="37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3"/>
    </row>
    <row r="412" spans="1:29" ht="12.75" customHeight="1" x14ac:dyDescent="0.2">
      <c r="A412" s="37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3"/>
    </row>
    <row r="413" spans="1:29" ht="12.75" customHeight="1" x14ac:dyDescent="0.2">
      <c r="A413" s="37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3"/>
    </row>
    <row r="414" spans="1:29" ht="12.75" customHeight="1" x14ac:dyDescent="0.2">
      <c r="A414" s="37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3"/>
    </row>
    <row r="415" spans="1:29" ht="12.75" customHeight="1" x14ac:dyDescent="0.2">
      <c r="A415" s="37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3"/>
    </row>
    <row r="416" spans="1:29" ht="12.75" customHeight="1" x14ac:dyDescent="0.2">
      <c r="A416" s="37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3"/>
    </row>
    <row r="417" spans="1:29" ht="12.75" customHeight="1" x14ac:dyDescent="0.2">
      <c r="A417" s="37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3"/>
    </row>
    <row r="418" spans="1:29" ht="12.75" customHeight="1" x14ac:dyDescent="0.2">
      <c r="A418" s="37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3"/>
    </row>
    <row r="419" spans="1:29" ht="12.75" customHeight="1" x14ac:dyDescent="0.2">
      <c r="A419" s="37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3"/>
    </row>
    <row r="420" spans="1:29" ht="12.75" customHeight="1" x14ac:dyDescent="0.2">
      <c r="A420" s="37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3"/>
    </row>
    <row r="421" spans="1:29" ht="12.75" customHeight="1" x14ac:dyDescent="0.2">
      <c r="A421" s="37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3"/>
    </row>
    <row r="422" spans="1:29" ht="12.75" customHeight="1" x14ac:dyDescent="0.2">
      <c r="A422" s="37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3"/>
    </row>
    <row r="423" spans="1:29" ht="12.75" customHeight="1" x14ac:dyDescent="0.2">
      <c r="A423" s="37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3"/>
    </row>
    <row r="424" spans="1:29" ht="12.75" customHeight="1" x14ac:dyDescent="0.2">
      <c r="A424" s="37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3"/>
    </row>
    <row r="425" spans="1:29" ht="12.75" customHeight="1" x14ac:dyDescent="0.2">
      <c r="A425" s="37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3"/>
    </row>
    <row r="426" spans="1:29" ht="12.75" customHeight="1" x14ac:dyDescent="0.2">
      <c r="A426" s="37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3"/>
    </row>
    <row r="427" spans="1:29" ht="12.75" customHeight="1" x14ac:dyDescent="0.2">
      <c r="A427" s="37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3"/>
    </row>
    <row r="428" spans="1:29" ht="12.75" customHeight="1" x14ac:dyDescent="0.2">
      <c r="A428" s="37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3"/>
    </row>
    <row r="429" spans="1:29" ht="12.75" customHeight="1" x14ac:dyDescent="0.2">
      <c r="A429" s="37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3"/>
    </row>
    <row r="430" spans="1:29" ht="12.75" customHeight="1" x14ac:dyDescent="0.2">
      <c r="A430" s="37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3"/>
    </row>
    <row r="431" spans="1:29" ht="12.75" customHeight="1" x14ac:dyDescent="0.2">
      <c r="A431" s="37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3"/>
    </row>
    <row r="432" spans="1:29" ht="12.75" customHeight="1" x14ac:dyDescent="0.2">
      <c r="A432" s="37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3"/>
    </row>
    <row r="433" spans="1:29" ht="12.75" customHeight="1" x14ac:dyDescent="0.2">
      <c r="A433" s="37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3"/>
    </row>
    <row r="434" spans="1:29" ht="12.75" customHeight="1" x14ac:dyDescent="0.2">
      <c r="A434" s="37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3"/>
    </row>
    <row r="435" spans="1:29" ht="12.75" customHeight="1" x14ac:dyDescent="0.2">
      <c r="A435" s="37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3"/>
    </row>
    <row r="436" spans="1:29" ht="12.75" customHeight="1" x14ac:dyDescent="0.2">
      <c r="A436" s="37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3"/>
    </row>
    <row r="437" spans="1:29" ht="12.75" customHeight="1" x14ac:dyDescent="0.2">
      <c r="A437" s="37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3"/>
    </row>
    <row r="438" spans="1:29" ht="12.75" customHeight="1" x14ac:dyDescent="0.2">
      <c r="A438" s="37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3"/>
    </row>
    <row r="439" spans="1:29" ht="12.75" customHeight="1" x14ac:dyDescent="0.2">
      <c r="A439" s="37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3"/>
    </row>
    <row r="440" spans="1:29" ht="12.75" customHeight="1" x14ac:dyDescent="0.2">
      <c r="A440" s="37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3"/>
    </row>
    <row r="441" spans="1:29" ht="12.75" customHeight="1" x14ac:dyDescent="0.2">
      <c r="A441" s="37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3"/>
    </row>
    <row r="442" spans="1:29" ht="12.75" customHeight="1" x14ac:dyDescent="0.2">
      <c r="A442" s="37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3"/>
    </row>
    <row r="443" spans="1:29" ht="12.75" customHeight="1" x14ac:dyDescent="0.2">
      <c r="A443" s="37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3"/>
    </row>
    <row r="444" spans="1:29" ht="12.75" customHeight="1" x14ac:dyDescent="0.2">
      <c r="A444" s="37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3"/>
    </row>
    <row r="445" spans="1:29" ht="12.75" customHeight="1" x14ac:dyDescent="0.2">
      <c r="A445" s="37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3"/>
    </row>
    <row r="446" spans="1:29" ht="12.75" customHeight="1" x14ac:dyDescent="0.2">
      <c r="A446" s="37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3"/>
    </row>
    <row r="447" spans="1:29" ht="12.75" customHeight="1" x14ac:dyDescent="0.2">
      <c r="A447" s="37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3"/>
    </row>
    <row r="448" spans="1:29" ht="12.75" customHeight="1" x14ac:dyDescent="0.2">
      <c r="A448" s="37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3"/>
    </row>
    <row r="449" spans="1:29" ht="12.75" customHeight="1" x14ac:dyDescent="0.2">
      <c r="A449" s="37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3"/>
    </row>
    <row r="450" spans="1:29" ht="12.75" customHeight="1" x14ac:dyDescent="0.2">
      <c r="A450" s="37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3"/>
    </row>
    <row r="451" spans="1:29" ht="12.75" customHeight="1" x14ac:dyDescent="0.2">
      <c r="A451" s="37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3"/>
    </row>
    <row r="452" spans="1:29" ht="12.75" customHeight="1" x14ac:dyDescent="0.2">
      <c r="A452" s="37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3"/>
    </row>
    <row r="453" spans="1:29" ht="12.75" customHeight="1" x14ac:dyDescent="0.2">
      <c r="A453" s="37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3"/>
    </row>
    <row r="454" spans="1:29" ht="12.75" customHeight="1" x14ac:dyDescent="0.2">
      <c r="A454" s="37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3"/>
    </row>
    <row r="455" spans="1:29" ht="12.75" customHeight="1" x14ac:dyDescent="0.2">
      <c r="A455" s="37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3"/>
    </row>
    <row r="456" spans="1:29" ht="12.75" customHeight="1" x14ac:dyDescent="0.2">
      <c r="A456" s="37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3"/>
    </row>
    <row r="457" spans="1:29" ht="12.75" customHeight="1" x14ac:dyDescent="0.2">
      <c r="A457" s="37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3"/>
    </row>
    <row r="458" spans="1:29" ht="12.75" customHeight="1" x14ac:dyDescent="0.2">
      <c r="A458" s="37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3"/>
    </row>
    <row r="459" spans="1:29" ht="12.75" customHeight="1" x14ac:dyDescent="0.2">
      <c r="A459" s="37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3"/>
    </row>
    <row r="460" spans="1:29" ht="12.75" customHeight="1" x14ac:dyDescent="0.2">
      <c r="A460" s="37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3"/>
    </row>
    <row r="461" spans="1:29" ht="12.75" customHeight="1" x14ac:dyDescent="0.2">
      <c r="A461" s="37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3"/>
    </row>
    <row r="462" spans="1:29" ht="12.75" customHeight="1" x14ac:dyDescent="0.2">
      <c r="A462" s="37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3"/>
    </row>
    <row r="463" spans="1:29" ht="12.75" customHeight="1" x14ac:dyDescent="0.2">
      <c r="A463" s="37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3"/>
    </row>
    <row r="464" spans="1:29" ht="12.75" customHeight="1" x14ac:dyDescent="0.2">
      <c r="A464" s="37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3"/>
    </row>
    <row r="465" spans="1:29" ht="12.75" customHeight="1" x14ac:dyDescent="0.2">
      <c r="A465" s="37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3"/>
    </row>
    <row r="466" spans="1:29" ht="12.75" customHeight="1" x14ac:dyDescent="0.2">
      <c r="A466" s="37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3"/>
    </row>
    <row r="467" spans="1:29" ht="12.75" customHeight="1" x14ac:dyDescent="0.2">
      <c r="A467" s="37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3"/>
    </row>
    <row r="468" spans="1:29" ht="12.75" customHeight="1" x14ac:dyDescent="0.2">
      <c r="A468" s="37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3"/>
    </row>
    <row r="469" spans="1:29" ht="12.75" customHeight="1" x14ac:dyDescent="0.2">
      <c r="A469" s="37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3"/>
    </row>
    <row r="470" spans="1:29" ht="12.75" customHeight="1" x14ac:dyDescent="0.2">
      <c r="A470" s="37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3"/>
    </row>
    <row r="471" spans="1:29" ht="12.75" customHeight="1" x14ac:dyDescent="0.2">
      <c r="A471" s="37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3"/>
    </row>
    <row r="472" spans="1:29" ht="12.75" customHeight="1" x14ac:dyDescent="0.2">
      <c r="A472" s="37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3"/>
    </row>
    <row r="473" spans="1:29" ht="12.75" customHeight="1" x14ac:dyDescent="0.2">
      <c r="A473" s="37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3"/>
    </row>
    <row r="474" spans="1:29" ht="12.75" customHeight="1" x14ac:dyDescent="0.2">
      <c r="A474" s="37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3"/>
    </row>
    <row r="475" spans="1:29" ht="12.75" customHeight="1" x14ac:dyDescent="0.2">
      <c r="A475" s="37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3"/>
    </row>
    <row r="476" spans="1:29" ht="12.75" customHeight="1" x14ac:dyDescent="0.2">
      <c r="A476" s="37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3"/>
    </row>
    <row r="477" spans="1:29" ht="12.75" customHeight="1" x14ac:dyDescent="0.2">
      <c r="A477" s="37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3"/>
    </row>
    <row r="478" spans="1:29" ht="12.75" customHeight="1" x14ac:dyDescent="0.2">
      <c r="A478" s="37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3"/>
    </row>
    <row r="479" spans="1:29" ht="12.75" customHeight="1" x14ac:dyDescent="0.2">
      <c r="A479" s="37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3"/>
    </row>
    <row r="480" spans="1:29" ht="12.75" customHeight="1" x14ac:dyDescent="0.2">
      <c r="A480" s="37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3"/>
    </row>
    <row r="481" spans="1:29" ht="12.75" customHeight="1" x14ac:dyDescent="0.2">
      <c r="A481" s="37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3"/>
    </row>
    <row r="482" spans="1:29" ht="12.75" customHeight="1" x14ac:dyDescent="0.2">
      <c r="A482" s="37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3"/>
    </row>
    <row r="483" spans="1:29" ht="12.75" customHeight="1" x14ac:dyDescent="0.2">
      <c r="A483" s="37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3"/>
    </row>
    <row r="484" spans="1:29" ht="12.75" customHeight="1" x14ac:dyDescent="0.2">
      <c r="A484" s="37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3"/>
    </row>
    <row r="485" spans="1:29" ht="12.75" customHeight="1" x14ac:dyDescent="0.2">
      <c r="A485" s="37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3"/>
    </row>
    <row r="486" spans="1:29" ht="12.75" customHeight="1" x14ac:dyDescent="0.2">
      <c r="A486" s="37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3"/>
    </row>
    <row r="487" spans="1:29" ht="12.75" customHeight="1" x14ac:dyDescent="0.2">
      <c r="A487" s="37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3"/>
    </row>
    <row r="488" spans="1:29" ht="12.75" customHeight="1" x14ac:dyDescent="0.2">
      <c r="A488" s="37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3"/>
    </row>
    <row r="489" spans="1:29" ht="12.75" customHeight="1" x14ac:dyDescent="0.2">
      <c r="A489" s="37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3"/>
    </row>
    <row r="490" spans="1:29" ht="12.75" customHeight="1" x14ac:dyDescent="0.2">
      <c r="A490" s="37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3"/>
    </row>
    <row r="491" spans="1:29" ht="12.75" customHeight="1" x14ac:dyDescent="0.2">
      <c r="A491" s="37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3"/>
    </row>
    <row r="492" spans="1:29" ht="12.75" customHeight="1" x14ac:dyDescent="0.2">
      <c r="A492" s="37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3"/>
    </row>
    <row r="493" spans="1:29" ht="12.75" customHeight="1" x14ac:dyDescent="0.2">
      <c r="A493" s="37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3"/>
    </row>
    <row r="494" spans="1:29" ht="12.75" customHeight="1" x14ac:dyDescent="0.2">
      <c r="A494" s="37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3"/>
    </row>
    <row r="495" spans="1:29" ht="12.75" customHeight="1" x14ac:dyDescent="0.2">
      <c r="A495" s="37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3"/>
    </row>
    <row r="496" spans="1:29" ht="12.75" customHeight="1" x14ac:dyDescent="0.2">
      <c r="A496" s="37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3"/>
    </row>
    <row r="497" spans="1:29" ht="12.75" customHeight="1" x14ac:dyDescent="0.2">
      <c r="A497" s="37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3"/>
    </row>
    <row r="498" spans="1:29" ht="12.75" customHeight="1" x14ac:dyDescent="0.2">
      <c r="A498" s="37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3"/>
    </row>
    <row r="499" spans="1:29" ht="12.75" customHeight="1" x14ac:dyDescent="0.2">
      <c r="A499" s="37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3"/>
    </row>
    <row r="500" spans="1:29" ht="12.75" customHeight="1" x14ac:dyDescent="0.2">
      <c r="A500" s="37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3"/>
    </row>
    <row r="501" spans="1:29" ht="12.75" customHeight="1" x14ac:dyDescent="0.2">
      <c r="A501" s="37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3"/>
    </row>
    <row r="502" spans="1:29" ht="12.75" customHeight="1" x14ac:dyDescent="0.2">
      <c r="A502" s="37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3"/>
    </row>
    <row r="503" spans="1:29" ht="12.75" customHeight="1" x14ac:dyDescent="0.2">
      <c r="A503" s="37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3"/>
    </row>
    <row r="504" spans="1:29" ht="12.75" customHeight="1" x14ac:dyDescent="0.2">
      <c r="A504" s="37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3"/>
    </row>
    <row r="505" spans="1:29" ht="12.75" customHeight="1" x14ac:dyDescent="0.2">
      <c r="A505" s="37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3"/>
    </row>
    <row r="506" spans="1:29" ht="12.75" customHeight="1" x14ac:dyDescent="0.2">
      <c r="A506" s="37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3"/>
    </row>
    <row r="507" spans="1:29" ht="12.75" customHeight="1" x14ac:dyDescent="0.2">
      <c r="A507" s="37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3"/>
    </row>
    <row r="508" spans="1:29" ht="12.75" customHeight="1" x14ac:dyDescent="0.2">
      <c r="A508" s="37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3"/>
    </row>
    <row r="509" spans="1:29" ht="12.75" customHeight="1" x14ac:dyDescent="0.2">
      <c r="A509" s="37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3"/>
    </row>
    <row r="510" spans="1:29" ht="12.75" customHeight="1" x14ac:dyDescent="0.2">
      <c r="A510" s="37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3"/>
    </row>
    <row r="511" spans="1:29" ht="12.75" customHeight="1" x14ac:dyDescent="0.2">
      <c r="A511" s="37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3"/>
    </row>
    <row r="512" spans="1:29" ht="12.75" customHeight="1" x14ac:dyDescent="0.2">
      <c r="A512" s="37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3"/>
    </row>
    <row r="513" spans="1:29" ht="12.75" customHeight="1" x14ac:dyDescent="0.2">
      <c r="A513" s="37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3"/>
    </row>
    <row r="514" spans="1:29" ht="12.75" customHeight="1" x14ac:dyDescent="0.2">
      <c r="A514" s="37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3"/>
    </row>
    <row r="515" spans="1:29" ht="12.75" customHeight="1" x14ac:dyDescent="0.2">
      <c r="A515" s="37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3"/>
    </row>
    <row r="516" spans="1:29" ht="12.75" customHeight="1" x14ac:dyDescent="0.2">
      <c r="A516" s="37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3"/>
    </row>
    <row r="517" spans="1:29" ht="12.75" customHeight="1" x14ac:dyDescent="0.2">
      <c r="A517" s="37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3"/>
    </row>
    <row r="518" spans="1:29" ht="12.75" customHeight="1" x14ac:dyDescent="0.2">
      <c r="A518" s="37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3"/>
    </row>
    <row r="519" spans="1:29" ht="12.75" customHeight="1" x14ac:dyDescent="0.2">
      <c r="A519" s="37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3"/>
    </row>
    <row r="520" spans="1:29" ht="12.75" customHeight="1" x14ac:dyDescent="0.2">
      <c r="A520" s="37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3"/>
    </row>
    <row r="521" spans="1:29" ht="12.75" customHeight="1" x14ac:dyDescent="0.2">
      <c r="A521" s="37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3"/>
    </row>
    <row r="522" spans="1:29" ht="12.75" customHeight="1" x14ac:dyDescent="0.2">
      <c r="A522" s="37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3"/>
    </row>
    <row r="523" spans="1:29" ht="12.75" customHeight="1" x14ac:dyDescent="0.2">
      <c r="A523" s="37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3"/>
    </row>
    <row r="524" spans="1:29" ht="12.75" customHeight="1" x14ac:dyDescent="0.2">
      <c r="A524" s="37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3"/>
    </row>
    <row r="525" spans="1:29" ht="12.75" customHeight="1" x14ac:dyDescent="0.2">
      <c r="A525" s="37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3"/>
    </row>
    <row r="526" spans="1:29" ht="12.75" customHeight="1" x14ac:dyDescent="0.2">
      <c r="A526" s="37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3"/>
    </row>
    <row r="527" spans="1:29" ht="12.75" customHeight="1" x14ac:dyDescent="0.2">
      <c r="A527" s="37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3"/>
    </row>
    <row r="528" spans="1:29" ht="12.75" customHeight="1" x14ac:dyDescent="0.2">
      <c r="A528" s="37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3"/>
    </row>
    <row r="529" spans="1:29" ht="12.75" customHeight="1" x14ac:dyDescent="0.2">
      <c r="A529" s="37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3"/>
    </row>
    <row r="530" spans="1:29" ht="12.75" customHeight="1" x14ac:dyDescent="0.2">
      <c r="A530" s="37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3"/>
    </row>
    <row r="531" spans="1:29" ht="12.75" customHeight="1" x14ac:dyDescent="0.2">
      <c r="A531" s="37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3"/>
    </row>
    <row r="532" spans="1:29" ht="12.75" customHeight="1" x14ac:dyDescent="0.2">
      <c r="A532" s="37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3"/>
    </row>
    <row r="533" spans="1:29" ht="12.75" customHeight="1" x14ac:dyDescent="0.2">
      <c r="A533" s="37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3"/>
    </row>
    <row r="534" spans="1:29" ht="12.75" customHeight="1" x14ac:dyDescent="0.2">
      <c r="A534" s="37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3"/>
    </row>
    <row r="535" spans="1:29" ht="12.75" customHeight="1" x14ac:dyDescent="0.2">
      <c r="A535" s="37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3"/>
    </row>
    <row r="536" spans="1:29" ht="12.75" customHeight="1" x14ac:dyDescent="0.2">
      <c r="A536" s="37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3"/>
    </row>
    <row r="537" spans="1:29" ht="12.75" customHeight="1" x14ac:dyDescent="0.2">
      <c r="A537" s="37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3"/>
    </row>
    <row r="538" spans="1:29" ht="12.75" customHeight="1" x14ac:dyDescent="0.2">
      <c r="A538" s="37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3"/>
    </row>
    <row r="539" spans="1:29" ht="12.75" customHeight="1" x14ac:dyDescent="0.2">
      <c r="A539" s="37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3"/>
    </row>
    <row r="540" spans="1:29" ht="12.75" customHeight="1" x14ac:dyDescent="0.2">
      <c r="A540" s="37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3"/>
    </row>
    <row r="541" spans="1:29" ht="12.75" customHeight="1" x14ac:dyDescent="0.2">
      <c r="A541" s="37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3"/>
    </row>
    <row r="542" spans="1:29" ht="12.75" customHeight="1" x14ac:dyDescent="0.2">
      <c r="A542" s="37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3"/>
    </row>
    <row r="543" spans="1:29" ht="12.75" customHeight="1" x14ac:dyDescent="0.2">
      <c r="A543" s="37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3"/>
    </row>
    <row r="544" spans="1:29" ht="12.75" customHeight="1" x14ac:dyDescent="0.2">
      <c r="A544" s="37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3"/>
    </row>
    <row r="545" spans="1:29" ht="12.75" customHeight="1" x14ac:dyDescent="0.2">
      <c r="A545" s="37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3"/>
    </row>
    <row r="546" spans="1:29" ht="12.75" customHeight="1" x14ac:dyDescent="0.2">
      <c r="A546" s="37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3"/>
    </row>
    <row r="547" spans="1:29" ht="12.75" customHeight="1" x14ac:dyDescent="0.2">
      <c r="A547" s="37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3"/>
    </row>
    <row r="548" spans="1:29" ht="12.75" customHeight="1" x14ac:dyDescent="0.2">
      <c r="A548" s="37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3"/>
    </row>
    <row r="549" spans="1:29" ht="12.75" customHeight="1" x14ac:dyDescent="0.2">
      <c r="A549" s="37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3"/>
    </row>
    <row r="550" spans="1:29" ht="12.75" customHeight="1" x14ac:dyDescent="0.2">
      <c r="A550" s="37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3"/>
    </row>
    <row r="551" spans="1:29" ht="12.75" customHeight="1" x14ac:dyDescent="0.2">
      <c r="A551" s="37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3"/>
    </row>
    <row r="552" spans="1:29" ht="12.75" customHeight="1" x14ac:dyDescent="0.2">
      <c r="A552" s="37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3"/>
    </row>
    <row r="553" spans="1:29" ht="12.75" customHeight="1" x14ac:dyDescent="0.2">
      <c r="A553" s="37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3"/>
    </row>
    <row r="554" spans="1:29" ht="12.75" customHeight="1" x14ac:dyDescent="0.2">
      <c r="A554" s="37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3"/>
    </row>
    <row r="555" spans="1:29" ht="12.75" customHeight="1" x14ac:dyDescent="0.2">
      <c r="A555" s="37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3"/>
    </row>
    <row r="556" spans="1:29" ht="12.75" customHeight="1" x14ac:dyDescent="0.2">
      <c r="A556" s="37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3"/>
    </row>
    <row r="557" spans="1:29" ht="12.75" customHeight="1" x14ac:dyDescent="0.2">
      <c r="A557" s="37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3"/>
    </row>
    <row r="558" spans="1:29" ht="12.75" customHeight="1" x14ac:dyDescent="0.2">
      <c r="A558" s="37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3"/>
    </row>
    <row r="559" spans="1:29" ht="12.75" customHeight="1" x14ac:dyDescent="0.2">
      <c r="A559" s="37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3"/>
    </row>
    <row r="560" spans="1:29" ht="12.75" customHeight="1" x14ac:dyDescent="0.2">
      <c r="A560" s="37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3"/>
    </row>
    <row r="561" spans="1:29" ht="12.75" customHeight="1" x14ac:dyDescent="0.2">
      <c r="A561" s="37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3"/>
    </row>
    <row r="562" spans="1:29" ht="12.75" customHeight="1" x14ac:dyDescent="0.2">
      <c r="A562" s="37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3"/>
    </row>
    <row r="563" spans="1:29" ht="12.75" customHeight="1" x14ac:dyDescent="0.2">
      <c r="A563" s="37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3"/>
    </row>
    <row r="564" spans="1:29" ht="12.75" customHeight="1" x14ac:dyDescent="0.2">
      <c r="A564" s="37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3"/>
    </row>
    <row r="565" spans="1:29" ht="12.75" customHeight="1" x14ac:dyDescent="0.2">
      <c r="A565" s="37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3"/>
    </row>
    <row r="566" spans="1:29" ht="12.75" customHeight="1" x14ac:dyDescent="0.2">
      <c r="A566" s="37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3"/>
    </row>
    <row r="567" spans="1:29" ht="12.75" customHeight="1" x14ac:dyDescent="0.2">
      <c r="A567" s="37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3"/>
    </row>
    <row r="568" spans="1:29" ht="12.75" customHeight="1" x14ac:dyDescent="0.2">
      <c r="A568" s="37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3"/>
    </row>
    <row r="569" spans="1:29" ht="12.75" customHeight="1" x14ac:dyDescent="0.2">
      <c r="A569" s="37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3"/>
    </row>
    <row r="570" spans="1:29" ht="12.75" customHeight="1" x14ac:dyDescent="0.2">
      <c r="A570" s="37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3"/>
    </row>
    <row r="571" spans="1:29" ht="12.75" customHeight="1" x14ac:dyDescent="0.2">
      <c r="A571" s="37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3"/>
    </row>
    <row r="572" spans="1:29" ht="12.75" customHeight="1" x14ac:dyDescent="0.2">
      <c r="A572" s="37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3"/>
    </row>
    <row r="573" spans="1:29" ht="12.75" customHeight="1" x14ac:dyDescent="0.2">
      <c r="A573" s="37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3"/>
    </row>
    <row r="574" spans="1:29" ht="12.75" customHeight="1" x14ac:dyDescent="0.2">
      <c r="A574" s="37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3"/>
    </row>
    <row r="575" spans="1:29" ht="12.75" customHeight="1" x14ac:dyDescent="0.2">
      <c r="A575" s="37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3"/>
    </row>
    <row r="576" spans="1:29" ht="12.75" customHeight="1" x14ac:dyDescent="0.2">
      <c r="A576" s="37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3"/>
    </row>
    <row r="577" spans="1:29" ht="12.75" customHeight="1" x14ac:dyDescent="0.2">
      <c r="A577" s="37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3"/>
    </row>
    <row r="578" spans="1:29" ht="12.75" customHeight="1" x14ac:dyDescent="0.2">
      <c r="A578" s="37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3"/>
    </row>
    <row r="579" spans="1:29" ht="12.75" customHeight="1" x14ac:dyDescent="0.2">
      <c r="A579" s="37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3"/>
    </row>
    <row r="580" spans="1:29" ht="12.75" customHeight="1" x14ac:dyDescent="0.2">
      <c r="A580" s="37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3"/>
    </row>
    <row r="581" spans="1:29" ht="12.75" customHeight="1" x14ac:dyDescent="0.2">
      <c r="A581" s="37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3"/>
    </row>
    <row r="582" spans="1:29" ht="12.75" customHeight="1" x14ac:dyDescent="0.2">
      <c r="A582" s="37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3"/>
    </row>
    <row r="583" spans="1:29" ht="12.75" customHeight="1" x14ac:dyDescent="0.2">
      <c r="A583" s="37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3"/>
    </row>
    <row r="584" spans="1:29" ht="12.75" customHeight="1" x14ac:dyDescent="0.2">
      <c r="A584" s="37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3"/>
    </row>
    <row r="585" spans="1:29" ht="12.75" customHeight="1" x14ac:dyDescent="0.2">
      <c r="A585" s="37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3"/>
    </row>
    <row r="586" spans="1:29" ht="12.75" customHeight="1" x14ac:dyDescent="0.2">
      <c r="A586" s="37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3"/>
    </row>
    <row r="587" spans="1:29" ht="12.75" customHeight="1" x14ac:dyDescent="0.2">
      <c r="A587" s="37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3"/>
    </row>
    <row r="588" spans="1:29" ht="12.75" customHeight="1" x14ac:dyDescent="0.2">
      <c r="A588" s="37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3"/>
    </row>
    <row r="589" spans="1:29" ht="12.75" customHeight="1" x14ac:dyDescent="0.2">
      <c r="A589" s="37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3"/>
    </row>
    <row r="590" spans="1:29" ht="12.75" customHeight="1" x14ac:dyDescent="0.2">
      <c r="A590" s="37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3"/>
    </row>
    <row r="591" spans="1:29" ht="12.75" customHeight="1" x14ac:dyDescent="0.2">
      <c r="A591" s="37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3"/>
    </row>
    <row r="592" spans="1:29" ht="12.75" customHeight="1" x14ac:dyDescent="0.2">
      <c r="A592" s="37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3"/>
    </row>
    <row r="593" spans="1:29" ht="12.75" customHeight="1" x14ac:dyDescent="0.2">
      <c r="A593" s="37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3"/>
    </row>
    <row r="594" spans="1:29" ht="12.75" customHeight="1" x14ac:dyDescent="0.2">
      <c r="A594" s="37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3"/>
    </row>
    <row r="595" spans="1:29" ht="12.75" customHeight="1" x14ac:dyDescent="0.2">
      <c r="A595" s="37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3"/>
    </row>
    <row r="596" spans="1:29" ht="12.75" customHeight="1" x14ac:dyDescent="0.2">
      <c r="A596" s="37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3"/>
    </row>
    <row r="597" spans="1:29" ht="12.75" customHeight="1" x14ac:dyDescent="0.2">
      <c r="A597" s="37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3"/>
    </row>
    <row r="598" spans="1:29" ht="12.75" customHeight="1" x14ac:dyDescent="0.2">
      <c r="A598" s="37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3"/>
    </row>
    <row r="599" spans="1:29" ht="12.75" customHeight="1" x14ac:dyDescent="0.2">
      <c r="A599" s="37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3"/>
    </row>
    <row r="600" spans="1:29" ht="12.75" customHeight="1" x14ac:dyDescent="0.2">
      <c r="A600" s="37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3"/>
    </row>
    <row r="601" spans="1:29" ht="12.75" customHeight="1" x14ac:dyDescent="0.2">
      <c r="A601" s="37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3"/>
    </row>
    <row r="602" spans="1:29" ht="12.75" customHeight="1" x14ac:dyDescent="0.2">
      <c r="A602" s="37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3"/>
    </row>
    <row r="603" spans="1:29" ht="12.75" customHeight="1" x14ac:dyDescent="0.2">
      <c r="A603" s="37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3"/>
    </row>
    <row r="604" spans="1:29" ht="12.75" customHeight="1" x14ac:dyDescent="0.2">
      <c r="A604" s="37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3"/>
    </row>
    <row r="605" spans="1:29" ht="12.75" customHeight="1" x14ac:dyDescent="0.2">
      <c r="A605" s="37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3"/>
    </row>
    <row r="606" spans="1:29" ht="12.75" customHeight="1" x14ac:dyDescent="0.2">
      <c r="A606" s="37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3"/>
    </row>
    <row r="607" spans="1:29" ht="12.75" customHeight="1" x14ac:dyDescent="0.2">
      <c r="A607" s="37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3"/>
    </row>
    <row r="608" spans="1:29" ht="12.75" customHeight="1" x14ac:dyDescent="0.2">
      <c r="A608" s="37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3"/>
    </row>
    <row r="609" spans="1:29" ht="12.75" customHeight="1" x14ac:dyDescent="0.2">
      <c r="A609" s="37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3"/>
    </row>
    <row r="610" spans="1:29" ht="12.75" customHeight="1" x14ac:dyDescent="0.2">
      <c r="A610" s="37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3"/>
    </row>
    <row r="611" spans="1:29" ht="12.75" customHeight="1" x14ac:dyDescent="0.2">
      <c r="A611" s="37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3"/>
    </row>
    <row r="612" spans="1:29" ht="12.75" customHeight="1" x14ac:dyDescent="0.2">
      <c r="A612" s="37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3"/>
    </row>
    <row r="613" spans="1:29" ht="12.75" customHeight="1" x14ac:dyDescent="0.2">
      <c r="A613" s="37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3"/>
    </row>
    <row r="614" spans="1:29" ht="12.75" customHeight="1" x14ac:dyDescent="0.2">
      <c r="A614" s="37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3"/>
    </row>
    <row r="615" spans="1:29" ht="12.75" customHeight="1" x14ac:dyDescent="0.2">
      <c r="A615" s="37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3"/>
    </row>
    <row r="616" spans="1:29" ht="12.75" customHeight="1" x14ac:dyDescent="0.2">
      <c r="A616" s="37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3"/>
    </row>
    <row r="617" spans="1:29" ht="12.75" customHeight="1" x14ac:dyDescent="0.2">
      <c r="A617" s="37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3"/>
    </row>
    <row r="618" spans="1:29" ht="12.75" customHeight="1" x14ac:dyDescent="0.2">
      <c r="A618" s="37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3"/>
    </row>
    <row r="619" spans="1:29" ht="12.75" customHeight="1" x14ac:dyDescent="0.2">
      <c r="A619" s="37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3"/>
    </row>
    <row r="620" spans="1:29" ht="12.75" customHeight="1" x14ac:dyDescent="0.2">
      <c r="A620" s="37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3"/>
    </row>
    <row r="621" spans="1:29" ht="12.75" customHeight="1" x14ac:dyDescent="0.2">
      <c r="A621" s="37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3"/>
    </row>
    <row r="622" spans="1:29" ht="12.75" customHeight="1" x14ac:dyDescent="0.2">
      <c r="A622" s="37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3"/>
    </row>
    <row r="623" spans="1:29" ht="12.75" customHeight="1" x14ac:dyDescent="0.2">
      <c r="A623" s="37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3"/>
    </row>
    <row r="624" spans="1:29" ht="12.75" customHeight="1" x14ac:dyDescent="0.2">
      <c r="A624" s="37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3"/>
    </row>
    <row r="625" spans="1:29" ht="12.75" customHeight="1" x14ac:dyDescent="0.2">
      <c r="A625" s="37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3"/>
    </row>
    <row r="626" spans="1:29" ht="12.75" customHeight="1" x14ac:dyDescent="0.2">
      <c r="A626" s="37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3"/>
    </row>
    <row r="627" spans="1:29" ht="12.75" customHeight="1" x14ac:dyDescent="0.2">
      <c r="A627" s="37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3"/>
    </row>
    <row r="628" spans="1:29" ht="12.75" customHeight="1" x14ac:dyDescent="0.2">
      <c r="A628" s="37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3"/>
    </row>
    <row r="629" spans="1:29" ht="12.75" customHeight="1" x14ac:dyDescent="0.2">
      <c r="A629" s="37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3"/>
    </row>
    <row r="630" spans="1:29" ht="12.75" customHeight="1" x14ac:dyDescent="0.2">
      <c r="A630" s="37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3"/>
    </row>
    <row r="631" spans="1:29" ht="12.75" customHeight="1" x14ac:dyDescent="0.2">
      <c r="A631" s="37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3"/>
    </row>
    <row r="632" spans="1:29" ht="12.75" customHeight="1" x14ac:dyDescent="0.2">
      <c r="A632" s="37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3"/>
    </row>
    <row r="633" spans="1:29" ht="12.75" customHeight="1" x14ac:dyDescent="0.2">
      <c r="A633" s="37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3"/>
    </row>
    <row r="634" spans="1:29" ht="12.75" customHeight="1" x14ac:dyDescent="0.2">
      <c r="A634" s="37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3"/>
    </row>
    <row r="635" spans="1:29" ht="12.75" customHeight="1" x14ac:dyDescent="0.2">
      <c r="A635" s="37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3"/>
    </row>
    <row r="636" spans="1:29" ht="12.75" customHeight="1" x14ac:dyDescent="0.2">
      <c r="A636" s="37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3"/>
    </row>
    <row r="637" spans="1:29" ht="12.75" customHeight="1" x14ac:dyDescent="0.2">
      <c r="A637" s="37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3"/>
    </row>
    <row r="638" spans="1:29" ht="12.75" customHeight="1" x14ac:dyDescent="0.2">
      <c r="A638" s="37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3"/>
    </row>
    <row r="639" spans="1:29" ht="12.75" customHeight="1" x14ac:dyDescent="0.2">
      <c r="A639" s="37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3"/>
    </row>
    <row r="640" spans="1:29" ht="12.75" customHeight="1" x14ac:dyDescent="0.2">
      <c r="A640" s="37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3"/>
    </row>
    <row r="641" spans="1:29" ht="12.75" customHeight="1" x14ac:dyDescent="0.2">
      <c r="A641" s="37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3"/>
    </row>
    <row r="642" spans="1:29" ht="12.75" customHeight="1" x14ac:dyDescent="0.2">
      <c r="A642" s="37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3"/>
    </row>
    <row r="643" spans="1:29" ht="12.75" customHeight="1" x14ac:dyDescent="0.2">
      <c r="A643" s="37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3"/>
    </row>
    <row r="644" spans="1:29" ht="12.75" customHeight="1" x14ac:dyDescent="0.2">
      <c r="A644" s="37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3"/>
    </row>
    <row r="645" spans="1:29" ht="12.75" customHeight="1" x14ac:dyDescent="0.2">
      <c r="A645" s="37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3"/>
    </row>
    <row r="646" spans="1:29" ht="12.75" customHeight="1" x14ac:dyDescent="0.2">
      <c r="A646" s="37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3"/>
    </row>
    <row r="647" spans="1:29" ht="12.75" customHeight="1" x14ac:dyDescent="0.2">
      <c r="A647" s="37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3"/>
    </row>
    <row r="648" spans="1:29" ht="12.75" customHeight="1" x14ac:dyDescent="0.2">
      <c r="A648" s="37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3"/>
    </row>
    <row r="649" spans="1:29" ht="12.75" customHeight="1" x14ac:dyDescent="0.2">
      <c r="A649" s="37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3"/>
    </row>
    <row r="650" spans="1:29" ht="12.75" customHeight="1" x14ac:dyDescent="0.2">
      <c r="A650" s="37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3"/>
    </row>
    <row r="651" spans="1:29" ht="12.75" customHeight="1" x14ac:dyDescent="0.2">
      <c r="A651" s="37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3"/>
    </row>
    <row r="652" spans="1:29" ht="12.75" customHeight="1" x14ac:dyDescent="0.2">
      <c r="A652" s="37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3"/>
    </row>
    <row r="653" spans="1:29" ht="12.75" customHeight="1" x14ac:dyDescent="0.2">
      <c r="A653" s="37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3"/>
    </row>
    <row r="654" spans="1:29" ht="12.75" customHeight="1" x14ac:dyDescent="0.2">
      <c r="A654" s="37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3"/>
    </row>
    <row r="655" spans="1:29" ht="12.75" customHeight="1" x14ac:dyDescent="0.2">
      <c r="A655" s="37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3"/>
    </row>
    <row r="656" spans="1:29" ht="12.75" customHeight="1" x14ac:dyDescent="0.2">
      <c r="A656" s="37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3"/>
    </row>
    <row r="657" spans="1:29" ht="12.75" customHeight="1" x14ac:dyDescent="0.2">
      <c r="A657" s="37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3"/>
    </row>
    <row r="658" spans="1:29" ht="12.75" customHeight="1" x14ac:dyDescent="0.2">
      <c r="A658" s="37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3"/>
    </row>
    <row r="659" spans="1:29" ht="12.75" customHeight="1" x14ac:dyDescent="0.2">
      <c r="A659" s="37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3"/>
    </row>
    <row r="660" spans="1:29" ht="12.75" customHeight="1" x14ac:dyDescent="0.2">
      <c r="A660" s="37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3"/>
    </row>
    <row r="661" spans="1:29" ht="12.75" customHeight="1" x14ac:dyDescent="0.2">
      <c r="A661" s="37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3"/>
    </row>
    <row r="662" spans="1:29" ht="12.75" customHeight="1" x14ac:dyDescent="0.2">
      <c r="A662" s="37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3"/>
    </row>
    <row r="663" spans="1:29" ht="12.75" customHeight="1" x14ac:dyDescent="0.2">
      <c r="A663" s="37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3"/>
    </row>
    <row r="664" spans="1:29" ht="12.75" customHeight="1" x14ac:dyDescent="0.2">
      <c r="A664" s="37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3"/>
    </row>
    <row r="665" spans="1:29" ht="12.75" customHeight="1" x14ac:dyDescent="0.2">
      <c r="A665" s="37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3"/>
    </row>
    <row r="666" spans="1:29" ht="12.75" customHeight="1" x14ac:dyDescent="0.2">
      <c r="A666" s="37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3"/>
    </row>
    <row r="667" spans="1:29" ht="12.75" customHeight="1" x14ac:dyDescent="0.2">
      <c r="A667" s="37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3"/>
    </row>
    <row r="668" spans="1:29" ht="12.75" customHeight="1" x14ac:dyDescent="0.2">
      <c r="A668" s="37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3"/>
    </row>
    <row r="669" spans="1:29" ht="12.75" customHeight="1" x14ac:dyDescent="0.2">
      <c r="A669" s="37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3"/>
    </row>
    <row r="670" spans="1:29" ht="12.75" customHeight="1" x14ac:dyDescent="0.2">
      <c r="A670" s="37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3"/>
    </row>
    <row r="671" spans="1:29" ht="12.75" customHeight="1" x14ac:dyDescent="0.2">
      <c r="A671" s="37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3"/>
    </row>
    <row r="672" spans="1:29" ht="12.75" customHeight="1" x14ac:dyDescent="0.2">
      <c r="A672" s="37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3"/>
    </row>
    <row r="673" spans="1:29" ht="12.75" customHeight="1" x14ac:dyDescent="0.2">
      <c r="A673" s="37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3"/>
    </row>
    <row r="674" spans="1:29" ht="12.75" customHeight="1" x14ac:dyDescent="0.2">
      <c r="A674" s="37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3"/>
    </row>
    <row r="675" spans="1:29" ht="12.75" customHeight="1" x14ac:dyDescent="0.2">
      <c r="A675" s="37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3"/>
    </row>
    <row r="676" spans="1:29" ht="12.75" customHeight="1" x14ac:dyDescent="0.2">
      <c r="A676" s="37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3"/>
    </row>
    <row r="677" spans="1:29" ht="12.75" customHeight="1" x14ac:dyDescent="0.2">
      <c r="A677" s="37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3"/>
    </row>
    <row r="678" spans="1:29" ht="12.75" customHeight="1" x14ac:dyDescent="0.2">
      <c r="A678" s="37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3"/>
    </row>
    <row r="679" spans="1:29" ht="12.75" customHeight="1" x14ac:dyDescent="0.2">
      <c r="A679" s="37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3"/>
    </row>
    <row r="680" spans="1:29" ht="12.75" customHeight="1" x14ac:dyDescent="0.2">
      <c r="A680" s="37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3"/>
    </row>
    <row r="681" spans="1:29" ht="12.75" customHeight="1" x14ac:dyDescent="0.2">
      <c r="A681" s="37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3"/>
    </row>
    <row r="682" spans="1:29" ht="12.75" customHeight="1" x14ac:dyDescent="0.2">
      <c r="A682" s="37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3"/>
    </row>
    <row r="683" spans="1:29" ht="12.75" customHeight="1" x14ac:dyDescent="0.2">
      <c r="A683" s="37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3"/>
    </row>
    <row r="684" spans="1:29" ht="12.75" customHeight="1" x14ac:dyDescent="0.2">
      <c r="A684" s="37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3"/>
    </row>
    <row r="685" spans="1:29" ht="12.75" customHeight="1" x14ac:dyDescent="0.2">
      <c r="A685" s="37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3"/>
    </row>
    <row r="686" spans="1:29" ht="12.75" customHeight="1" x14ac:dyDescent="0.2">
      <c r="A686" s="37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3"/>
    </row>
    <row r="687" spans="1:29" ht="12.75" customHeight="1" x14ac:dyDescent="0.2">
      <c r="A687" s="37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3"/>
    </row>
    <row r="688" spans="1:29" ht="12.75" customHeight="1" x14ac:dyDescent="0.2">
      <c r="A688" s="37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3"/>
    </row>
    <row r="689" spans="1:29" ht="12.75" customHeight="1" x14ac:dyDescent="0.2">
      <c r="A689" s="37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3"/>
    </row>
    <row r="690" spans="1:29" ht="12.75" customHeight="1" x14ac:dyDescent="0.2">
      <c r="A690" s="37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3"/>
    </row>
    <row r="691" spans="1:29" ht="12.75" customHeight="1" x14ac:dyDescent="0.2">
      <c r="A691" s="37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3"/>
    </row>
    <row r="692" spans="1:29" ht="12.75" customHeight="1" x14ac:dyDescent="0.2">
      <c r="A692" s="37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3"/>
    </row>
    <row r="693" spans="1:29" ht="12.75" customHeight="1" x14ac:dyDescent="0.2">
      <c r="A693" s="37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3"/>
    </row>
    <row r="694" spans="1:29" ht="12.75" customHeight="1" x14ac:dyDescent="0.2">
      <c r="A694" s="37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3"/>
    </row>
    <row r="695" spans="1:29" ht="12.75" customHeight="1" x14ac:dyDescent="0.2">
      <c r="A695" s="37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3"/>
    </row>
    <row r="696" spans="1:29" ht="12.75" customHeight="1" x14ac:dyDescent="0.2">
      <c r="A696" s="37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3"/>
    </row>
    <row r="697" spans="1:29" ht="12.75" customHeight="1" x14ac:dyDescent="0.2">
      <c r="A697" s="37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3"/>
    </row>
    <row r="698" spans="1:29" ht="12.75" customHeight="1" x14ac:dyDescent="0.2">
      <c r="A698" s="37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3"/>
    </row>
    <row r="699" spans="1:29" ht="12.75" customHeight="1" x14ac:dyDescent="0.2">
      <c r="A699" s="37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3"/>
    </row>
    <row r="700" spans="1:29" ht="12.75" customHeight="1" x14ac:dyDescent="0.2">
      <c r="A700" s="37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3"/>
    </row>
    <row r="701" spans="1:29" ht="12.75" customHeight="1" x14ac:dyDescent="0.2">
      <c r="A701" s="37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3"/>
    </row>
    <row r="702" spans="1:29" ht="12.75" customHeight="1" x14ac:dyDescent="0.2">
      <c r="A702" s="37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3"/>
    </row>
    <row r="703" spans="1:29" ht="12.75" customHeight="1" x14ac:dyDescent="0.2">
      <c r="A703" s="37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3"/>
    </row>
    <row r="704" spans="1:29" ht="12.75" customHeight="1" x14ac:dyDescent="0.2">
      <c r="A704" s="37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3"/>
    </row>
    <row r="705" spans="1:29" ht="12.75" customHeight="1" x14ac:dyDescent="0.2">
      <c r="A705" s="37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3"/>
    </row>
    <row r="706" spans="1:29" ht="12.75" customHeight="1" x14ac:dyDescent="0.2">
      <c r="A706" s="37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3"/>
    </row>
    <row r="707" spans="1:29" ht="12.75" customHeight="1" x14ac:dyDescent="0.2">
      <c r="A707" s="37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3"/>
    </row>
    <row r="708" spans="1:29" ht="12.75" customHeight="1" x14ac:dyDescent="0.2">
      <c r="A708" s="37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3"/>
    </row>
    <row r="709" spans="1:29" ht="12.75" customHeight="1" x14ac:dyDescent="0.2">
      <c r="A709" s="37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3"/>
    </row>
    <row r="710" spans="1:29" ht="12.75" customHeight="1" x14ac:dyDescent="0.2">
      <c r="A710" s="37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3"/>
    </row>
    <row r="711" spans="1:29" ht="12.75" customHeight="1" x14ac:dyDescent="0.2">
      <c r="A711" s="37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3"/>
    </row>
    <row r="712" spans="1:29" ht="12.75" customHeight="1" x14ac:dyDescent="0.2">
      <c r="A712" s="37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3"/>
    </row>
    <row r="713" spans="1:29" ht="12.75" customHeight="1" x14ac:dyDescent="0.2">
      <c r="A713" s="37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3"/>
    </row>
    <row r="714" spans="1:29" ht="12.75" customHeight="1" x14ac:dyDescent="0.2">
      <c r="A714" s="37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3"/>
    </row>
    <row r="715" spans="1:29" ht="12.75" customHeight="1" x14ac:dyDescent="0.2">
      <c r="A715" s="37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3"/>
    </row>
    <row r="716" spans="1:29" ht="12.75" customHeight="1" x14ac:dyDescent="0.2">
      <c r="A716" s="37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3"/>
    </row>
    <row r="717" spans="1:29" ht="12.75" customHeight="1" x14ac:dyDescent="0.2">
      <c r="A717" s="37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3"/>
    </row>
    <row r="718" spans="1:29" ht="12.75" customHeight="1" x14ac:dyDescent="0.2">
      <c r="A718" s="37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3"/>
    </row>
    <row r="719" spans="1:29" ht="12.75" customHeight="1" x14ac:dyDescent="0.2">
      <c r="A719" s="37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3"/>
    </row>
    <row r="720" spans="1:29" ht="12.75" customHeight="1" x14ac:dyDescent="0.2">
      <c r="A720" s="37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3"/>
    </row>
    <row r="721" spans="1:29" ht="12.75" customHeight="1" x14ac:dyDescent="0.2">
      <c r="A721" s="37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3"/>
    </row>
    <row r="722" spans="1:29" ht="12.75" customHeight="1" x14ac:dyDescent="0.2">
      <c r="A722" s="37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3"/>
    </row>
    <row r="723" spans="1:29" ht="12.75" customHeight="1" x14ac:dyDescent="0.2">
      <c r="A723" s="37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3"/>
    </row>
    <row r="724" spans="1:29" ht="12.75" customHeight="1" x14ac:dyDescent="0.2">
      <c r="A724" s="37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3"/>
    </row>
    <row r="725" spans="1:29" ht="12.75" customHeight="1" x14ac:dyDescent="0.2">
      <c r="A725" s="37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3"/>
    </row>
    <row r="726" spans="1:29" ht="12.75" customHeight="1" x14ac:dyDescent="0.2">
      <c r="A726" s="37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3"/>
    </row>
    <row r="727" spans="1:29" ht="12.75" customHeight="1" x14ac:dyDescent="0.2">
      <c r="A727" s="37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3"/>
    </row>
    <row r="728" spans="1:29" ht="12.75" customHeight="1" x14ac:dyDescent="0.2">
      <c r="A728" s="37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3"/>
    </row>
    <row r="729" spans="1:29" ht="12.75" customHeight="1" x14ac:dyDescent="0.2">
      <c r="A729" s="37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3"/>
    </row>
    <row r="730" spans="1:29" ht="12.75" customHeight="1" x14ac:dyDescent="0.2">
      <c r="A730" s="37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3"/>
    </row>
    <row r="731" spans="1:29" ht="12.75" customHeight="1" x14ac:dyDescent="0.2">
      <c r="A731" s="37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3"/>
    </row>
    <row r="732" spans="1:29" ht="12.75" customHeight="1" x14ac:dyDescent="0.2">
      <c r="A732" s="37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3"/>
    </row>
    <row r="733" spans="1:29" ht="12.75" customHeight="1" x14ac:dyDescent="0.2">
      <c r="A733" s="37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3"/>
    </row>
    <row r="734" spans="1:29" ht="12.75" customHeight="1" x14ac:dyDescent="0.2">
      <c r="A734" s="37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3"/>
    </row>
    <row r="735" spans="1:29" ht="12.75" customHeight="1" x14ac:dyDescent="0.2">
      <c r="A735" s="37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3"/>
    </row>
    <row r="736" spans="1:29" ht="12.75" customHeight="1" x14ac:dyDescent="0.2">
      <c r="A736" s="37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3"/>
    </row>
    <row r="737" spans="1:29" ht="12.75" customHeight="1" x14ac:dyDescent="0.2">
      <c r="A737" s="37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3"/>
    </row>
    <row r="738" spans="1:29" ht="12.75" customHeight="1" x14ac:dyDescent="0.2">
      <c r="A738" s="37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3"/>
    </row>
    <row r="739" spans="1:29" ht="12.75" customHeight="1" x14ac:dyDescent="0.2">
      <c r="A739" s="37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3"/>
    </row>
    <row r="740" spans="1:29" ht="12.75" customHeight="1" x14ac:dyDescent="0.2">
      <c r="A740" s="37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3"/>
    </row>
    <row r="741" spans="1:29" ht="12.75" customHeight="1" x14ac:dyDescent="0.2">
      <c r="A741" s="37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3"/>
    </row>
    <row r="742" spans="1:29" ht="12.75" customHeight="1" x14ac:dyDescent="0.2">
      <c r="A742" s="37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3"/>
    </row>
    <row r="743" spans="1:29" ht="12.75" customHeight="1" x14ac:dyDescent="0.2">
      <c r="A743" s="37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3"/>
    </row>
    <row r="744" spans="1:29" ht="12.75" customHeight="1" x14ac:dyDescent="0.2">
      <c r="A744" s="37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3"/>
    </row>
    <row r="745" spans="1:29" ht="12.75" customHeight="1" x14ac:dyDescent="0.2">
      <c r="A745" s="37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3"/>
    </row>
    <row r="746" spans="1:29" ht="12.75" customHeight="1" x14ac:dyDescent="0.2">
      <c r="A746" s="37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3"/>
    </row>
    <row r="747" spans="1:29" ht="12.75" customHeight="1" x14ac:dyDescent="0.2">
      <c r="A747" s="37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3"/>
    </row>
    <row r="748" spans="1:29" ht="12.75" customHeight="1" x14ac:dyDescent="0.2">
      <c r="A748" s="37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3"/>
    </row>
    <row r="749" spans="1:29" ht="12.75" customHeight="1" x14ac:dyDescent="0.2">
      <c r="A749" s="37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3"/>
    </row>
    <row r="750" spans="1:29" ht="12.75" customHeight="1" x14ac:dyDescent="0.2">
      <c r="A750" s="37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3"/>
    </row>
    <row r="751" spans="1:29" ht="12.75" customHeight="1" x14ac:dyDescent="0.2">
      <c r="A751" s="37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3"/>
    </row>
    <row r="752" spans="1:29" ht="12.75" customHeight="1" x14ac:dyDescent="0.2">
      <c r="A752" s="37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3"/>
    </row>
    <row r="753" spans="1:29" ht="12.75" customHeight="1" x14ac:dyDescent="0.2">
      <c r="A753" s="37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3"/>
    </row>
    <row r="754" spans="1:29" ht="12.75" customHeight="1" x14ac:dyDescent="0.2">
      <c r="A754" s="37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3"/>
    </row>
    <row r="755" spans="1:29" ht="12.75" customHeight="1" x14ac:dyDescent="0.2">
      <c r="A755" s="37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3"/>
    </row>
    <row r="756" spans="1:29" ht="12.75" customHeight="1" x14ac:dyDescent="0.2">
      <c r="A756" s="37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3"/>
    </row>
    <row r="757" spans="1:29" ht="12.75" customHeight="1" x14ac:dyDescent="0.2">
      <c r="A757" s="37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3"/>
    </row>
    <row r="758" spans="1:29" ht="12.75" customHeight="1" x14ac:dyDescent="0.2">
      <c r="A758" s="37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3"/>
    </row>
    <row r="759" spans="1:29" ht="12.75" customHeight="1" x14ac:dyDescent="0.2">
      <c r="A759" s="37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3"/>
    </row>
    <row r="760" spans="1:29" ht="12.75" customHeight="1" x14ac:dyDescent="0.2">
      <c r="A760" s="37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3"/>
    </row>
    <row r="761" spans="1:29" ht="12.75" customHeight="1" x14ac:dyDescent="0.2">
      <c r="A761" s="37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3"/>
    </row>
    <row r="762" spans="1:29" ht="12.75" customHeight="1" x14ac:dyDescent="0.2">
      <c r="A762" s="37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3"/>
    </row>
    <row r="763" spans="1:29" ht="12.75" customHeight="1" x14ac:dyDescent="0.2">
      <c r="A763" s="37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3"/>
    </row>
    <row r="764" spans="1:29" ht="12.75" customHeight="1" x14ac:dyDescent="0.2">
      <c r="A764" s="37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3"/>
    </row>
    <row r="765" spans="1:29" ht="12.75" customHeight="1" x14ac:dyDescent="0.2">
      <c r="A765" s="37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3"/>
    </row>
    <row r="766" spans="1:29" ht="12.75" customHeight="1" x14ac:dyDescent="0.2">
      <c r="A766" s="37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3"/>
    </row>
    <row r="767" spans="1:29" ht="12.75" customHeight="1" x14ac:dyDescent="0.2">
      <c r="A767" s="37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3"/>
    </row>
    <row r="768" spans="1:29" ht="12.75" customHeight="1" x14ac:dyDescent="0.2">
      <c r="A768" s="37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3"/>
    </row>
    <row r="769" spans="1:29" ht="12.75" customHeight="1" x14ac:dyDescent="0.2">
      <c r="A769" s="37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3"/>
    </row>
    <row r="770" spans="1:29" ht="12.75" customHeight="1" x14ac:dyDescent="0.2">
      <c r="A770" s="37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3"/>
    </row>
    <row r="771" spans="1:29" ht="12.75" customHeight="1" x14ac:dyDescent="0.2">
      <c r="A771" s="37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3"/>
    </row>
    <row r="772" spans="1:29" ht="12.75" customHeight="1" x14ac:dyDescent="0.2">
      <c r="A772" s="37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3"/>
    </row>
    <row r="773" spans="1:29" ht="12.75" customHeight="1" x14ac:dyDescent="0.2">
      <c r="A773" s="37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3"/>
    </row>
    <row r="774" spans="1:29" ht="12.75" customHeight="1" x14ac:dyDescent="0.2">
      <c r="A774" s="37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3"/>
    </row>
    <row r="775" spans="1:29" ht="12.75" customHeight="1" x14ac:dyDescent="0.2">
      <c r="A775" s="37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3"/>
    </row>
    <row r="776" spans="1:29" ht="12.75" customHeight="1" x14ac:dyDescent="0.2">
      <c r="A776" s="37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3"/>
    </row>
    <row r="777" spans="1:29" ht="12.75" customHeight="1" x14ac:dyDescent="0.2">
      <c r="A777" s="37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3"/>
    </row>
    <row r="778" spans="1:29" ht="12.75" customHeight="1" x14ac:dyDescent="0.2">
      <c r="A778" s="37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3"/>
    </row>
    <row r="779" spans="1:29" ht="12.75" customHeight="1" x14ac:dyDescent="0.2">
      <c r="A779" s="37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3"/>
    </row>
    <row r="780" spans="1:29" ht="12.75" customHeight="1" x14ac:dyDescent="0.2">
      <c r="A780" s="37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3"/>
    </row>
    <row r="781" spans="1:29" ht="12.75" customHeight="1" x14ac:dyDescent="0.2">
      <c r="A781" s="37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3"/>
    </row>
    <row r="782" spans="1:29" ht="12.75" customHeight="1" x14ac:dyDescent="0.2">
      <c r="A782" s="37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3"/>
    </row>
    <row r="783" spans="1:29" ht="12.75" customHeight="1" x14ac:dyDescent="0.2">
      <c r="A783" s="37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3"/>
    </row>
    <row r="784" spans="1:29" ht="12.75" customHeight="1" x14ac:dyDescent="0.2">
      <c r="A784" s="37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3"/>
    </row>
    <row r="785" spans="1:29" ht="12.75" customHeight="1" x14ac:dyDescent="0.2">
      <c r="A785" s="37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3"/>
    </row>
    <row r="786" spans="1:29" ht="12.75" customHeight="1" x14ac:dyDescent="0.2">
      <c r="A786" s="37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3"/>
    </row>
    <row r="787" spans="1:29" ht="12.75" customHeight="1" x14ac:dyDescent="0.2">
      <c r="A787" s="37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3"/>
    </row>
    <row r="788" spans="1:29" ht="12.75" customHeight="1" x14ac:dyDescent="0.2">
      <c r="A788" s="37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3"/>
    </row>
    <row r="789" spans="1:29" ht="12.75" customHeight="1" x14ac:dyDescent="0.2">
      <c r="A789" s="37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3"/>
    </row>
    <row r="790" spans="1:29" ht="12.75" customHeight="1" x14ac:dyDescent="0.2">
      <c r="A790" s="37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3"/>
    </row>
    <row r="791" spans="1:29" ht="12.75" customHeight="1" x14ac:dyDescent="0.2">
      <c r="A791" s="37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3"/>
    </row>
    <row r="792" spans="1:29" ht="12.75" customHeight="1" x14ac:dyDescent="0.2">
      <c r="A792" s="37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3"/>
    </row>
    <row r="793" spans="1:29" ht="12.75" customHeight="1" x14ac:dyDescent="0.2">
      <c r="A793" s="37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3"/>
    </row>
    <row r="794" spans="1:29" ht="12.75" customHeight="1" x14ac:dyDescent="0.2">
      <c r="A794" s="37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3"/>
    </row>
    <row r="795" spans="1:29" ht="12.75" customHeight="1" x14ac:dyDescent="0.2">
      <c r="A795" s="37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3"/>
    </row>
    <row r="796" spans="1:29" ht="12.75" customHeight="1" x14ac:dyDescent="0.2">
      <c r="A796" s="37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3"/>
    </row>
    <row r="797" spans="1:29" ht="12.75" customHeight="1" x14ac:dyDescent="0.2">
      <c r="A797" s="37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3"/>
    </row>
    <row r="798" spans="1:29" ht="12.75" customHeight="1" x14ac:dyDescent="0.2">
      <c r="A798" s="37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3"/>
    </row>
    <row r="799" spans="1:29" ht="12.75" customHeight="1" x14ac:dyDescent="0.2">
      <c r="A799" s="37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3"/>
    </row>
    <row r="800" spans="1:29" ht="12.75" customHeight="1" x14ac:dyDescent="0.2">
      <c r="A800" s="37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3"/>
    </row>
    <row r="801" spans="1:29" ht="12.75" customHeight="1" x14ac:dyDescent="0.2">
      <c r="A801" s="37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3"/>
    </row>
    <row r="802" spans="1:29" ht="12.75" customHeight="1" x14ac:dyDescent="0.2">
      <c r="A802" s="37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3"/>
    </row>
    <row r="803" spans="1:29" ht="12.75" customHeight="1" x14ac:dyDescent="0.2">
      <c r="A803" s="37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3"/>
    </row>
    <row r="804" spans="1:29" ht="12.75" customHeight="1" x14ac:dyDescent="0.2">
      <c r="A804" s="37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3"/>
    </row>
    <row r="805" spans="1:29" ht="12.75" customHeight="1" x14ac:dyDescent="0.2">
      <c r="A805" s="37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3"/>
    </row>
    <row r="806" spans="1:29" ht="12.75" customHeight="1" x14ac:dyDescent="0.2">
      <c r="A806" s="37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3"/>
    </row>
    <row r="807" spans="1:29" ht="12.75" customHeight="1" x14ac:dyDescent="0.2">
      <c r="A807" s="37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3"/>
    </row>
    <row r="808" spans="1:29" ht="12.75" customHeight="1" x14ac:dyDescent="0.2">
      <c r="A808" s="37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3"/>
    </row>
    <row r="809" spans="1:29" ht="12.75" customHeight="1" x14ac:dyDescent="0.2">
      <c r="A809" s="37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3"/>
    </row>
    <row r="810" spans="1:29" ht="12.75" customHeight="1" x14ac:dyDescent="0.2">
      <c r="A810" s="37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3"/>
    </row>
    <row r="811" spans="1:29" ht="12.75" customHeight="1" x14ac:dyDescent="0.2">
      <c r="A811" s="37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3"/>
    </row>
    <row r="812" spans="1:29" ht="12.75" customHeight="1" x14ac:dyDescent="0.2">
      <c r="A812" s="37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3"/>
    </row>
    <row r="813" spans="1:29" ht="12.75" customHeight="1" x14ac:dyDescent="0.2">
      <c r="A813" s="37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3"/>
    </row>
    <row r="814" spans="1:29" ht="12.75" customHeight="1" x14ac:dyDescent="0.2">
      <c r="A814" s="37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3"/>
    </row>
    <row r="815" spans="1:29" ht="12.75" customHeight="1" x14ac:dyDescent="0.2">
      <c r="A815" s="37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3"/>
    </row>
    <row r="816" spans="1:29" ht="12.75" customHeight="1" x14ac:dyDescent="0.2">
      <c r="A816" s="37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3"/>
    </row>
    <row r="817" spans="1:29" ht="12.75" customHeight="1" x14ac:dyDescent="0.2">
      <c r="A817" s="37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3"/>
    </row>
    <row r="818" spans="1:29" ht="12.75" customHeight="1" x14ac:dyDescent="0.2">
      <c r="A818" s="37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3"/>
    </row>
    <row r="819" spans="1:29" ht="12.75" customHeight="1" x14ac:dyDescent="0.2">
      <c r="A819" s="37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3"/>
    </row>
    <row r="820" spans="1:29" ht="12.75" customHeight="1" x14ac:dyDescent="0.2">
      <c r="A820" s="37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3"/>
    </row>
    <row r="821" spans="1:29" ht="12.75" customHeight="1" x14ac:dyDescent="0.2">
      <c r="A821" s="37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3"/>
    </row>
    <row r="822" spans="1:29" ht="12.75" customHeight="1" x14ac:dyDescent="0.2">
      <c r="A822" s="37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3"/>
    </row>
    <row r="823" spans="1:29" ht="12.75" customHeight="1" x14ac:dyDescent="0.2">
      <c r="A823" s="37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3"/>
    </row>
    <row r="824" spans="1:29" ht="12.75" customHeight="1" x14ac:dyDescent="0.2">
      <c r="A824" s="37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3"/>
    </row>
    <row r="825" spans="1:29" ht="12.75" customHeight="1" x14ac:dyDescent="0.2">
      <c r="A825" s="37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3"/>
    </row>
    <row r="826" spans="1:29" ht="12.75" customHeight="1" x14ac:dyDescent="0.2">
      <c r="A826" s="37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3"/>
    </row>
    <row r="827" spans="1:29" ht="12.75" customHeight="1" x14ac:dyDescent="0.2">
      <c r="A827" s="37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3"/>
    </row>
    <row r="828" spans="1:29" ht="12.75" customHeight="1" x14ac:dyDescent="0.2">
      <c r="A828" s="37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3"/>
    </row>
    <row r="829" spans="1:29" ht="12.75" customHeight="1" x14ac:dyDescent="0.2">
      <c r="A829" s="37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3"/>
    </row>
    <row r="830" spans="1:29" ht="12.75" customHeight="1" x14ac:dyDescent="0.2">
      <c r="A830" s="37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3"/>
    </row>
    <row r="831" spans="1:29" ht="12.75" customHeight="1" x14ac:dyDescent="0.2">
      <c r="A831" s="37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3"/>
    </row>
    <row r="832" spans="1:29" ht="12.75" customHeight="1" x14ac:dyDescent="0.2">
      <c r="A832" s="37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3"/>
    </row>
    <row r="833" spans="1:29" ht="12.75" customHeight="1" x14ac:dyDescent="0.2">
      <c r="A833" s="37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3"/>
    </row>
    <row r="834" spans="1:29" ht="12.75" customHeight="1" x14ac:dyDescent="0.2">
      <c r="A834" s="37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3"/>
    </row>
    <row r="835" spans="1:29" ht="12.75" customHeight="1" x14ac:dyDescent="0.2">
      <c r="A835" s="37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3"/>
    </row>
    <row r="836" spans="1:29" ht="12.75" customHeight="1" x14ac:dyDescent="0.2">
      <c r="A836" s="37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3"/>
    </row>
    <row r="837" spans="1:29" ht="12.75" customHeight="1" x14ac:dyDescent="0.2">
      <c r="A837" s="37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3"/>
    </row>
    <row r="838" spans="1:29" ht="12.75" customHeight="1" x14ac:dyDescent="0.2">
      <c r="A838" s="37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3"/>
    </row>
    <row r="839" spans="1:29" ht="12.75" customHeight="1" x14ac:dyDescent="0.2">
      <c r="A839" s="37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3"/>
    </row>
    <row r="840" spans="1:29" ht="12.75" customHeight="1" x14ac:dyDescent="0.2">
      <c r="A840" s="37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3"/>
    </row>
    <row r="841" spans="1:29" ht="12.75" customHeight="1" x14ac:dyDescent="0.2">
      <c r="A841" s="37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3"/>
    </row>
    <row r="842" spans="1:29" ht="12.75" customHeight="1" x14ac:dyDescent="0.2">
      <c r="A842" s="37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3"/>
    </row>
    <row r="843" spans="1:29" ht="12.75" customHeight="1" x14ac:dyDescent="0.2">
      <c r="A843" s="37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3"/>
    </row>
    <row r="844" spans="1:29" ht="12.75" customHeight="1" x14ac:dyDescent="0.2">
      <c r="A844" s="37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3"/>
    </row>
    <row r="845" spans="1:29" ht="12.75" customHeight="1" x14ac:dyDescent="0.2">
      <c r="A845" s="37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3"/>
    </row>
    <row r="846" spans="1:29" ht="12.75" customHeight="1" x14ac:dyDescent="0.2">
      <c r="A846" s="37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3"/>
    </row>
    <row r="847" spans="1:29" ht="12.75" customHeight="1" x14ac:dyDescent="0.2">
      <c r="A847" s="37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3"/>
    </row>
    <row r="848" spans="1:29" ht="12.75" customHeight="1" x14ac:dyDescent="0.2">
      <c r="A848" s="37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3"/>
    </row>
    <row r="849" spans="1:29" ht="12.75" customHeight="1" x14ac:dyDescent="0.2">
      <c r="A849" s="37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3"/>
    </row>
    <row r="850" spans="1:29" ht="12.75" customHeight="1" x14ac:dyDescent="0.2">
      <c r="A850" s="37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3"/>
    </row>
    <row r="851" spans="1:29" ht="12.75" customHeight="1" x14ac:dyDescent="0.2">
      <c r="A851" s="37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3"/>
    </row>
    <row r="852" spans="1:29" ht="12.75" customHeight="1" x14ac:dyDescent="0.2">
      <c r="A852" s="37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3"/>
    </row>
    <row r="853" spans="1:29" ht="12.75" customHeight="1" x14ac:dyDescent="0.2">
      <c r="A853" s="37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3"/>
    </row>
    <row r="854" spans="1:29" ht="12.75" customHeight="1" x14ac:dyDescent="0.2">
      <c r="A854" s="37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3"/>
    </row>
    <row r="855" spans="1:29" ht="12.75" customHeight="1" x14ac:dyDescent="0.2">
      <c r="A855" s="37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3"/>
    </row>
    <row r="856" spans="1:29" ht="12.75" customHeight="1" x14ac:dyDescent="0.2">
      <c r="A856" s="37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3"/>
    </row>
    <row r="857" spans="1:29" ht="12.75" customHeight="1" x14ac:dyDescent="0.2">
      <c r="A857" s="37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3"/>
    </row>
    <row r="858" spans="1:29" ht="12.75" customHeight="1" x14ac:dyDescent="0.2">
      <c r="A858" s="37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3"/>
    </row>
    <row r="859" spans="1:29" ht="12.75" customHeight="1" x14ac:dyDescent="0.2">
      <c r="A859" s="37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3"/>
    </row>
    <row r="860" spans="1:29" ht="12.75" customHeight="1" x14ac:dyDescent="0.2">
      <c r="A860" s="37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3"/>
    </row>
    <row r="861" spans="1:29" ht="12.75" customHeight="1" x14ac:dyDescent="0.2">
      <c r="A861" s="37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3"/>
    </row>
    <row r="862" spans="1:29" ht="12.75" customHeight="1" x14ac:dyDescent="0.2">
      <c r="A862" s="37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3"/>
    </row>
    <row r="863" spans="1:29" ht="12.75" customHeight="1" x14ac:dyDescent="0.2">
      <c r="A863" s="37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3"/>
    </row>
    <row r="864" spans="1:29" ht="12.75" customHeight="1" x14ac:dyDescent="0.2">
      <c r="A864" s="37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3"/>
    </row>
    <row r="865" spans="1:29" ht="12.75" customHeight="1" x14ac:dyDescent="0.2">
      <c r="A865" s="37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3"/>
    </row>
    <row r="866" spans="1:29" ht="12.75" customHeight="1" x14ac:dyDescent="0.2">
      <c r="A866" s="37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3"/>
    </row>
    <row r="867" spans="1:29" ht="12.75" customHeight="1" x14ac:dyDescent="0.2">
      <c r="A867" s="37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3"/>
    </row>
    <row r="868" spans="1:29" ht="12.75" customHeight="1" x14ac:dyDescent="0.2">
      <c r="A868" s="37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3"/>
    </row>
    <row r="869" spans="1:29" ht="12.75" customHeight="1" x14ac:dyDescent="0.2">
      <c r="A869" s="37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3"/>
    </row>
    <row r="870" spans="1:29" ht="12.75" customHeight="1" x14ac:dyDescent="0.2">
      <c r="A870" s="37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3"/>
    </row>
    <row r="871" spans="1:29" ht="12.75" customHeight="1" x14ac:dyDescent="0.2">
      <c r="A871" s="37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3"/>
    </row>
    <row r="872" spans="1:29" ht="12.75" customHeight="1" x14ac:dyDescent="0.2">
      <c r="A872" s="37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3"/>
    </row>
    <row r="873" spans="1:29" ht="12.75" customHeight="1" x14ac:dyDescent="0.2">
      <c r="A873" s="37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3"/>
    </row>
    <row r="874" spans="1:29" ht="12.75" customHeight="1" x14ac:dyDescent="0.2">
      <c r="A874" s="37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3"/>
    </row>
    <row r="875" spans="1:29" ht="12.75" customHeight="1" x14ac:dyDescent="0.2">
      <c r="A875" s="37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3"/>
    </row>
    <row r="876" spans="1:29" ht="12.75" customHeight="1" x14ac:dyDescent="0.2">
      <c r="A876" s="37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3"/>
    </row>
    <row r="877" spans="1:29" ht="12.75" customHeight="1" x14ac:dyDescent="0.2">
      <c r="A877" s="37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3"/>
    </row>
    <row r="878" spans="1:29" ht="12.75" customHeight="1" x14ac:dyDescent="0.2">
      <c r="A878" s="37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3"/>
    </row>
    <row r="879" spans="1:29" ht="12.75" customHeight="1" x14ac:dyDescent="0.2">
      <c r="A879" s="37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3"/>
    </row>
    <row r="880" spans="1:29" ht="12.75" customHeight="1" x14ac:dyDescent="0.2">
      <c r="A880" s="37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3"/>
    </row>
    <row r="881" spans="1:29" ht="12.75" customHeight="1" x14ac:dyDescent="0.2">
      <c r="A881" s="37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3"/>
    </row>
    <row r="882" spans="1:29" ht="12.75" customHeight="1" x14ac:dyDescent="0.2">
      <c r="A882" s="37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3"/>
    </row>
    <row r="883" spans="1:29" ht="12.75" customHeight="1" x14ac:dyDescent="0.2">
      <c r="A883" s="37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3"/>
    </row>
    <row r="884" spans="1:29" ht="12.75" customHeight="1" x14ac:dyDescent="0.2">
      <c r="A884" s="37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3"/>
    </row>
    <row r="885" spans="1:29" ht="12.75" customHeight="1" x14ac:dyDescent="0.2">
      <c r="A885" s="37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3"/>
    </row>
    <row r="886" spans="1:29" ht="12.75" customHeight="1" x14ac:dyDescent="0.2">
      <c r="A886" s="37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3"/>
    </row>
    <row r="887" spans="1:29" ht="12.75" customHeight="1" x14ac:dyDescent="0.2">
      <c r="A887" s="37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3"/>
    </row>
    <row r="888" spans="1:29" ht="12.75" customHeight="1" x14ac:dyDescent="0.2">
      <c r="A888" s="37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3"/>
    </row>
    <row r="889" spans="1:29" ht="12.75" customHeight="1" x14ac:dyDescent="0.2">
      <c r="A889" s="37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3"/>
    </row>
    <row r="890" spans="1:29" ht="12.75" customHeight="1" x14ac:dyDescent="0.2">
      <c r="A890" s="37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3"/>
    </row>
    <row r="891" spans="1:29" ht="12.75" customHeight="1" x14ac:dyDescent="0.2">
      <c r="A891" s="37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3"/>
    </row>
    <row r="892" spans="1:29" ht="12.75" customHeight="1" x14ac:dyDescent="0.2">
      <c r="A892" s="37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3"/>
    </row>
    <row r="893" spans="1:29" ht="12.75" customHeight="1" x14ac:dyDescent="0.2">
      <c r="A893" s="37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3"/>
    </row>
    <row r="894" spans="1:29" ht="12.75" customHeight="1" x14ac:dyDescent="0.2">
      <c r="A894" s="37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3"/>
    </row>
    <row r="895" spans="1:29" ht="12.75" customHeight="1" x14ac:dyDescent="0.2">
      <c r="A895" s="37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3"/>
    </row>
    <row r="896" spans="1:29" ht="12.75" customHeight="1" x14ac:dyDescent="0.2">
      <c r="A896" s="37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3"/>
    </row>
    <row r="897" spans="1:29" ht="12.75" customHeight="1" x14ac:dyDescent="0.2">
      <c r="A897" s="37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3"/>
    </row>
    <row r="898" spans="1:29" ht="12.75" customHeight="1" x14ac:dyDescent="0.2">
      <c r="A898" s="37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3"/>
    </row>
    <row r="899" spans="1:29" ht="12.75" customHeight="1" x14ac:dyDescent="0.2">
      <c r="A899" s="37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3"/>
    </row>
    <row r="900" spans="1:29" ht="12.75" customHeight="1" x14ac:dyDescent="0.2">
      <c r="A900" s="37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3"/>
    </row>
    <row r="901" spans="1:29" ht="12.75" customHeight="1" x14ac:dyDescent="0.2">
      <c r="A901" s="37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3"/>
    </row>
    <row r="902" spans="1:29" ht="12.75" customHeight="1" x14ac:dyDescent="0.2">
      <c r="A902" s="37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3"/>
    </row>
    <row r="903" spans="1:29" ht="12.75" customHeight="1" x14ac:dyDescent="0.2">
      <c r="A903" s="37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3"/>
    </row>
    <row r="904" spans="1:29" ht="12.75" customHeight="1" x14ac:dyDescent="0.2">
      <c r="A904" s="37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3"/>
    </row>
    <row r="905" spans="1:29" ht="12.75" customHeight="1" x14ac:dyDescent="0.2">
      <c r="A905" s="37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3"/>
    </row>
    <row r="906" spans="1:29" ht="12.75" customHeight="1" x14ac:dyDescent="0.2">
      <c r="A906" s="37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3"/>
    </row>
    <row r="907" spans="1:29" ht="12.75" customHeight="1" x14ac:dyDescent="0.2">
      <c r="A907" s="37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3"/>
    </row>
    <row r="908" spans="1:29" ht="12.75" customHeight="1" x14ac:dyDescent="0.2">
      <c r="A908" s="37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3"/>
    </row>
    <row r="909" spans="1:29" ht="12.75" customHeight="1" x14ac:dyDescent="0.2">
      <c r="A909" s="37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3"/>
    </row>
    <row r="910" spans="1:29" ht="12.75" customHeight="1" x14ac:dyDescent="0.2">
      <c r="A910" s="37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3"/>
    </row>
    <row r="911" spans="1:29" ht="12.75" customHeight="1" x14ac:dyDescent="0.2">
      <c r="A911" s="37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3"/>
    </row>
    <row r="912" spans="1:29" ht="12.75" customHeight="1" x14ac:dyDescent="0.2">
      <c r="A912" s="37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3"/>
    </row>
    <row r="913" spans="1:29" ht="12.75" customHeight="1" x14ac:dyDescent="0.2">
      <c r="A913" s="37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3"/>
    </row>
    <row r="914" spans="1:29" ht="12.75" customHeight="1" x14ac:dyDescent="0.2">
      <c r="A914" s="37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3"/>
    </row>
    <row r="915" spans="1:29" ht="12.75" customHeight="1" x14ac:dyDescent="0.2">
      <c r="A915" s="37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3"/>
    </row>
    <row r="916" spans="1:29" ht="12.75" customHeight="1" x14ac:dyDescent="0.2">
      <c r="A916" s="37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3"/>
    </row>
    <row r="917" spans="1:29" ht="12.75" customHeight="1" x14ac:dyDescent="0.2">
      <c r="A917" s="37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3"/>
    </row>
    <row r="918" spans="1:29" ht="12.75" customHeight="1" x14ac:dyDescent="0.2">
      <c r="A918" s="37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3"/>
    </row>
    <row r="919" spans="1:29" ht="12.75" customHeight="1" x14ac:dyDescent="0.2">
      <c r="A919" s="37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3"/>
    </row>
    <row r="920" spans="1:29" ht="12.75" customHeight="1" x14ac:dyDescent="0.2">
      <c r="A920" s="37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3"/>
    </row>
    <row r="921" spans="1:29" ht="12.75" customHeight="1" x14ac:dyDescent="0.2">
      <c r="A921" s="37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3"/>
    </row>
    <row r="922" spans="1:29" ht="12.75" customHeight="1" x14ac:dyDescent="0.2">
      <c r="A922" s="37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3"/>
    </row>
    <row r="923" spans="1:29" ht="12.75" customHeight="1" x14ac:dyDescent="0.2">
      <c r="A923" s="37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3"/>
    </row>
    <row r="924" spans="1:29" ht="12.75" customHeight="1" x14ac:dyDescent="0.2">
      <c r="A924" s="37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3"/>
    </row>
    <row r="925" spans="1:29" ht="12.75" customHeight="1" x14ac:dyDescent="0.2">
      <c r="A925" s="37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3"/>
    </row>
    <row r="926" spans="1:29" ht="12.75" customHeight="1" x14ac:dyDescent="0.2">
      <c r="A926" s="37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3"/>
    </row>
    <row r="927" spans="1:29" ht="12.75" customHeight="1" x14ac:dyDescent="0.2">
      <c r="A927" s="37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3"/>
    </row>
    <row r="928" spans="1:29" ht="12.75" customHeight="1" x14ac:dyDescent="0.2">
      <c r="A928" s="37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3"/>
    </row>
    <row r="929" spans="1:29" ht="12.75" customHeight="1" x14ac:dyDescent="0.2">
      <c r="A929" s="37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3"/>
    </row>
    <row r="930" spans="1:29" ht="12.75" customHeight="1" x14ac:dyDescent="0.2">
      <c r="A930" s="37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3"/>
    </row>
    <row r="931" spans="1:29" ht="12.75" customHeight="1" x14ac:dyDescent="0.2">
      <c r="A931" s="37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3"/>
    </row>
    <row r="932" spans="1:29" ht="12.75" customHeight="1" x14ac:dyDescent="0.2">
      <c r="A932" s="37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3"/>
    </row>
    <row r="933" spans="1:29" ht="12.75" customHeight="1" x14ac:dyDescent="0.2">
      <c r="A933" s="37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3"/>
    </row>
    <row r="934" spans="1:29" ht="12.75" customHeight="1" x14ac:dyDescent="0.2">
      <c r="A934" s="37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3"/>
    </row>
    <row r="935" spans="1:29" ht="12.75" customHeight="1" x14ac:dyDescent="0.2">
      <c r="A935" s="37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3"/>
    </row>
    <row r="936" spans="1:29" ht="12.75" customHeight="1" x14ac:dyDescent="0.2">
      <c r="A936" s="37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3"/>
    </row>
    <row r="937" spans="1:29" ht="12.75" customHeight="1" x14ac:dyDescent="0.2">
      <c r="A937" s="37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3"/>
    </row>
    <row r="938" spans="1:29" ht="12.75" customHeight="1" x14ac:dyDescent="0.2">
      <c r="A938" s="37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3"/>
    </row>
    <row r="939" spans="1:29" ht="12.75" customHeight="1" x14ac:dyDescent="0.2">
      <c r="A939" s="37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3"/>
    </row>
    <row r="940" spans="1:29" ht="12.75" customHeight="1" x14ac:dyDescent="0.2">
      <c r="A940" s="37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3"/>
    </row>
    <row r="941" spans="1:29" ht="12.75" customHeight="1" x14ac:dyDescent="0.2">
      <c r="A941" s="37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3"/>
    </row>
    <row r="942" spans="1:29" ht="12.75" customHeight="1" x14ac:dyDescent="0.2">
      <c r="A942" s="37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3"/>
    </row>
    <row r="943" spans="1:29" ht="12.75" customHeight="1" x14ac:dyDescent="0.2">
      <c r="A943" s="37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3"/>
    </row>
    <row r="944" spans="1:29" ht="12.75" customHeight="1" x14ac:dyDescent="0.2">
      <c r="A944" s="37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3"/>
    </row>
    <row r="945" spans="1:29" ht="12.75" customHeight="1" x14ac:dyDescent="0.2">
      <c r="A945" s="37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3"/>
    </row>
    <row r="946" spans="1:29" ht="12.75" customHeight="1" x14ac:dyDescent="0.2">
      <c r="A946" s="37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3"/>
    </row>
    <row r="947" spans="1:29" ht="12.75" customHeight="1" x14ac:dyDescent="0.2">
      <c r="A947" s="37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3"/>
    </row>
    <row r="948" spans="1:29" ht="12.75" customHeight="1" x14ac:dyDescent="0.2">
      <c r="A948" s="37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3"/>
    </row>
    <row r="949" spans="1:29" ht="12.75" customHeight="1" x14ac:dyDescent="0.2">
      <c r="A949" s="37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3"/>
    </row>
    <row r="950" spans="1:29" ht="12.75" customHeight="1" x14ac:dyDescent="0.2">
      <c r="A950" s="37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3"/>
    </row>
    <row r="951" spans="1:29" ht="12.75" customHeight="1" x14ac:dyDescent="0.2">
      <c r="A951" s="37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3"/>
    </row>
    <row r="952" spans="1:29" ht="12.75" customHeight="1" x14ac:dyDescent="0.2">
      <c r="A952" s="37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3"/>
    </row>
    <row r="953" spans="1:29" ht="12.75" customHeight="1" x14ac:dyDescent="0.2">
      <c r="A953" s="37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3"/>
    </row>
    <row r="954" spans="1:29" ht="12.75" customHeight="1" x14ac:dyDescent="0.2">
      <c r="A954" s="37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3"/>
    </row>
    <row r="955" spans="1:29" ht="12.75" customHeight="1" x14ac:dyDescent="0.2">
      <c r="A955" s="37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3"/>
    </row>
    <row r="956" spans="1:29" ht="12.75" customHeight="1" x14ac:dyDescent="0.2">
      <c r="A956" s="37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3"/>
    </row>
    <row r="957" spans="1:29" ht="12.75" customHeight="1" x14ac:dyDescent="0.2">
      <c r="A957" s="37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3"/>
    </row>
    <row r="958" spans="1:29" ht="12.75" customHeight="1" x14ac:dyDescent="0.2">
      <c r="A958" s="37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3"/>
    </row>
    <row r="959" spans="1:29" ht="12.75" customHeight="1" x14ac:dyDescent="0.2">
      <c r="A959" s="37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3"/>
    </row>
    <row r="960" spans="1:29" ht="12.75" customHeight="1" x14ac:dyDescent="0.2">
      <c r="A960" s="37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3"/>
    </row>
    <row r="961" spans="1:29" ht="12.75" customHeight="1" x14ac:dyDescent="0.2">
      <c r="A961" s="37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3"/>
    </row>
    <row r="962" spans="1:29" ht="12.75" customHeight="1" x14ac:dyDescent="0.2">
      <c r="A962" s="37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3"/>
    </row>
    <row r="963" spans="1:29" ht="12.75" customHeight="1" x14ac:dyDescent="0.2">
      <c r="A963" s="37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3"/>
    </row>
    <row r="964" spans="1:29" ht="12.75" customHeight="1" x14ac:dyDescent="0.2">
      <c r="A964" s="37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3"/>
    </row>
    <row r="965" spans="1:29" ht="12.75" customHeight="1" x14ac:dyDescent="0.2">
      <c r="A965" s="37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3"/>
    </row>
    <row r="966" spans="1:29" ht="12.75" customHeight="1" x14ac:dyDescent="0.2">
      <c r="A966" s="37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3"/>
    </row>
    <row r="967" spans="1:29" ht="12.75" customHeight="1" x14ac:dyDescent="0.2">
      <c r="A967" s="37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3"/>
    </row>
    <row r="968" spans="1:29" ht="12.75" customHeight="1" x14ac:dyDescent="0.2">
      <c r="A968" s="37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3"/>
    </row>
    <row r="969" spans="1:29" ht="12.75" customHeight="1" x14ac:dyDescent="0.2">
      <c r="A969" s="37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3"/>
    </row>
    <row r="970" spans="1:29" ht="12.75" customHeight="1" x14ac:dyDescent="0.2">
      <c r="A970" s="37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3"/>
    </row>
    <row r="971" spans="1:29" ht="12.75" customHeight="1" x14ac:dyDescent="0.2">
      <c r="A971" s="37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3"/>
    </row>
    <row r="972" spans="1:29" ht="12.75" customHeight="1" x14ac:dyDescent="0.2">
      <c r="A972" s="37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3"/>
    </row>
    <row r="973" spans="1:29" ht="12.75" customHeight="1" x14ac:dyDescent="0.2">
      <c r="A973" s="37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3"/>
    </row>
    <row r="974" spans="1:29" ht="12.75" customHeight="1" x14ac:dyDescent="0.2">
      <c r="A974" s="37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3"/>
    </row>
    <row r="975" spans="1:29" ht="12.75" customHeight="1" x14ac:dyDescent="0.2">
      <c r="A975" s="37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3"/>
    </row>
    <row r="976" spans="1:29" ht="12.75" customHeight="1" x14ac:dyDescent="0.2">
      <c r="A976" s="37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3"/>
    </row>
    <row r="977" spans="1:29" ht="12.75" customHeight="1" x14ac:dyDescent="0.2">
      <c r="A977" s="37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3"/>
    </row>
    <row r="978" spans="1:29" ht="12.75" customHeight="1" x14ac:dyDescent="0.2">
      <c r="A978" s="37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3"/>
    </row>
    <row r="979" spans="1:29" ht="12.75" customHeight="1" x14ac:dyDescent="0.2">
      <c r="A979" s="37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3"/>
    </row>
    <row r="980" spans="1:29" ht="12.75" customHeight="1" x14ac:dyDescent="0.2">
      <c r="A980" s="37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3"/>
    </row>
    <row r="981" spans="1:29" ht="12.75" customHeight="1" x14ac:dyDescent="0.2">
      <c r="A981" s="37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3"/>
    </row>
    <row r="982" spans="1:29" ht="12.75" customHeight="1" x14ac:dyDescent="0.2">
      <c r="A982" s="37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3"/>
    </row>
    <row r="983" spans="1:29" ht="12.75" customHeight="1" x14ac:dyDescent="0.2">
      <c r="A983" s="37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3"/>
    </row>
    <row r="984" spans="1:29" ht="12.75" customHeight="1" x14ac:dyDescent="0.2">
      <c r="A984" s="37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3"/>
    </row>
    <row r="985" spans="1:29" ht="12.75" customHeight="1" x14ac:dyDescent="0.2">
      <c r="A985" s="37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3"/>
    </row>
    <row r="986" spans="1:29" ht="12.75" customHeight="1" x14ac:dyDescent="0.2">
      <c r="A986" s="37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3"/>
    </row>
    <row r="987" spans="1:29" ht="12.75" customHeight="1" x14ac:dyDescent="0.2">
      <c r="A987" s="37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3"/>
    </row>
    <row r="988" spans="1:29" ht="12.75" customHeight="1" x14ac:dyDescent="0.2">
      <c r="A988" s="37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3"/>
    </row>
    <row r="989" spans="1:29" ht="12.75" customHeight="1" x14ac:dyDescent="0.2">
      <c r="A989" s="37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3"/>
    </row>
    <row r="990" spans="1:29" ht="12.75" customHeight="1" x14ac:dyDescent="0.2">
      <c r="A990" s="37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3"/>
    </row>
    <row r="991" spans="1:29" ht="12.75" customHeight="1" x14ac:dyDescent="0.2">
      <c r="A991" s="37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3"/>
    </row>
    <row r="992" spans="1:29" ht="12.75" customHeight="1" x14ac:dyDescent="0.2">
      <c r="A992" s="37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3"/>
    </row>
    <row r="993" spans="1:29" ht="12.75" customHeight="1" x14ac:dyDescent="0.2">
      <c r="A993" s="37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3"/>
    </row>
    <row r="994" spans="1:29" ht="12.75" customHeight="1" x14ac:dyDescent="0.2">
      <c r="A994" s="37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3"/>
    </row>
    <row r="995" spans="1:29" ht="12.75" customHeight="1" x14ac:dyDescent="0.2">
      <c r="A995" s="37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3"/>
    </row>
    <row r="996" spans="1:29" ht="12.75" customHeight="1" x14ac:dyDescent="0.2">
      <c r="A996" s="37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3"/>
    </row>
    <row r="997" spans="1:29" ht="12.75" customHeight="1" x14ac:dyDescent="0.2">
      <c r="A997" s="37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3"/>
    </row>
    <row r="998" spans="1:29" ht="12.75" customHeight="1" x14ac:dyDescent="0.2">
      <c r="A998" s="37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3"/>
    </row>
    <row r="999" spans="1:29" ht="12.75" customHeight="1" x14ac:dyDescent="0.2">
      <c r="A999" s="37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3"/>
    </row>
    <row r="1000" spans="1:29" ht="12.75" customHeight="1" x14ac:dyDescent="0.2">
      <c r="A1000" s="37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3"/>
    </row>
  </sheetData>
  <autoFilter ref="A8:AC60"/>
  <mergeCells count="21">
    <mergeCell ref="N63:P63"/>
    <mergeCell ref="Q63:U63"/>
    <mergeCell ref="V63:X63"/>
    <mergeCell ref="C6:H6"/>
    <mergeCell ref="N6:U6"/>
    <mergeCell ref="C7:G7"/>
    <mergeCell ref="F62:P62"/>
    <mergeCell ref="C63:E63"/>
    <mergeCell ref="F63:I63"/>
    <mergeCell ref="J63:M63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"/>
      <c r="B1" s="199">
        <v>45195</v>
      </c>
      <c r="C1" s="252" t="s">
        <v>186</v>
      </c>
      <c r="D1" s="249"/>
      <c r="E1" s="249"/>
      <c r="F1" s="249"/>
      <c r="G1" s="249"/>
      <c r="H1" s="249"/>
      <c r="I1" s="249"/>
      <c r="J1" s="249"/>
      <c r="K1" s="249"/>
      <c r="L1" s="249"/>
      <c r="M1" s="250"/>
      <c r="N1" s="253"/>
      <c r="O1" s="249"/>
      <c r="P1" s="249"/>
      <c r="Q1" s="249"/>
      <c r="R1" s="249"/>
      <c r="S1" s="249"/>
      <c r="T1" s="249"/>
      <c r="U1" s="250"/>
      <c r="V1" s="2"/>
      <c r="W1" s="2"/>
      <c r="X1" s="2"/>
      <c r="Y1" s="2"/>
      <c r="Z1" s="2"/>
      <c r="AA1" s="2"/>
      <c r="AB1" s="2"/>
      <c r="AC1" s="3"/>
      <c r="AD1" s="3"/>
    </row>
    <row r="2" spans="1:30" ht="13.5" customHeight="1" x14ac:dyDescent="0.2">
      <c r="A2" s="4" t="s">
        <v>1</v>
      </c>
      <c r="B2" s="5" t="s">
        <v>2</v>
      </c>
      <c r="C2" s="254" t="s">
        <v>3</v>
      </c>
      <c r="D2" s="255"/>
      <c r="E2" s="255"/>
      <c r="F2" s="255"/>
      <c r="G2" s="255"/>
      <c r="H2" s="255"/>
      <c r="I2" s="255"/>
      <c r="J2" s="255"/>
      <c r="K2" s="255"/>
      <c r="L2" s="255"/>
      <c r="M2" s="256"/>
      <c r="N2" s="254" t="s">
        <v>4</v>
      </c>
      <c r="O2" s="255"/>
      <c r="P2" s="255"/>
      <c r="Q2" s="255"/>
      <c r="R2" s="255"/>
      <c r="S2" s="255"/>
      <c r="T2" s="255"/>
      <c r="U2" s="256"/>
      <c r="V2" s="248" t="s">
        <v>5</v>
      </c>
      <c r="W2" s="249"/>
      <c r="X2" s="249"/>
      <c r="Y2" s="249"/>
      <c r="Z2" s="249"/>
      <c r="AA2" s="249"/>
      <c r="AB2" s="250"/>
      <c r="AC2" s="257" t="s">
        <v>6</v>
      </c>
      <c r="AD2" s="3"/>
    </row>
    <row r="3" spans="1:30" ht="13.5" customHeight="1" x14ac:dyDescent="0.2">
      <c r="A3" s="6"/>
      <c r="B3" s="91" t="s">
        <v>7</v>
      </c>
      <c r="C3" s="7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8" t="s">
        <v>14</v>
      </c>
      <c r="J3" s="8" t="s">
        <v>15</v>
      </c>
      <c r="K3" s="8" t="s">
        <v>16</v>
      </c>
      <c r="L3" s="8" t="s">
        <v>17</v>
      </c>
      <c r="M3" s="8" t="s">
        <v>18</v>
      </c>
      <c r="N3" s="8" t="s">
        <v>8</v>
      </c>
      <c r="O3" s="8" t="s">
        <v>9</v>
      </c>
      <c r="P3" s="8" t="s">
        <v>19</v>
      </c>
      <c r="Q3" s="8" t="s">
        <v>11</v>
      </c>
      <c r="R3" s="8" t="s">
        <v>20</v>
      </c>
      <c r="S3" s="9" t="s">
        <v>21</v>
      </c>
      <c r="T3" s="9" t="s">
        <v>22</v>
      </c>
      <c r="U3" s="10" t="s">
        <v>23</v>
      </c>
      <c r="V3" s="11" t="s">
        <v>24</v>
      </c>
      <c r="W3" s="11" t="s">
        <v>25</v>
      </c>
      <c r="X3" s="11" t="s">
        <v>26</v>
      </c>
      <c r="Y3" s="11" t="s">
        <v>27</v>
      </c>
      <c r="Z3" s="11" t="s">
        <v>28</v>
      </c>
      <c r="AA3" s="11" t="s">
        <v>29</v>
      </c>
      <c r="AB3" s="11" t="s">
        <v>30</v>
      </c>
      <c r="AC3" s="258"/>
      <c r="AD3" s="3"/>
    </row>
    <row r="4" spans="1:30" ht="15.75" customHeight="1" x14ac:dyDescent="0.25">
      <c r="A4" s="200" t="s">
        <v>187</v>
      </c>
      <c r="B4" s="101" t="s">
        <v>188</v>
      </c>
      <c r="C4" s="13"/>
      <c r="D4" s="14" t="s">
        <v>189</v>
      </c>
      <c r="E4" s="14">
        <v>2</v>
      </c>
      <c r="F4" s="14"/>
      <c r="G4" s="14" t="s">
        <v>190</v>
      </c>
      <c r="H4" s="14"/>
      <c r="I4" s="15" t="s">
        <v>191</v>
      </c>
      <c r="J4" s="15">
        <v>2</v>
      </c>
      <c r="K4" s="15"/>
      <c r="L4" s="15" t="s">
        <v>192</v>
      </c>
      <c r="M4" s="16"/>
      <c r="N4" s="18" t="s">
        <v>193</v>
      </c>
      <c r="O4" s="14"/>
      <c r="P4" s="14" t="s">
        <v>194</v>
      </c>
      <c r="Q4" s="14"/>
      <c r="R4" s="14" t="s">
        <v>195</v>
      </c>
      <c r="S4" s="15"/>
      <c r="T4" s="15" t="s">
        <v>196</v>
      </c>
      <c r="U4" s="15"/>
      <c r="V4" s="18">
        <v>1</v>
      </c>
      <c r="W4" s="18">
        <v>2</v>
      </c>
      <c r="X4" s="18">
        <v>1</v>
      </c>
      <c r="Y4" s="18">
        <v>1</v>
      </c>
      <c r="Z4" s="18"/>
      <c r="AA4" s="18">
        <v>1</v>
      </c>
      <c r="AB4" s="18"/>
      <c r="AC4" s="168">
        <v>24860</v>
      </c>
      <c r="AD4" s="3"/>
    </row>
    <row r="5" spans="1:30" ht="15.75" customHeight="1" x14ac:dyDescent="0.25">
      <c r="A5" s="20"/>
      <c r="B5" s="201" t="s">
        <v>197</v>
      </c>
      <c r="C5" s="17"/>
      <c r="D5" s="14"/>
      <c r="E5" s="14">
        <v>13.6</v>
      </c>
      <c r="F5" s="102">
        <f>13.6*2</f>
        <v>27.2</v>
      </c>
      <c r="G5" s="14"/>
      <c r="H5" s="14"/>
      <c r="I5" s="15"/>
      <c r="J5" s="15"/>
      <c r="K5" s="15"/>
      <c r="L5" s="15"/>
      <c r="M5" s="16"/>
      <c r="N5" s="17"/>
      <c r="O5" s="14"/>
      <c r="P5" s="14"/>
      <c r="Q5" s="14"/>
      <c r="R5" s="14">
        <v>13.6</v>
      </c>
      <c r="S5" s="15"/>
      <c r="T5" s="15"/>
      <c r="U5" s="202">
        <v>32</v>
      </c>
      <c r="V5" s="18"/>
      <c r="W5" s="18"/>
      <c r="X5" s="18"/>
      <c r="Y5" s="18"/>
      <c r="Z5" s="18"/>
      <c r="AA5" s="18"/>
      <c r="AB5" s="18"/>
      <c r="AC5" s="168">
        <v>26581</v>
      </c>
      <c r="AD5" s="3"/>
    </row>
    <row r="6" spans="1:30" ht="15.75" customHeight="1" x14ac:dyDescent="0.25">
      <c r="A6" s="20"/>
      <c r="B6" s="203" t="s">
        <v>198</v>
      </c>
      <c r="C6" s="13"/>
      <c r="D6" s="14"/>
      <c r="E6" s="14" t="s">
        <v>199</v>
      </c>
      <c r="F6" s="14"/>
      <c r="G6" s="14"/>
      <c r="H6" s="14"/>
      <c r="I6" s="15"/>
      <c r="J6" s="15" t="s">
        <v>200</v>
      </c>
      <c r="K6" s="15"/>
      <c r="L6" s="15"/>
      <c r="M6" s="16"/>
      <c r="N6" s="17"/>
      <c r="O6" s="14"/>
      <c r="P6" s="14"/>
      <c r="Q6" s="14"/>
      <c r="R6" s="14"/>
      <c r="S6" s="15"/>
      <c r="T6" s="15"/>
      <c r="U6" s="15"/>
      <c r="V6" s="18"/>
      <c r="W6" s="18"/>
      <c r="X6" s="18"/>
      <c r="Y6" s="18"/>
      <c r="Z6" s="18"/>
      <c r="AA6" s="18"/>
      <c r="AB6" s="18"/>
      <c r="AC6" s="19"/>
      <c r="AD6" s="3"/>
    </row>
    <row r="7" spans="1:30" ht="15.75" customHeight="1" x14ac:dyDescent="0.25">
      <c r="A7" s="20"/>
      <c r="B7" s="201" t="s">
        <v>201</v>
      </c>
      <c r="C7" s="17"/>
      <c r="D7" s="14">
        <v>2.5</v>
      </c>
      <c r="E7" s="14">
        <v>2.5</v>
      </c>
      <c r="F7" s="14"/>
      <c r="G7" s="14">
        <v>10</v>
      </c>
      <c r="H7" s="14"/>
      <c r="I7" s="15"/>
      <c r="J7" s="15"/>
      <c r="K7" s="15"/>
      <c r="L7" s="15"/>
      <c r="M7" s="16"/>
      <c r="N7" s="17"/>
      <c r="O7" s="14"/>
      <c r="P7" s="14"/>
      <c r="Q7" s="14"/>
      <c r="R7" s="14"/>
      <c r="S7" s="15"/>
      <c r="T7" s="15"/>
      <c r="U7" s="15">
        <v>4</v>
      </c>
      <c r="V7" s="18"/>
      <c r="W7" s="18"/>
      <c r="X7" s="18">
        <v>7.5</v>
      </c>
      <c r="Y7" s="18"/>
      <c r="Z7" s="204"/>
      <c r="AA7" s="18"/>
      <c r="AB7" s="18"/>
      <c r="AC7" s="168">
        <v>49960</v>
      </c>
      <c r="AD7" s="3"/>
    </row>
    <row r="8" spans="1:30" ht="15.75" customHeight="1" x14ac:dyDescent="0.25">
      <c r="A8" s="20"/>
      <c r="B8" s="12" t="s">
        <v>202</v>
      </c>
      <c r="C8" s="13"/>
      <c r="D8" s="14"/>
      <c r="E8" s="14" t="s">
        <v>203</v>
      </c>
      <c r="F8" s="14"/>
      <c r="G8" s="14">
        <f>7*12</f>
        <v>84</v>
      </c>
      <c r="H8" s="14"/>
      <c r="I8" s="15"/>
      <c r="J8" s="15"/>
      <c r="K8" s="15" t="s">
        <v>204</v>
      </c>
      <c r="L8" s="15"/>
      <c r="M8" s="16"/>
      <c r="N8" s="17" t="s">
        <v>205</v>
      </c>
      <c r="O8" s="14"/>
      <c r="P8" s="14"/>
      <c r="Q8" s="17" t="s">
        <v>206</v>
      </c>
      <c r="R8" s="14"/>
      <c r="S8" s="15"/>
      <c r="T8" s="15"/>
      <c r="U8" s="15"/>
      <c r="V8" s="18"/>
      <c r="W8" s="18"/>
      <c r="X8" s="18"/>
      <c r="Y8" s="18"/>
      <c r="Z8" s="204"/>
      <c r="AA8" s="18"/>
      <c r="AB8" s="18"/>
      <c r="AC8" s="19"/>
      <c r="AD8" s="3"/>
    </row>
    <row r="9" spans="1:30" ht="15.75" customHeight="1" x14ac:dyDescent="0.25">
      <c r="A9" s="20"/>
      <c r="B9" s="205" t="s">
        <v>207</v>
      </c>
      <c r="C9" s="206"/>
      <c r="D9" s="207"/>
      <c r="E9" s="207"/>
      <c r="F9" s="208" t="s">
        <v>208</v>
      </c>
      <c r="G9" s="207"/>
      <c r="H9" s="207"/>
      <c r="I9" s="209"/>
      <c r="J9" s="210" t="s">
        <v>209</v>
      </c>
      <c r="K9" s="24"/>
      <c r="L9" s="24"/>
      <c r="M9" s="25"/>
      <c r="N9" s="26"/>
      <c r="O9" s="23"/>
      <c r="P9" s="23"/>
      <c r="Q9" s="23"/>
      <c r="R9" s="23"/>
      <c r="S9" s="24"/>
      <c r="T9" s="24"/>
      <c r="U9" s="24"/>
      <c r="V9" s="27"/>
      <c r="W9" s="27"/>
      <c r="X9" s="18"/>
      <c r="Y9" s="18"/>
      <c r="Z9" s="18"/>
      <c r="AA9" s="18"/>
      <c r="AB9" s="18"/>
      <c r="AC9" s="168">
        <v>41930</v>
      </c>
      <c r="AD9" s="3"/>
    </row>
    <row r="10" spans="1:30" ht="15.75" customHeight="1" x14ac:dyDescent="0.25">
      <c r="A10" s="21"/>
      <c r="B10" s="164" t="s">
        <v>210</v>
      </c>
      <c r="C10" s="211" t="s">
        <v>211</v>
      </c>
      <c r="D10" s="142"/>
      <c r="E10" s="143" t="s">
        <v>212</v>
      </c>
      <c r="F10" s="142"/>
      <c r="G10" s="142"/>
      <c r="H10" s="207"/>
      <c r="I10" s="212" t="s">
        <v>213</v>
      </c>
      <c r="J10" s="213"/>
      <c r="K10" s="213"/>
      <c r="L10" s="213"/>
      <c r="M10" s="214" t="s">
        <v>214</v>
      </c>
      <c r="N10" s="207"/>
      <c r="O10" s="207"/>
      <c r="P10" s="207"/>
      <c r="Q10" s="207"/>
      <c r="R10" s="208" t="s">
        <v>211</v>
      </c>
      <c r="S10" s="215" t="s">
        <v>93</v>
      </c>
      <c r="T10" s="210" t="s">
        <v>211</v>
      </c>
      <c r="U10" s="24"/>
      <c r="V10" s="27"/>
      <c r="W10" s="27"/>
      <c r="X10" s="27"/>
      <c r="Y10" s="27"/>
      <c r="Z10" s="27"/>
      <c r="AA10" s="27"/>
      <c r="AB10" s="27"/>
      <c r="AC10" s="216">
        <v>24865</v>
      </c>
      <c r="AD10" s="3"/>
    </row>
    <row r="11" spans="1:30" ht="15.75" customHeight="1" x14ac:dyDescent="0.25">
      <c r="A11" s="21"/>
      <c r="B11" s="12"/>
      <c r="C11" s="22"/>
      <c r="D11" s="23"/>
      <c r="E11" s="23"/>
      <c r="F11" s="23"/>
      <c r="G11" s="23"/>
      <c r="H11" s="23"/>
      <c r="I11" s="24"/>
      <c r="J11" s="24"/>
      <c r="K11" s="24"/>
      <c r="L11" s="24"/>
      <c r="M11" s="25"/>
      <c r="N11" s="26"/>
      <c r="O11" s="23"/>
      <c r="P11" s="23"/>
      <c r="Q11" s="23"/>
      <c r="R11" s="23"/>
      <c r="S11" s="24"/>
      <c r="T11" s="24"/>
      <c r="U11" s="24"/>
      <c r="V11" s="27"/>
      <c r="W11" s="27"/>
      <c r="X11" s="27"/>
      <c r="Y11" s="27"/>
      <c r="Z11" s="27"/>
      <c r="AA11" s="27"/>
      <c r="AB11" s="27"/>
      <c r="AC11" s="28"/>
      <c r="AD11" s="3"/>
    </row>
    <row r="12" spans="1:30" ht="15.75" customHeight="1" x14ac:dyDescent="0.25">
      <c r="A12" s="29"/>
      <c r="B12" s="12"/>
      <c r="C12" s="13"/>
      <c r="D12" s="14"/>
      <c r="E12" s="14"/>
      <c r="F12" s="14"/>
      <c r="G12" s="14"/>
      <c r="H12" s="14"/>
      <c r="I12" s="15"/>
      <c r="J12" s="15"/>
      <c r="K12" s="15"/>
      <c r="L12" s="15"/>
      <c r="M12" s="16"/>
      <c r="N12" s="17"/>
      <c r="O12" s="14"/>
      <c r="P12" s="14"/>
      <c r="Q12" s="14"/>
      <c r="R12" s="14"/>
      <c r="S12" s="15"/>
      <c r="T12" s="15"/>
      <c r="U12" s="15"/>
      <c r="V12" s="18"/>
      <c r="W12" s="18"/>
      <c r="X12" s="18"/>
      <c r="Y12" s="18"/>
      <c r="Z12" s="18"/>
      <c r="AA12" s="18"/>
      <c r="AB12" s="18"/>
      <c r="AC12" s="19"/>
      <c r="AD12" s="3"/>
    </row>
    <row r="13" spans="1:30" ht="15.75" customHeight="1" x14ac:dyDescent="0.25">
      <c r="A13" s="217"/>
      <c r="B13" s="12"/>
      <c r="C13" s="22"/>
      <c r="D13" s="23"/>
      <c r="E13" s="23"/>
      <c r="F13" s="23"/>
      <c r="G13" s="23"/>
      <c r="H13" s="23"/>
      <c r="I13" s="24"/>
      <c r="J13" s="24"/>
      <c r="K13" s="24"/>
      <c r="L13" s="24"/>
      <c r="M13" s="25"/>
      <c r="N13" s="26"/>
      <c r="O13" s="23"/>
      <c r="P13" s="23"/>
      <c r="Q13" s="23"/>
      <c r="R13" s="23"/>
      <c r="S13" s="24"/>
      <c r="T13" s="24"/>
      <c r="U13" s="24"/>
      <c r="V13" s="27"/>
      <c r="W13" s="27"/>
      <c r="X13" s="27"/>
      <c r="Y13" s="27"/>
      <c r="Z13" s="27"/>
      <c r="AA13" s="27"/>
      <c r="AB13" s="27"/>
      <c r="AC13" s="28"/>
      <c r="AD13" s="3"/>
    </row>
    <row r="14" spans="1:30" ht="15.75" customHeight="1" x14ac:dyDescent="0.25">
      <c r="A14" s="217"/>
      <c r="B14" s="12"/>
      <c r="C14" s="22"/>
      <c r="D14" s="23"/>
      <c r="E14" s="23"/>
      <c r="F14" s="23"/>
      <c r="G14" s="23"/>
      <c r="H14" s="23"/>
      <c r="I14" s="24"/>
      <c r="J14" s="24"/>
      <c r="K14" s="24"/>
      <c r="L14" s="24"/>
      <c r="M14" s="25"/>
      <c r="N14" s="26"/>
      <c r="O14" s="23"/>
      <c r="P14" s="23"/>
      <c r="Q14" s="23"/>
      <c r="R14" s="23"/>
      <c r="S14" s="24"/>
      <c r="T14" s="24"/>
      <c r="U14" s="24"/>
      <c r="V14" s="27"/>
      <c r="W14" s="27"/>
      <c r="X14" s="27"/>
      <c r="Y14" s="27"/>
      <c r="Z14" s="27"/>
      <c r="AA14" s="27"/>
      <c r="AB14" s="27"/>
      <c r="AC14" s="28"/>
      <c r="AD14" s="3"/>
    </row>
    <row r="15" spans="1:30" ht="15.75" customHeight="1" x14ac:dyDescent="0.25">
      <c r="A15" s="20"/>
      <c r="B15" s="218"/>
      <c r="C15" s="13"/>
      <c r="D15" s="14"/>
      <c r="E15" s="14"/>
      <c r="F15" s="14"/>
      <c r="G15" s="14"/>
      <c r="H15" s="14"/>
      <c r="I15" s="15"/>
      <c r="J15" s="15"/>
      <c r="K15" s="15"/>
      <c r="L15" s="15"/>
      <c r="M15" s="16"/>
      <c r="N15" s="17"/>
      <c r="O15" s="14"/>
      <c r="P15" s="14"/>
      <c r="Q15" s="14"/>
      <c r="R15" s="14"/>
      <c r="S15" s="15"/>
      <c r="T15" s="15"/>
      <c r="U15" s="15"/>
      <c r="V15" s="18"/>
      <c r="W15" s="18"/>
      <c r="X15" s="18"/>
      <c r="Y15" s="18"/>
      <c r="Z15" s="204"/>
      <c r="AA15" s="18"/>
      <c r="AB15" s="18"/>
      <c r="AC15" s="19"/>
      <c r="AD15" s="3"/>
    </row>
    <row r="16" spans="1:30" ht="15.75" customHeight="1" x14ac:dyDescent="0.25">
      <c r="A16" s="217"/>
      <c r="B16" s="12"/>
      <c r="C16" s="22"/>
      <c r="D16" s="23"/>
      <c r="E16" s="23"/>
      <c r="F16" s="23"/>
      <c r="G16" s="23"/>
      <c r="H16" s="23"/>
      <c r="I16" s="24"/>
      <c r="J16" s="24"/>
      <c r="K16" s="24"/>
      <c r="L16" s="24"/>
      <c r="M16" s="25"/>
      <c r="N16" s="26"/>
      <c r="O16" s="23"/>
      <c r="P16" s="23"/>
      <c r="Q16" s="23"/>
      <c r="R16" s="23"/>
      <c r="S16" s="24"/>
      <c r="T16" s="24"/>
      <c r="U16" s="24"/>
      <c r="V16" s="27"/>
      <c r="W16" s="27"/>
      <c r="X16" s="27"/>
      <c r="Y16" s="27"/>
      <c r="Z16" s="27"/>
      <c r="AA16" s="27"/>
      <c r="AB16" s="27"/>
      <c r="AC16" s="28"/>
      <c r="AD16" s="3"/>
    </row>
    <row r="17" spans="1:30" ht="15.75" customHeight="1" x14ac:dyDescent="0.25">
      <c r="A17" s="217"/>
      <c r="B17" s="12"/>
      <c r="C17" s="22"/>
      <c r="D17" s="23"/>
      <c r="E17" s="23"/>
      <c r="F17" s="23"/>
      <c r="G17" s="23"/>
      <c r="H17" s="23"/>
      <c r="I17" s="24"/>
      <c r="J17" s="24"/>
      <c r="K17" s="24"/>
      <c r="L17" s="24"/>
      <c r="M17" s="25"/>
      <c r="N17" s="26"/>
      <c r="O17" s="23"/>
      <c r="P17" s="23"/>
      <c r="Q17" s="23"/>
      <c r="R17" s="23"/>
      <c r="S17" s="24"/>
      <c r="T17" s="24"/>
      <c r="U17" s="24"/>
      <c r="V17" s="27"/>
      <c r="W17" s="27"/>
      <c r="X17" s="27"/>
      <c r="Y17" s="27"/>
      <c r="Z17" s="27"/>
      <c r="AA17" s="27"/>
      <c r="AB17" s="27"/>
      <c r="AC17" s="28"/>
      <c r="AD17" s="3"/>
    </row>
    <row r="18" spans="1:30" ht="15.75" customHeight="1" x14ac:dyDescent="0.25">
      <c r="A18" s="217"/>
      <c r="B18" s="12"/>
      <c r="C18" s="22"/>
      <c r="D18" s="23"/>
      <c r="E18" s="23"/>
      <c r="F18" s="23"/>
      <c r="G18" s="23"/>
      <c r="H18" s="23"/>
      <c r="I18" s="24"/>
      <c r="J18" s="24"/>
      <c r="K18" s="24"/>
      <c r="L18" s="24"/>
      <c r="M18" s="25"/>
      <c r="N18" s="26"/>
      <c r="O18" s="23"/>
      <c r="P18" s="23"/>
      <c r="Q18" s="23"/>
      <c r="R18" s="23"/>
      <c r="S18" s="24"/>
      <c r="T18" s="24"/>
      <c r="U18" s="24"/>
      <c r="V18" s="27"/>
      <c r="W18" s="27"/>
      <c r="X18" s="27"/>
      <c r="Y18" s="27"/>
      <c r="Z18" s="27"/>
      <c r="AA18" s="27"/>
      <c r="AB18" s="27"/>
      <c r="AC18" s="28"/>
      <c r="AD18" s="3"/>
    </row>
    <row r="19" spans="1:30" ht="15.75" customHeight="1" x14ac:dyDescent="0.25">
      <c r="A19" s="217"/>
      <c r="B19" s="12"/>
      <c r="C19" s="22"/>
      <c r="D19" s="23"/>
      <c r="E19" s="23"/>
      <c r="F19" s="23"/>
      <c r="G19" s="23"/>
      <c r="H19" s="23"/>
      <c r="I19" s="24"/>
      <c r="J19" s="24"/>
      <c r="K19" s="24"/>
      <c r="L19" s="24"/>
      <c r="M19" s="25"/>
      <c r="N19" s="26"/>
      <c r="O19" s="23"/>
      <c r="P19" s="23"/>
      <c r="Q19" s="23"/>
      <c r="R19" s="219"/>
      <c r="S19" s="24"/>
      <c r="T19" s="24"/>
      <c r="U19" s="220"/>
      <c r="V19" s="221"/>
      <c r="W19" s="27"/>
      <c r="X19" s="27"/>
      <c r="Y19" s="27"/>
      <c r="Z19" s="27"/>
      <c r="AA19" s="27"/>
      <c r="AB19" s="27"/>
      <c r="AC19" s="28"/>
      <c r="AD19" s="3"/>
    </row>
    <row r="20" spans="1:30" ht="15.75" customHeight="1" x14ac:dyDescent="0.25">
      <c r="A20" s="217"/>
      <c r="B20" s="12"/>
      <c r="C20" s="22"/>
      <c r="D20" s="23"/>
      <c r="E20" s="23"/>
      <c r="F20" s="23"/>
      <c r="G20" s="23"/>
      <c r="H20" s="23"/>
      <c r="I20" s="24"/>
      <c r="J20" s="24"/>
      <c r="K20" s="24"/>
      <c r="L20" s="24"/>
      <c r="M20" s="25"/>
      <c r="N20" s="26"/>
      <c r="O20" s="23"/>
      <c r="P20" s="23"/>
      <c r="Q20" s="23"/>
      <c r="R20" s="23"/>
      <c r="S20" s="24"/>
      <c r="T20" s="24"/>
      <c r="U20" s="24"/>
      <c r="V20" s="27"/>
      <c r="W20" s="27"/>
      <c r="X20" s="27"/>
      <c r="Y20" s="27"/>
      <c r="Z20" s="27"/>
      <c r="AA20" s="27"/>
      <c r="AB20" s="27"/>
      <c r="AC20" s="28"/>
      <c r="AD20" s="3"/>
    </row>
    <row r="21" spans="1:30" ht="15.75" customHeight="1" x14ac:dyDescent="0.25">
      <c r="A21" s="217"/>
      <c r="B21" s="12"/>
      <c r="C21" s="22"/>
      <c r="D21" s="23"/>
      <c r="E21" s="23"/>
      <c r="F21" s="23"/>
      <c r="G21" s="23"/>
      <c r="H21" s="23"/>
      <c r="I21" s="24"/>
      <c r="J21" s="24"/>
      <c r="K21" s="24"/>
      <c r="L21" s="24"/>
      <c r="M21" s="25"/>
      <c r="N21" s="26"/>
      <c r="O21" s="23"/>
      <c r="P21" s="23"/>
      <c r="Q21" s="23"/>
      <c r="R21" s="23"/>
      <c r="S21" s="24"/>
      <c r="T21" s="24"/>
      <c r="U21" s="24"/>
      <c r="V21" s="27"/>
      <c r="W21" s="27"/>
      <c r="X21" s="27"/>
      <c r="Y21" s="27"/>
      <c r="Z21" s="27"/>
      <c r="AA21" s="27"/>
      <c r="AB21" s="27"/>
      <c r="AC21" s="28"/>
      <c r="AD21" s="3"/>
    </row>
    <row r="22" spans="1:30" ht="15.75" customHeight="1" x14ac:dyDescent="0.25">
      <c r="A22" s="217"/>
      <c r="B22" s="12"/>
      <c r="C22" s="22"/>
      <c r="D22" s="23"/>
      <c r="E22" s="23"/>
      <c r="F22" s="23"/>
      <c r="G22" s="23"/>
      <c r="H22" s="23"/>
      <c r="I22" s="24"/>
      <c r="J22" s="24"/>
      <c r="K22" s="24"/>
      <c r="L22" s="24"/>
      <c r="M22" s="25"/>
      <c r="N22" s="26"/>
      <c r="O22" s="23"/>
      <c r="P22" s="23"/>
      <c r="Q22" s="23"/>
      <c r="R22" s="23"/>
      <c r="S22" s="24"/>
      <c r="T22" s="24"/>
      <c r="U22" s="24"/>
      <c r="V22" s="27"/>
      <c r="W22" s="27"/>
      <c r="X22" s="27"/>
      <c r="Y22" s="27"/>
      <c r="Z22" s="27"/>
      <c r="AA22" s="27"/>
      <c r="AB22" s="27"/>
      <c r="AC22" s="28"/>
      <c r="AD22" s="3"/>
    </row>
    <row r="23" spans="1:30" ht="15.75" customHeight="1" x14ac:dyDescent="0.25">
      <c r="A23" s="217"/>
      <c r="B23" s="12"/>
      <c r="C23" s="22"/>
      <c r="D23" s="23"/>
      <c r="E23" s="23"/>
      <c r="F23" s="23"/>
      <c r="G23" s="23"/>
      <c r="H23" s="23"/>
      <c r="I23" s="24"/>
      <c r="J23" s="24"/>
      <c r="K23" s="24"/>
      <c r="L23" s="24"/>
      <c r="M23" s="25"/>
      <c r="N23" s="26"/>
      <c r="O23" s="23"/>
      <c r="P23" s="23"/>
      <c r="Q23" s="23"/>
      <c r="R23" s="23"/>
      <c r="S23" s="24"/>
      <c r="T23" s="24"/>
      <c r="U23" s="24"/>
      <c r="V23" s="27"/>
      <c r="W23" s="27"/>
      <c r="X23" s="27"/>
      <c r="Y23" s="27"/>
      <c r="Z23" s="27"/>
      <c r="AA23" s="27"/>
      <c r="AB23" s="27"/>
      <c r="AC23" s="28"/>
      <c r="AD23" s="3"/>
    </row>
    <row r="24" spans="1:30" ht="15.75" customHeight="1" x14ac:dyDescent="0.25">
      <c r="A24" s="217"/>
      <c r="B24" s="12"/>
      <c r="C24" s="22"/>
      <c r="D24" s="23"/>
      <c r="E24" s="23"/>
      <c r="F24" s="23"/>
      <c r="G24" s="23"/>
      <c r="H24" s="23"/>
      <c r="I24" s="24"/>
      <c r="J24" s="24"/>
      <c r="K24" s="24"/>
      <c r="L24" s="24"/>
      <c r="M24" s="25"/>
      <c r="N24" s="26"/>
      <c r="O24" s="23"/>
      <c r="P24" s="23"/>
      <c r="Q24" s="23"/>
      <c r="R24" s="23"/>
      <c r="S24" s="24"/>
      <c r="T24" s="24"/>
      <c r="U24" s="24"/>
      <c r="V24" s="27"/>
      <c r="W24" s="27"/>
      <c r="X24" s="27"/>
      <c r="Y24" s="27"/>
      <c r="Z24" s="27"/>
      <c r="AA24" s="27"/>
      <c r="AB24" s="27"/>
      <c r="AC24" s="28"/>
      <c r="AD24" s="3"/>
    </row>
    <row r="25" spans="1:30" ht="15.75" customHeight="1" x14ac:dyDescent="0.25">
      <c r="A25" s="217"/>
      <c r="B25" s="12"/>
      <c r="C25" s="22"/>
      <c r="D25" s="23"/>
      <c r="E25" s="23"/>
      <c r="F25" s="23"/>
      <c r="G25" s="23"/>
      <c r="H25" s="23"/>
      <c r="I25" s="24"/>
      <c r="J25" s="24"/>
      <c r="K25" s="24"/>
      <c r="L25" s="24"/>
      <c r="M25" s="25"/>
      <c r="N25" s="26"/>
      <c r="O25" s="23"/>
      <c r="P25" s="23"/>
      <c r="Q25" s="23"/>
      <c r="R25" s="23"/>
      <c r="S25" s="24"/>
      <c r="T25" s="24"/>
      <c r="U25" s="24"/>
      <c r="V25" s="27"/>
      <c r="W25" s="27"/>
      <c r="X25" s="27"/>
      <c r="Y25" s="27"/>
      <c r="Z25" s="27"/>
      <c r="AA25" s="27"/>
      <c r="AB25" s="27"/>
      <c r="AC25" s="28"/>
      <c r="AD25" s="3"/>
    </row>
    <row r="26" spans="1:30" ht="16.5" customHeight="1" x14ac:dyDescent="0.25">
      <c r="A26" s="30"/>
      <c r="B26" s="12"/>
      <c r="C26" s="22"/>
      <c r="D26" s="23"/>
      <c r="E26" s="23"/>
      <c r="F26" s="23"/>
      <c r="G26" s="23"/>
      <c r="H26" s="23"/>
      <c r="I26" s="24"/>
      <c r="J26" s="24"/>
      <c r="K26" s="24"/>
      <c r="L26" s="24"/>
      <c r="M26" s="25"/>
      <c r="N26" s="26"/>
      <c r="O26" s="23"/>
      <c r="P26" s="23"/>
      <c r="Q26" s="23"/>
      <c r="R26" s="23"/>
      <c r="S26" s="24"/>
      <c r="T26" s="24"/>
      <c r="U26" s="24"/>
      <c r="V26" s="27"/>
      <c r="W26" s="27"/>
      <c r="X26" s="27"/>
      <c r="Y26" s="27"/>
      <c r="Z26" s="27"/>
      <c r="AA26" s="27"/>
      <c r="AB26" s="27"/>
      <c r="AC26" s="28"/>
      <c r="AD26" s="3"/>
    </row>
    <row r="27" spans="1:30" ht="16.5" customHeight="1" x14ac:dyDescent="0.25">
      <c r="A27" s="31"/>
      <c r="B27" s="32" t="s">
        <v>31</v>
      </c>
      <c r="C27" s="33">
        <f t="shared" ref="C27:AB27" si="0">SUM(C4:C26)</f>
        <v>0</v>
      </c>
      <c r="D27" s="34">
        <f t="shared" si="0"/>
        <v>2.5</v>
      </c>
      <c r="E27" s="34">
        <f t="shared" si="0"/>
        <v>18.100000000000001</v>
      </c>
      <c r="F27" s="34">
        <f t="shared" si="0"/>
        <v>27.2</v>
      </c>
      <c r="G27" s="34">
        <f t="shared" si="0"/>
        <v>94</v>
      </c>
      <c r="H27" s="34">
        <f t="shared" si="0"/>
        <v>0</v>
      </c>
      <c r="I27" s="34">
        <f t="shared" si="0"/>
        <v>0</v>
      </c>
      <c r="J27" s="34">
        <f t="shared" si="0"/>
        <v>2</v>
      </c>
      <c r="K27" s="34">
        <f t="shared" si="0"/>
        <v>0</v>
      </c>
      <c r="L27" s="34">
        <f t="shared" si="0"/>
        <v>0</v>
      </c>
      <c r="M27" s="35">
        <f t="shared" si="0"/>
        <v>0</v>
      </c>
      <c r="N27" s="33">
        <f t="shared" si="0"/>
        <v>0</v>
      </c>
      <c r="O27" s="34">
        <f t="shared" si="0"/>
        <v>0</v>
      </c>
      <c r="P27" s="34">
        <f t="shared" si="0"/>
        <v>0</v>
      </c>
      <c r="Q27" s="34">
        <f t="shared" si="0"/>
        <v>0</v>
      </c>
      <c r="R27" s="34">
        <f t="shared" si="0"/>
        <v>13.6</v>
      </c>
      <c r="S27" s="34">
        <f t="shared" si="0"/>
        <v>0</v>
      </c>
      <c r="T27" s="34">
        <f t="shared" si="0"/>
        <v>0</v>
      </c>
      <c r="U27" s="35">
        <f t="shared" si="0"/>
        <v>36</v>
      </c>
      <c r="V27" s="33">
        <f t="shared" si="0"/>
        <v>1</v>
      </c>
      <c r="W27" s="34">
        <f t="shared" si="0"/>
        <v>2</v>
      </c>
      <c r="X27" s="34">
        <f t="shared" si="0"/>
        <v>8.5</v>
      </c>
      <c r="Y27" s="34">
        <f t="shared" si="0"/>
        <v>1</v>
      </c>
      <c r="Z27" s="34">
        <f t="shared" si="0"/>
        <v>0</v>
      </c>
      <c r="AA27" s="34">
        <f t="shared" si="0"/>
        <v>1</v>
      </c>
      <c r="AB27" s="35">
        <f t="shared" si="0"/>
        <v>0</v>
      </c>
      <c r="AC27" s="36">
        <f>SUM(C27:AB27)</f>
        <v>206.9</v>
      </c>
      <c r="AD27" s="31"/>
    </row>
    <row r="28" spans="1:30" ht="13.5" customHeight="1" x14ac:dyDescent="0.2">
      <c r="A28" s="3"/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2"/>
      <c r="W28" s="2"/>
      <c r="X28" s="2"/>
      <c r="Y28" s="2"/>
      <c r="Z28" s="2"/>
      <c r="AA28" s="2"/>
      <c r="AB28" s="2"/>
      <c r="AC28" s="3"/>
      <c r="AD28" s="3"/>
    </row>
    <row r="29" spans="1:30" ht="13.5" customHeight="1" x14ac:dyDescent="0.2">
      <c r="A29" s="3"/>
      <c r="B29" s="37"/>
      <c r="C29" s="38"/>
      <c r="D29" s="38"/>
      <c r="E29" s="38"/>
      <c r="F29" s="248" t="s">
        <v>32</v>
      </c>
      <c r="G29" s="249"/>
      <c r="H29" s="249"/>
      <c r="I29" s="249"/>
      <c r="J29" s="249"/>
      <c r="K29" s="249"/>
      <c r="L29" s="249"/>
      <c r="M29" s="249"/>
      <c r="N29" s="249"/>
      <c r="O29" s="249"/>
      <c r="P29" s="250"/>
      <c r="Q29" s="38"/>
      <c r="R29" s="38"/>
      <c r="S29" s="38"/>
      <c r="T29" s="38"/>
      <c r="U29" s="38"/>
      <c r="V29" s="2"/>
      <c r="W29" s="2"/>
      <c r="X29" s="2"/>
      <c r="Y29" s="2"/>
      <c r="Z29" s="2"/>
      <c r="AA29" s="2"/>
      <c r="AB29" s="3"/>
      <c r="AC29" s="3"/>
      <c r="AD29" s="3"/>
    </row>
    <row r="30" spans="1:30" ht="13.5" customHeight="1" x14ac:dyDescent="0.2">
      <c r="A30" s="3"/>
      <c r="B30" s="39"/>
      <c r="C30" s="248" t="s">
        <v>33</v>
      </c>
      <c r="D30" s="249"/>
      <c r="E30" s="250"/>
      <c r="F30" s="251" t="s">
        <v>34</v>
      </c>
      <c r="G30" s="249"/>
      <c r="H30" s="249"/>
      <c r="I30" s="250"/>
      <c r="J30" s="251" t="s">
        <v>35</v>
      </c>
      <c r="K30" s="249"/>
      <c r="L30" s="249"/>
      <c r="M30" s="250"/>
      <c r="N30" s="251" t="s">
        <v>158</v>
      </c>
      <c r="O30" s="249"/>
      <c r="P30" s="250"/>
      <c r="Q30" s="248" t="s">
        <v>36</v>
      </c>
      <c r="R30" s="249"/>
      <c r="S30" s="249"/>
      <c r="T30" s="249"/>
      <c r="U30" s="250"/>
      <c r="V30" s="251" t="s">
        <v>37</v>
      </c>
      <c r="W30" s="249"/>
      <c r="X30" s="249"/>
      <c r="Y30" s="249"/>
      <c r="Z30" s="250"/>
      <c r="AA30" s="40" t="s">
        <v>6</v>
      </c>
      <c r="AB30" s="3"/>
      <c r="AC30" s="3"/>
      <c r="AD30" s="3"/>
    </row>
    <row r="31" spans="1:30" ht="13.5" customHeight="1" x14ac:dyDescent="0.2">
      <c r="A31" s="3"/>
      <c r="B31" s="41" t="s">
        <v>7</v>
      </c>
      <c r="C31" s="42" t="s">
        <v>8</v>
      </c>
      <c r="D31" s="8" t="s">
        <v>9</v>
      </c>
      <c r="E31" s="8" t="s">
        <v>10</v>
      </c>
      <c r="F31" s="43" t="s">
        <v>19</v>
      </c>
      <c r="G31" s="44" t="s">
        <v>38</v>
      </c>
      <c r="H31" s="44" t="s">
        <v>39</v>
      </c>
      <c r="I31" s="45" t="s">
        <v>40</v>
      </c>
      <c r="J31" s="43" t="s">
        <v>19</v>
      </c>
      <c r="K31" s="44" t="s">
        <v>38</v>
      </c>
      <c r="L31" s="44" t="s">
        <v>39</v>
      </c>
      <c r="M31" s="45" t="s">
        <v>40</v>
      </c>
      <c r="N31" s="46" t="s">
        <v>165</v>
      </c>
      <c r="O31" s="46" t="s">
        <v>166</v>
      </c>
      <c r="P31" s="46" t="s">
        <v>167</v>
      </c>
      <c r="Q31" s="42" t="s">
        <v>8</v>
      </c>
      <c r="R31" s="8" t="s">
        <v>9</v>
      </c>
      <c r="S31" s="8" t="s">
        <v>10</v>
      </c>
      <c r="T31" s="8" t="s">
        <v>11</v>
      </c>
      <c r="U31" s="10" t="s">
        <v>39</v>
      </c>
      <c r="V31" s="47" t="s">
        <v>8</v>
      </c>
      <c r="W31" s="48" t="s">
        <v>9</v>
      </c>
      <c r="X31" s="48" t="s">
        <v>10</v>
      </c>
      <c r="Y31" s="48" t="s">
        <v>11</v>
      </c>
      <c r="Z31" s="48" t="s">
        <v>39</v>
      </c>
      <c r="AA31" s="49"/>
      <c r="AB31" s="3"/>
      <c r="AC31" s="3"/>
      <c r="AD31" s="3"/>
    </row>
    <row r="32" spans="1:30" ht="15.75" customHeight="1" x14ac:dyDescent="0.25">
      <c r="A32" s="3"/>
      <c r="B32" s="12"/>
      <c r="C32" s="50"/>
      <c r="D32" s="51"/>
      <c r="E32" s="51"/>
      <c r="F32" s="50"/>
      <c r="G32" s="51"/>
      <c r="H32" s="51"/>
      <c r="I32" s="52"/>
      <c r="J32" s="50"/>
      <c r="K32" s="51"/>
      <c r="L32" s="53"/>
      <c r="M32" s="52"/>
      <c r="N32" s="50"/>
      <c r="O32" s="51"/>
      <c r="P32" s="54"/>
      <c r="Q32" s="50"/>
      <c r="R32" s="51"/>
      <c r="S32" s="51"/>
      <c r="T32" s="51"/>
      <c r="U32" s="54"/>
      <c r="V32" s="55"/>
      <c r="W32" s="55"/>
      <c r="X32" s="55"/>
      <c r="Y32" s="55"/>
      <c r="Z32" s="55"/>
      <c r="AA32" s="56"/>
      <c r="AB32" s="3"/>
      <c r="AC32" s="3"/>
      <c r="AD32" s="3"/>
    </row>
    <row r="33" spans="1:30" ht="15.75" customHeight="1" x14ac:dyDescent="0.25">
      <c r="A33" s="3"/>
      <c r="B33" s="19"/>
      <c r="C33" s="57"/>
      <c r="D33" s="58"/>
      <c r="E33" s="58"/>
      <c r="F33" s="57"/>
      <c r="G33" s="58"/>
      <c r="H33" s="58"/>
      <c r="I33" s="59"/>
      <c r="J33" s="57"/>
      <c r="K33" s="58"/>
      <c r="L33" s="60"/>
      <c r="M33" s="52"/>
      <c r="N33" s="50"/>
      <c r="O33" s="51"/>
      <c r="P33" s="54"/>
      <c r="Q33" s="57"/>
      <c r="R33" s="58"/>
      <c r="S33" s="58"/>
      <c r="T33" s="58"/>
      <c r="U33" s="61"/>
      <c r="V33" s="58"/>
      <c r="W33" s="58"/>
      <c r="X33" s="58"/>
      <c r="Y33" s="58"/>
      <c r="Z33" s="58"/>
      <c r="AA33" s="19"/>
      <c r="AB33" s="3"/>
      <c r="AC33" s="3"/>
      <c r="AD33" s="3"/>
    </row>
    <row r="34" spans="1:30" ht="15.75" customHeight="1" x14ac:dyDescent="0.25">
      <c r="A34" s="3"/>
      <c r="B34" s="19"/>
      <c r="C34" s="57"/>
      <c r="D34" s="58"/>
      <c r="E34" s="58"/>
      <c r="F34" s="57"/>
      <c r="G34" s="58"/>
      <c r="H34" s="58"/>
      <c r="I34" s="59"/>
      <c r="J34" s="57"/>
      <c r="K34" s="58"/>
      <c r="L34" s="62"/>
      <c r="M34" s="59"/>
      <c r="N34" s="57"/>
      <c r="O34" s="58"/>
      <c r="P34" s="61"/>
      <c r="Q34" s="57"/>
      <c r="R34" s="58"/>
      <c r="S34" s="58"/>
      <c r="T34" s="58"/>
      <c r="U34" s="61"/>
      <c r="V34" s="58"/>
      <c r="W34" s="58"/>
      <c r="X34" s="58"/>
      <c r="Y34" s="58"/>
      <c r="Z34" s="58"/>
      <c r="AA34" s="19"/>
      <c r="AB34" s="3"/>
      <c r="AC34" s="3"/>
      <c r="AD34" s="3"/>
    </row>
    <row r="35" spans="1:30" ht="15.75" customHeight="1" x14ac:dyDescent="0.25">
      <c r="A35" s="3"/>
      <c r="B35" s="63"/>
      <c r="C35" s="57"/>
      <c r="D35" s="58"/>
      <c r="E35" s="58"/>
      <c r="F35" s="57"/>
      <c r="G35" s="58"/>
      <c r="H35" s="58"/>
      <c r="I35" s="59"/>
      <c r="J35" s="57"/>
      <c r="K35" s="58"/>
      <c r="L35" s="62"/>
      <c r="M35" s="59"/>
      <c r="N35" s="57"/>
      <c r="O35" s="58"/>
      <c r="P35" s="61"/>
      <c r="Q35" s="57"/>
      <c r="R35" s="58"/>
      <c r="S35" s="58"/>
      <c r="T35" s="58"/>
      <c r="U35" s="61"/>
      <c r="V35" s="58"/>
      <c r="W35" s="58"/>
      <c r="X35" s="58"/>
      <c r="Y35" s="58"/>
      <c r="Z35" s="58"/>
      <c r="AA35" s="19"/>
      <c r="AB35" s="3"/>
      <c r="AC35" s="3"/>
      <c r="AD35" s="3"/>
    </row>
    <row r="36" spans="1:30" ht="16.5" customHeight="1" x14ac:dyDescent="0.25">
      <c r="A36" s="3"/>
      <c r="B36" s="64"/>
      <c r="C36" s="65"/>
      <c r="D36" s="66"/>
      <c r="E36" s="66"/>
      <c r="F36" s="65"/>
      <c r="G36" s="66"/>
      <c r="H36" s="66"/>
      <c r="I36" s="67"/>
      <c r="J36" s="65"/>
      <c r="K36" s="66"/>
      <c r="L36" s="68"/>
      <c r="M36" s="67"/>
      <c r="N36" s="65"/>
      <c r="O36" s="66"/>
      <c r="P36" s="69"/>
      <c r="Q36" s="65"/>
      <c r="R36" s="66"/>
      <c r="S36" s="66"/>
      <c r="T36" s="66"/>
      <c r="U36" s="69"/>
      <c r="V36" s="66"/>
      <c r="W36" s="66"/>
      <c r="X36" s="66"/>
      <c r="Y36" s="66"/>
      <c r="Z36" s="66"/>
      <c r="AA36" s="70"/>
      <c r="AB36" s="3"/>
      <c r="AC36" s="3"/>
      <c r="AD36" s="3"/>
    </row>
    <row r="37" spans="1:30" ht="13.5" customHeight="1" x14ac:dyDescent="0.2">
      <c r="A37" s="3"/>
      <c r="B37" s="71" t="s">
        <v>31</v>
      </c>
      <c r="C37" s="72">
        <f t="shared" ref="C37:Z37" si="1">SUM(C32:C36)</f>
        <v>0</v>
      </c>
      <c r="D37" s="72">
        <f t="shared" si="1"/>
        <v>0</v>
      </c>
      <c r="E37" s="72">
        <f t="shared" si="1"/>
        <v>0</v>
      </c>
      <c r="F37" s="72">
        <f t="shared" si="1"/>
        <v>0</v>
      </c>
      <c r="G37" s="72">
        <f t="shared" si="1"/>
        <v>0</v>
      </c>
      <c r="H37" s="72">
        <f t="shared" si="1"/>
        <v>0</v>
      </c>
      <c r="I37" s="72">
        <f t="shared" si="1"/>
        <v>0</v>
      </c>
      <c r="J37" s="72">
        <f t="shared" si="1"/>
        <v>0</v>
      </c>
      <c r="K37" s="73">
        <f t="shared" si="1"/>
        <v>0</v>
      </c>
      <c r="L37" s="73">
        <f t="shared" si="1"/>
        <v>0</v>
      </c>
      <c r="M37" s="74">
        <f t="shared" si="1"/>
        <v>0</v>
      </c>
      <c r="N37" s="74">
        <f t="shared" si="1"/>
        <v>0</v>
      </c>
      <c r="O37" s="74">
        <f t="shared" si="1"/>
        <v>0</v>
      </c>
      <c r="P37" s="74">
        <f t="shared" si="1"/>
        <v>0</v>
      </c>
      <c r="Q37" s="72">
        <f t="shared" si="1"/>
        <v>0</v>
      </c>
      <c r="R37" s="72">
        <f t="shared" si="1"/>
        <v>0</v>
      </c>
      <c r="S37" s="72">
        <f t="shared" si="1"/>
        <v>0</v>
      </c>
      <c r="T37" s="72">
        <f t="shared" si="1"/>
        <v>0</v>
      </c>
      <c r="U37" s="74">
        <f t="shared" si="1"/>
        <v>0</v>
      </c>
      <c r="V37" s="74">
        <f t="shared" si="1"/>
        <v>0</v>
      </c>
      <c r="W37" s="74">
        <f t="shared" si="1"/>
        <v>0</v>
      </c>
      <c r="X37" s="74">
        <f t="shared" si="1"/>
        <v>0</v>
      </c>
      <c r="Y37" s="74">
        <f t="shared" si="1"/>
        <v>0</v>
      </c>
      <c r="Z37" s="74">
        <f t="shared" si="1"/>
        <v>0</v>
      </c>
      <c r="AA37" s="75"/>
      <c r="AB37" s="3"/>
      <c r="AC37" s="3"/>
      <c r="AD37" s="3"/>
    </row>
    <row r="38" spans="1:30" ht="12.75" customHeight="1" x14ac:dyDescent="0.2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  <c r="AD38" s="3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22"/>
      <c r="B1" s="282" t="s">
        <v>41</v>
      </c>
      <c r="C1" s="263"/>
      <c r="D1" s="263"/>
      <c r="E1" s="263"/>
      <c r="F1" s="263"/>
      <c r="G1" s="283"/>
      <c r="H1" s="223" t="s">
        <v>42</v>
      </c>
      <c r="I1" s="287" t="s">
        <v>215</v>
      </c>
      <c r="J1" s="288"/>
    </row>
    <row r="2" spans="1:10" ht="12.75" customHeight="1" x14ac:dyDescent="0.2">
      <c r="B2" s="284"/>
      <c r="C2" s="285"/>
      <c r="D2" s="285"/>
      <c r="E2" s="285"/>
      <c r="F2" s="285"/>
      <c r="G2" s="286"/>
      <c r="H2" s="223" t="s">
        <v>216</v>
      </c>
      <c r="I2" s="289">
        <v>43742</v>
      </c>
      <c r="J2" s="288"/>
    </row>
    <row r="3" spans="1:10" ht="12.75" customHeight="1" x14ac:dyDescent="0.2">
      <c r="A3" s="282" t="s">
        <v>217</v>
      </c>
      <c r="B3" s="263"/>
      <c r="C3" s="263"/>
      <c r="D3" s="263"/>
      <c r="E3" s="263"/>
      <c r="F3" s="263"/>
      <c r="G3" s="264"/>
      <c r="H3" s="223" t="s">
        <v>218</v>
      </c>
      <c r="I3" s="291" t="s">
        <v>219</v>
      </c>
      <c r="J3" s="288"/>
    </row>
    <row r="4" spans="1:10" ht="12.75" customHeight="1" x14ac:dyDescent="0.2">
      <c r="A4" s="284"/>
      <c r="B4" s="285"/>
      <c r="C4" s="285"/>
      <c r="D4" s="285"/>
      <c r="E4" s="285"/>
      <c r="F4" s="285"/>
      <c r="G4" s="290"/>
      <c r="H4" s="223" t="s">
        <v>220</v>
      </c>
      <c r="I4" s="287" t="s">
        <v>48</v>
      </c>
      <c r="J4" s="288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24" t="s">
        <v>221</v>
      </c>
    </row>
    <row r="12" spans="1:10" ht="12.75" customHeight="1" x14ac:dyDescent="0.2">
      <c r="A12" s="224" t="s">
        <v>222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25" t="s">
        <v>223</v>
      </c>
      <c r="B19" s="226" t="s">
        <v>224</v>
      </c>
      <c r="C19" s="227" t="s">
        <v>225</v>
      </c>
      <c r="D19" s="226" t="s">
        <v>226</v>
      </c>
      <c r="E19" s="226" t="s">
        <v>227</v>
      </c>
      <c r="F19" s="226" t="s">
        <v>228</v>
      </c>
      <c r="G19" s="228" t="s">
        <v>229</v>
      </c>
      <c r="H19" s="229" t="s">
        <v>230</v>
      </c>
      <c r="I19" s="230" t="s">
        <v>231</v>
      </c>
    </row>
    <row r="20" spans="1:9" ht="12.75" customHeight="1" x14ac:dyDescent="0.2">
      <c r="A20" s="231"/>
      <c r="B20" s="231" t="s">
        <v>232</v>
      </c>
      <c r="C20" s="232">
        <f>IF(ISTEXT(Pedido!F65),0,Pedido!F65)</f>
        <v>0</v>
      </c>
      <c r="D20" s="232">
        <f t="shared" ref="D20:D30" si="0">IF(MOD(C20,12)=0,C20/12,"INCOMPLETO")</f>
        <v>0</v>
      </c>
      <c r="E20" s="231">
        <f>IF(ISTEXT(Pedido!F65),Pedido!F65,0)</f>
        <v>0</v>
      </c>
      <c r="F20" s="231" t="str">
        <f t="shared" ref="F20:F334" si="1">IF((IF(C20=0,0,1)+IF(E20=0,0,1))&gt;0,"SI","NO")</f>
        <v>NO</v>
      </c>
      <c r="G20" s="231"/>
      <c r="H20" s="231" t="str">
        <f>Pedido!$B$65</f>
        <v>MS CABRERA</v>
      </c>
      <c r="I20" s="231">
        <f>Pedido!$A$65</f>
        <v>1</v>
      </c>
    </row>
    <row r="21" spans="1:9" ht="12.75" customHeight="1" x14ac:dyDescent="0.2">
      <c r="A21" s="176"/>
      <c r="B21" s="176" t="s">
        <v>233</v>
      </c>
      <c r="C21" s="233">
        <f>IF(ISTEXT(Pedido!H65),0,Pedido!H65)</f>
        <v>0</v>
      </c>
      <c r="D21" s="232">
        <f t="shared" si="0"/>
        <v>0</v>
      </c>
      <c r="E21" s="231">
        <f>IF(ISTEXT(Pedido!H65),Pedido!H65,0)</f>
        <v>0</v>
      </c>
      <c r="F21" s="231" t="str">
        <f t="shared" si="1"/>
        <v>NO</v>
      </c>
      <c r="G21" s="176"/>
      <c r="H21" s="231" t="str">
        <f>Pedido!$B$65</f>
        <v>MS CABRERA</v>
      </c>
      <c r="I21" s="231">
        <f>Pedido!$A$65</f>
        <v>1</v>
      </c>
    </row>
    <row r="22" spans="1:9" ht="12.75" customHeight="1" x14ac:dyDescent="0.2">
      <c r="A22" s="176"/>
      <c r="B22" s="176" t="s">
        <v>234</v>
      </c>
      <c r="C22" s="233">
        <f>IF(ISTEXT(Pedido!I65),0,Pedido!I65)</f>
        <v>0</v>
      </c>
      <c r="D22" s="232">
        <f t="shared" si="0"/>
        <v>0</v>
      </c>
      <c r="E22" s="176">
        <f>IF(ISTEXT(Pedido!I65),Pedido!I65,0)</f>
        <v>0</v>
      </c>
      <c r="F22" s="231" t="str">
        <f t="shared" si="1"/>
        <v>NO</v>
      </c>
      <c r="G22" s="176"/>
      <c r="H22" s="231" t="str">
        <f>Pedido!$B$65</f>
        <v>MS CABRERA</v>
      </c>
      <c r="I22" s="231">
        <f>Pedido!$A$65</f>
        <v>1</v>
      </c>
    </row>
    <row r="23" spans="1:9" ht="12.75" customHeight="1" x14ac:dyDescent="0.2">
      <c r="A23" s="176"/>
      <c r="B23" s="176" t="s">
        <v>235</v>
      </c>
      <c r="C23" s="233">
        <f>IF(ISTEXT(Pedido!G65),0,Pedido!G65)</f>
        <v>12</v>
      </c>
      <c r="D23" s="232">
        <f t="shared" si="0"/>
        <v>1</v>
      </c>
      <c r="E23" s="176">
        <f>IF(ISTEXT(Pedido!G65),Pedido!G65,0)</f>
        <v>0</v>
      </c>
      <c r="F23" s="231" t="str">
        <f t="shared" si="1"/>
        <v>SI</v>
      </c>
      <c r="G23" s="176"/>
      <c r="H23" s="231" t="str">
        <f>Pedido!$B$65</f>
        <v>MS CABRERA</v>
      </c>
      <c r="I23" s="231">
        <f>Pedido!$A$65</f>
        <v>1</v>
      </c>
    </row>
    <row r="24" spans="1:9" ht="12.75" customHeight="1" x14ac:dyDescent="0.2">
      <c r="A24" s="176"/>
      <c r="B24" s="176" t="s">
        <v>236</v>
      </c>
      <c r="C24" s="233">
        <f>IF(ISTEXT(Pedido!P65),0,Pedido!P65)</f>
        <v>0</v>
      </c>
      <c r="D24" s="232">
        <f t="shared" si="0"/>
        <v>0</v>
      </c>
      <c r="E24" s="176">
        <f>IF(ISTEXT(Pedido!P65),Pedido!P65,0)</f>
        <v>0</v>
      </c>
      <c r="F24" s="231" t="str">
        <f t="shared" si="1"/>
        <v>NO</v>
      </c>
      <c r="G24" s="176"/>
      <c r="H24" s="231" t="str">
        <f>Pedido!$B$65</f>
        <v>MS CABRERA</v>
      </c>
      <c r="I24" s="231">
        <f>Pedido!$A$65</f>
        <v>1</v>
      </c>
    </row>
    <row r="25" spans="1:9" ht="12.75" customHeight="1" x14ac:dyDescent="0.2">
      <c r="A25" s="176"/>
      <c r="B25" s="176" t="s">
        <v>237</v>
      </c>
      <c r="C25" s="233">
        <f>IF(ISTEXT(Pedido!O65),0,Pedido!O65)</f>
        <v>0</v>
      </c>
      <c r="D25" s="232">
        <f t="shared" si="0"/>
        <v>0</v>
      </c>
      <c r="E25" s="176">
        <f>IF(ISTEXT(Pedido!O65),Pedido!O65,0)</f>
        <v>0</v>
      </c>
      <c r="F25" s="231" t="str">
        <f t="shared" si="1"/>
        <v>NO</v>
      </c>
      <c r="G25" s="176"/>
      <c r="H25" s="231" t="str">
        <f>Pedido!$B$65</f>
        <v>MS CABRERA</v>
      </c>
      <c r="I25" s="231">
        <f>Pedido!$A$65</f>
        <v>1</v>
      </c>
    </row>
    <row r="26" spans="1:9" ht="12.75" customHeight="1" x14ac:dyDescent="0.2">
      <c r="A26" s="176"/>
      <c r="B26" s="176" t="s">
        <v>238</v>
      </c>
      <c r="C26" s="233">
        <f>IF(ISTEXT(Pedido!N65),0,Pedido!N65)</f>
        <v>0</v>
      </c>
      <c r="D26" s="232">
        <f t="shared" si="0"/>
        <v>0</v>
      </c>
      <c r="E26" s="176">
        <f>IF(ISTEXT(Pedido!N65),Pedido!N65,0)</f>
        <v>0</v>
      </c>
      <c r="F26" s="231" t="str">
        <f t="shared" si="1"/>
        <v>NO</v>
      </c>
      <c r="G26" s="176"/>
      <c r="H26" s="231" t="str">
        <f>Pedido!$B$65</f>
        <v>MS CABRERA</v>
      </c>
      <c r="I26" s="231">
        <f>Pedido!$A$65</f>
        <v>1</v>
      </c>
    </row>
    <row r="27" spans="1:9" ht="12.75" customHeight="1" x14ac:dyDescent="0.2">
      <c r="A27" s="176"/>
      <c r="B27" s="176" t="s">
        <v>239</v>
      </c>
      <c r="C27" s="233">
        <f>IF(ISTEXT(Pedido!J65),0,Pedido!J65)</f>
        <v>0</v>
      </c>
      <c r="D27" s="232">
        <f t="shared" si="0"/>
        <v>0</v>
      </c>
      <c r="E27" s="176">
        <f>IF(ISTEXT(Pedido!J65),Pedido!J65,0)</f>
        <v>0</v>
      </c>
      <c r="F27" s="231" t="str">
        <f t="shared" si="1"/>
        <v>NO</v>
      </c>
      <c r="G27" s="176"/>
      <c r="H27" s="231" t="str">
        <f>Pedido!$B$65</f>
        <v>MS CABRERA</v>
      </c>
      <c r="I27" s="231">
        <f>Pedido!$A$65</f>
        <v>1</v>
      </c>
    </row>
    <row r="28" spans="1:9" ht="12.75" customHeight="1" x14ac:dyDescent="0.2">
      <c r="A28" s="176"/>
      <c r="B28" s="176" t="s">
        <v>240</v>
      </c>
      <c r="C28" s="233">
        <f>IF(ISTEXT(Pedido!L65),0,Pedido!L65)</f>
        <v>0</v>
      </c>
      <c r="D28" s="232">
        <f t="shared" si="0"/>
        <v>0</v>
      </c>
      <c r="E28" s="176">
        <f>IF(ISTEXT(Pedido!L65),Pedido!L65,0)</f>
        <v>0</v>
      </c>
      <c r="F28" s="231" t="str">
        <f t="shared" si="1"/>
        <v>NO</v>
      </c>
      <c r="G28" s="176"/>
      <c r="H28" s="231" t="str">
        <f>Pedido!$B$65</f>
        <v>MS CABRERA</v>
      </c>
      <c r="I28" s="231">
        <f>Pedido!$A$65</f>
        <v>1</v>
      </c>
    </row>
    <row r="29" spans="1:9" ht="12.75" customHeight="1" x14ac:dyDescent="0.2">
      <c r="A29" s="176"/>
      <c r="B29" s="176" t="s">
        <v>241</v>
      </c>
      <c r="C29" s="233">
        <f>IF(ISTEXT(Pedido!M65),0,Pedido!M65)</f>
        <v>0</v>
      </c>
      <c r="D29" s="232">
        <f t="shared" si="0"/>
        <v>0</v>
      </c>
      <c r="E29" s="176">
        <f>IF(ISTEXT(Pedido!M65),Pedido!M65,0)</f>
        <v>0</v>
      </c>
      <c r="F29" s="231" t="str">
        <f t="shared" si="1"/>
        <v>NO</v>
      </c>
      <c r="G29" s="176"/>
      <c r="H29" s="231" t="str">
        <f>Pedido!$B$65</f>
        <v>MS CABRERA</v>
      </c>
      <c r="I29" s="231">
        <f>Pedido!$A$65</f>
        <v>1</v>
      </c>
    </row>
    <row r="30" spans="1:9" ht="12.75" customHeight="1" x14ac:dyDescent="0.2">
      <c r="A30" s="176"/>
      <c r="B30" s="176" t="s">
        <v>242</v>
      </c>
      <c r="C30" s="233">
        <f>IF(ISTEXT(Pedido!K65),0,Pedido!K65)</f>
        <v>0</v>
      </c>
      <c r="D30" s="232">
        <f t="shared" si="0"/>
        <v>0</v>
      </c>
      <c r="E30" s="176">
        <f>IF(ISTEXT(Pedido!K65),Pedido!K65,0)</f>
        <v>0</v>
      </c>
      <c r="F30" s="231" t="str">
        <f t="shared" si="1"/>
        <v>NO</v>
      </c>
      <c r="G30" s="176"/>
      <c r="H30" s="231" t="str">
        <f>Pedido!$B$65</f>
        <v>MS CABRERA</v>
      </c>
      <c r="I30" s="231">
        <f>Pedido!$A$65</f>
        <v>1</v>
      </c>
    </row>
    <row r="31" spans="1:9" ht="12.75" customHeight="1" x14ac:dyDescent="0.2">
      <c r="A31" s="176"/>
      <c r="B31" s="176" t="s">
        <v>243</v>
      </c>
      <c r="C31" s="233">
        <f>Pedido!Y65</f>
        <v>0</v>
      </c>
      <c r="D31" s="232"/>
      <c r="E31" s="176"/>
      <c r="F31" s="231" t="str">
        <f t="shared" si="1"/>
        <v>NO</v>
      </c>
      <c r="G31" s="176"/>
      <c r="H31" s="231" t="str">
        <f>Pedido!$B$65</f>
        <v>MS CABRERA</v>
      </c>
      <c r="I31" s="231">
        <f>Pedido!$A$65</f>
        <v>1</v>
      </c>
    </row>
    <row r="32" spans="1:9" ht="12.75" customHeight="1" x14ac:dyDescent="0.2">
      <c r="A32" s="176"/>
      <c r="B32" s="176" t="s">
        <v>244</v>
      </c>
      <c r="C32" s="233">
        <f>Pedido!Z65</f>
        <v>0</v>
      </c>
      <c r="D32" s="232"/>
      <c r="E32" s="176"/>
      <c r="F32" s="231" t="str">
        <f t="shared" si="1"/>
        <v>NO</v>
      </c>
      <c r="G32" s="176"/>
      <c r="H32" s="231" t="str">
        <f>Pedido!$B$65</f>
        <v>MS CABRERA</v>
      </c>
      <c r="I32" s="231">
        <f>Pedido!$A$65</f>
        <v>1</v>
      </c>
    </row>
    <row r="33" spans="1:9" ht="12.75" customHeight="1" x14ac:dyDescent="0.2">
      <c r="A33" s="176"/>
      <c r="B33" s="176" t="s">
        <v>245</v>
      </c>
      <c r="C33" s="233">
        <f>Pedido!AA65</f>
        <v>0</v>
      </c>
      <c r="D33" s="232"/>
      <c r="E33" s="176"/>
      <c r="F33" s="231" t="str">
        <f t="shared" si="1"/>
        <v>NO</v>
      </c>
      <c r="G33" s="176"/>
      <c r="H33" s="231" t="str">
        <f>Pedido!$B$65</f>
        <v>MS CABRERA</v>
      </c>
      <c r="I33" s="231">
        <f>Pedido!$A$65</f>
        <v>1</v>
      </c>
    </row>
    <row r="34" spans="1:9" ht="12.75" customHeight="1" x14ac:dyDescent="0.2">
      <c r="A34" s="176"/>
      <c r="B34" s="176" t="s">
        <v>227</v>
      </c>
      <c r="C34" s="232"/>
      <c r="D34" s="232"/>
      <c r="E34" s="232">
        <f>+Pedido!Q65</f>
        <v>0</v>
      </c>
      <c r="F34" s="231" t="str">
        <f t="shared" si="1"/>
        <v>NO</v>
      </c>
      <c r="G34" s="176"/>
      <c r="H34" s="231" t="str">
        <f>+Pedido!B65</f>
        <v>MS CABRERA</v>
      </c>
      <c r="I34" s="231">
        <f>+Pedido!A65</f>
        <v>1</v>
      </c>
    </row>
    <row r="35" spans="1:9" ht="12.75" customHeight="1" x14ac:dyDescent="0.2">
      <c r="A35" s="176"/>
      <c r="B35" s="176" t="s">
        <v>246</v>
      </c>
      <c r="C35" s="232">
        <f>IF(ISTEXT(Pedido!R65),0,Pedido!R65)</f>
        <v>0</v>
      </c>
      <c r="D35" s="232">
        <f t="shared" ref="D35:D36" si="2">IF(MOD(C35,12)=0,C35/12,"INCOMPLETO")</f>
        <v>0</v>
      </c>
      <c r="E35" s="232">
        <f>IF(ISTEXT(Pedido!R65),Pedido!R65,0)</f>
        <v>0</v>
      </c>
      <c r="F35" s="231" t="str">
        <f t="shared" si="1"/>
        <v>NO</v>
      </c>
      <c r="G35" s="176"/>
      <c r="H35" s="231" t="str">
        <f>Pedido!$B$65</f>
        <v>MS CABRERA</v>
      </c>
      <c r="I35" s="231">
        <f>Pedido!$A$65</f>
        <v>1</v>
      </c>
    </row>
    <row r="36" spans="1:9" ht="12.75" customHeight="1" x14ac:dyDescent="0.2">
      <c r="A36" s="176"/>
      <c r="B36" s="176" t="s">
        <v>247</v>
      </c>
      <c r="C36" s="232">
        <f>IF(ISTEXT(Pedido!S65),0,Pedido!S65)</f>
        <v>0</v>
      </c>
      <c r="D36" s="232">
        <f t="shared" si="2"/>
        <v>0</v>
      </c>
      <c r="E36" s="232">
        <f>IF(ISTEXT(Pedido!S65),Pedido!S65,0)</f>
        <v>0</v>
      </c>
      <c r="F36" s="231" t="str">
        <f t="shared" si="1"/>
        <v>NO</v>
      </c>
      <c r="G36" s="176"/>
      <c r="H36" s="231" t="str">
        <f>Pedido!$B$65</f>
        <v>MS CABRERA</v>
      </c>
      <c r="I36" s="231">
        <f>Pedido!$A$65</f>
        <v>1</v>
      </c>
    </row>
    <row r="37" spans="1:9" ht="12.75" customHeight="1" x14ac:dyDescent="0.2">
      <c r="A37" s="176"/>
      <c r="B37" s="176" t="s">
        <v>248</v>
      </c>
      <c r="C37" s="232">
        <f>IF(ISTEXT(Pedido!T65),0,Pedido!T65)</f>
        <v>0</v>
      </c>
      <c r="D37" s="232">
        <f>IF(MOD(C37,6)=0,C37/6,"INCOMPLETO")</f>
        <v>0</v>
      </c>
      <c r="E37" s="176">
        <f>IF(ISTEXT(Pedido!T65),Pedido!T65,0)</f>
        <v>0</v>
      </c>
      <c r="F37" s="231" t="str">
        <f t="shared" si="1"/>
        <v>NO</v>
      </c>
      <c r="G37" s="176"/>
      <c r="H37" s="231" t="str">
        <f>Pedido!$B$65</f>
        <v>MS CABRERA</v>
      </c>
      <c r="I37" s="231">
        <f>Pedido!$A$65</f>
        <v>1</v>
      </c>
    </row>
    <row r="38" spans="1:9" ht="12.75" customHeight="1" x14ac:dyDescent="0.2">
      <c r="A38" s="176"/>
      <c r="B38" s="176" t="s">
        <v>249</v>
      </c>
      <c r="C38" s="232">
        <f>+Pedido!C65</f>
        <v>0</v>
      </c>
      <c r="D38" s="232">
        <f t="shared" ref="D38:D51" si="3">IF(MOD(C38,12)=0,C38/12,"INCOMPLETO")</f>
        <v>0</v>
      </c>
      <c r="E38" s="232"/>
      <c r="F38" s="231" t="str">
        <f t="shared" si="1"/>
        <v>NO</v>
      </c>
      <c r="G38" s="176"/>
      <c r="H38" s="231" t="str">
        <f>Pedido!$B$65</f>
        <v>MS CABRERA</v>
      </c>
      <c r="I38" s="231">
        <f>+I34</f>
        <v>1</v>
      </c>
    </row>
    <row r="39" spans="1:9" ht="12.75" customHeight="1" x14ac:dyDescent="0.2">
      <c r="A39" s="176"/>
      <c r="B39" s="176" t="s">
        <v>250</v>
      </c>
      <c r="C39" s="232">
        <f>+Pedido!D65</f>
        <v>0</v>
      </c>
      <c r="D39" s="232">
        <f t="shared" si="3"/>
        <v>0</v>
      </c>
      <c r="E39" s="232"/>
      <c r="F39" s="231" t="str">
        <f t="shared" si="1"/>
        <v>NO</v>
      </c>
      <c r="G39" s="176"/>
      <c r="H39" s="231" t="str">
        <f>Pedido!$B$65</f>
        <v>MS CABRERA</v>
      </c>
      <c r="I39" s="231">
        <f>+I32</f>
        <v>1</v>
      </c>
    </row>
    <row r="40" spans="1:9" ht="12.75" customHeight="1" x14ac:dyDescent="0.2">
      <c r="A40" s="176"/>
      <c r="B40" s="176" t="s">
        <v>251</v>
      </c>
      <c r="C40" s="232">
        <f>+Pedido!E65</f>
        <v>0</v>
      </c>
      <c r="D40" s="232">
        <f t="shared" si="3"/>
        <v>0</v>
      </c>
      <c r="E40" s="232"/>
      <c r="F40" s="231" t="str">
        <f t="shared" si="1"/>
        <v>NO</v>
      </c>
      <c r="G40" s="176"/>
      <c r="H40" s="231" t="str">
        <f>Pedido!$B$65</f>
        <v>MS CABRERA</v>
      </c>
      <c r="I40" s="231">
        <f>+I29</f>
        <v>1</v>
      </c>
    </row>
    <row r="41" spans="1:9" ht="12.75" customHeight="1" x14ac:dyDescent="0.2">
      <c r="A41" s="176"/>
      <c r="B41" s="176" t="s">
        <v>232</v>
      </c>
      <c r="C41" s="232">
        <f>IF(ISTEXT(Pedido!F66),0,Pedido!F66)</f>
        <v>0</v>
      </c>
      <c r="D41" s="232">
        <f t="shared" si="3"/>
        <v>0</v>
      </c>
      <c r="E41" s="231">
        <f>IF(ISTEXT(Pedido!F66),Pedido!F66,0)</f>
        <v>0</v>
      </c>
      <c r="F41" s="231" t="str">
        <f t="shared" si="1"/>
        <v>NO</v>
      </c>
      <c r="G41" s="176"/>
      <c r="H41" s="176" t="str">
        <f>Pedido!B66</f>
        <v>Catering Colmado</v>
      </c>
      <c r="I41" s="176">
        <f>Pedido!$A$66</f>
        <v>1</v>
      </c>
    </row>
    <row r="42" spans="1:9" ht="12.75" customHeight="1" x14ac:dyDescent="0.2">
      <c r="A42" s="176"/>
      <c r="B42" s="176" t="s">
        <v>233</v>
      </c>
      <c r="C42" s="233">
        <f>IF(ISTEXT(Pedido!H66),0,Pedido!H66)</f>
        <v>0</v>
      </c>
      <c r="D42" s="232">
        <f t="shared" si="3"/>
        <v>0</v>
      </c>
      <c r="E42" s="231">
        <f>IF(ISTEXT(Pedido!H66),Pedido!H66,0)</f>
        <v>0</v>
      </c>
      <c r="F42" s="231" t="str">
        <f t="shared" si="1"/>
        <v>NO</v>
      </c>
      <c r="G42" s="176"/>
      <c r="H42" s="176" t="str">
        <f t="shared" ref="H42:H54" si="4">$H$41</f>
        <v>Catering Colmado</v>
      </c>
      <c r="I42" s="176">
        <f>Pedido!$A$66</f>
        <v>1</v>
      </c>
    </row>
    <row r="43" spans="1:9" ht="12.75" customHeight="1" x14ac:dyDescent="0.2">
      <c r="A43" s="176"/>
      <c r="B43" s="176" t="s">
        <v>234</v>
      </c>
      <c r="C43" s="233">
        <f>IF(ISTEXT(Pedido!I66),0,Pedido!I66)</f>
        <v>0</v>
      </c>
      <c r="D43" s="232">
        <f t="shared" si="3"/>
        <v>0</v>
      </c>
      <c r="E43" s="176">
        <f>IF(ISTEXT(Pedido!I66),Pedido!I66,0)</f>
        <v>0</v>
      </c>
      <c r="F43" s="231" t="str">
        <f t="shared" si="1"/>
        <v>NO</v>
      </c>
      <c r="G43" s="176"/>
      <c r="H43" s="176" t="str">
        <f t="shared" si="4"/>
        <v>Catering Colmado</v>
      </c>
      <c r="I43" s="176">
        <f>Pedido!$A$66</f>
        <v>1</v>
      </c>
    </row>
    <row r="44" spans="1:9" ht="12.75" customHeight="1" x14ac:dyDescent="0.2">
      <c r="A44" s="176"/>
      <c r="B44" s="176" t="s">
        <v>235</v>
      </c>
      <c r="C44" s="233">
        <f>IF(ISTEXT(Pedido!G66),0,Pedido!G66)</f>
        <v>0</v>
      </c>
      <c r="D44" s="232">
        <f t="shared" si="3"/>
        <v>0</v>
      </c>
      <c r="E44" s="176">
        <f>IF(ISTEXT(Pedido!G66),Pedido!G66,0)</f>
        <v>0</v>
      </c>
      <c r="F44" s="231" t="str">
        <f t="shared" si="1"/>
        <v>NO</v>
      </c>
      <c r="G44" s="176"/>
      <c r="H44" s="176" t="str">
        <f t="shared" si="4"/>
        <v>Catering Colmado</v>
      </c>
      <c r="I44" s="176">
        <f>Pedido!$A$66</f>
        <v>1</v>
      </c>
    </row>
    <row r="45" spans="1:9" ht="12.75" customHeight="1" x14ac:dyDescent="0.2">
      <c r="A45" s="176"/>
      <c r="B45" s="176" t="s">
        <v>236</v>
      </c>
      <c r="C45" s="233">
        <f>IF(ISTEXT(Pedido!P66),0,Pedido!P66)</f>
        <v>0</v>
      </c>
      <c r="D45" s="232">
        <f t="shared" si="3"/>
        <v>0</v>
      </c>
      <c r="E45" s="176">
        <f>IF(ISTEXT(Pedido!P66),Pedido!P66,0)</f>
        <v>0</v>
      </c>
      <c r="F45" s="231" t="str">
        <f t="shared" si="1"/>
        <v>NO</v>
      </c>
      <c r="G45" s="176"/>
      <c r="H45" s="176" t="str">
        <f t="shared" si="4"/>
        <v>Catering Colmado</v>
      </c>
      <c r="I45" s="176">
        <f>Pedido!$A$66</f>
        <v>1</v>
      </c>
    </row>
    <row r="46" spans="1:9" ht="12.75" customHeight="1" x14ac:dyDescent="0.2">
      <c r="A46" s="176"/>
      <c r="B46" s="176" t="s">
        <v>237</v>
      </c>
      <c r="C46" s="233">
        <f>IF(ISTEXT(Pedido!O66),0,Pedido!O66)</f>
        <v>0</v>
      </c>
      <c r="D46" s="232">
        <f t="shared" si="3"/>
        <v>0</v>
      </c>
      <c r="E46" s="176">
        <f>IF(ISTEXT(Pedido!O66),Pedido!O66,0)</f>
        <v>0</v>
      </c>
      <c r="F46" s="231" t="str">
        <f t="shared" si="1"/>
        <v>NO</v>
      </c>
      <c r="G46" s="176"/>
      <c r="H46" s="176" t="str">
        <f t="shared" si="4"/>
        <v>Catering Colmado</v>
      </c>
      <c r="I46" s="176">
        <f>Pedido!$A$66</f>
        <v>1</v>
      </c>
    </row>
    <row r="47" spans="1:9" ht="12.75" customHeight="1" x14ac:dyDescent="0.2">
      <c r="A47" s="176"/>
      <c r="B47" s="176" t="s">
        <v>238</v>
      </c>
      <c r="C47" s="233">
        <f>IF(ISTEXT(Pedido!N66),0,Pedido!N66)</f>
        <v>0</v>
      </c>
      <c r="D47" s="232">
        <f t="shared" si="3"/>
        <v>0</v>
      </c>
      <c r="E47" s="176">
        <f>IF(ISTEXT(Pedido!N66),Pedido!N66,0)</f>
        <v>0</v>
      </c>
      <c r="F47" s="231" t="str">
        <f t="shared" si="1"/>
        <v>NO</v>
      </c>
      <c r="G47" s="176"/>
      <c r="H47" s="176" t="str">
        <f t="shared" si="4"/>
        <v>Catering Colmado</v>
      </c>
      <c r="I47" s="176">
        <f>Pedido!$A$66</f>
        <v>1</v>
      </c>
    </row>
    <row r="48" spans="1:9" ht="12.75" customHeight="1" x14ac:dyDescent="0.2">
      <c r="A48" s="176"/>
      <c r="B48" s="176" t="s">
        <v>239</v>
      </c>
      <c r="C48" s="233">
        <f>IF(ISTEXT(Pedido!J66),0,Pedido!J66)</f>
        <v>0</v>
      </c>
      <c r="D48" s="232">
        <f t="shared" si="3"/>
        <v>0</v>
      </c>
      <c r="E48" s="176">
        <f>IF(ISTEXT(Pedido!J66),Pedido!J66,0)</f>
        <v>0</v>
      </c>
      <c r="F48" s="231" t="str">
        <f t="shared" si="1"/>
        <v>NO</v>
      </c>
      <c r="G48" s="176"/>
      <c r="H48" s="176" t="str">
        <f t="shared" si="4"/>
        <v>Catering Colmado</v>
      </c>
      <c r="I48" s="176">
        <f>Pedido!$A$66</f>
        <v>1</v>
      </c>
    </row>
    <row r="49" spans="1:9" ht="12.75" customHeight="1" x14ac:dyDescent="0.2">
      <c r="A49" s="176"/>
      <c r="B49" s="176" t="s">
        <v>240</v>
      </c>
      <c r="C49" s="233">
        <f>IF(ISTEXT(Pedido!L66),0,Pedido!L66)</f>
        <v>0</v>
      </c>
      <c r="D49" s="232">
        <f t="shared" si="3"/>
        <v>0</v>
      </c>
      <c r="E49" s="176">
        <f>IF(ISTEXT(Pedido!L66),Pedido!L66,0)</f>
        <v>0</v>
      </c>
      <c r="F49" s="231" t="str">
        <f t="shared" si="1"/>
        <v>NO</v>
      </c>
      <c r="G49" s="176"/>
      <c r="H49" s="176" t="str">
        <f t="shared" si="4"/>
        <v>Catering Colmado</v>
      </c>
      <c r="I49" s="176">
        <f>Pedido!$A$66</f>
        <v>1</v>
      </c>
    </row>
    <row r="50" spans="1:9" ht="12.75" customHeight="1" x14ac:dyDescent="0.2">
      <c r="A50" s="176"/>
      <c r="B50" s="176" t="s">
        <v>241</v>
      </c>
      <c r="C50" s="233">
        <f>IF(ISTEXT(Pedido!M66),0,Pedido!M66)</f>
        <v>0</v>
      </c>
      <c r="D50" s="232">
        <f t="shared" si="3"/>
        <v>0</v>
      </c>
      <c r="E50" s="176">
        <f>IF(ISTEXT(Pedido!M66),Pedido!M66,0)</f>
        <v>0</v>
      </c>
      <c r="F50" s="231" t="str">
        <f t="shared" si="1"/>
        <v>NO</v>
      </c>
      <c r="G50" s="176"/>
      <c r="H50" s="176" t="str">
        <f t="shared" si="4"/>
        <v>Catering Colmado</v>
      </c>
      <c r="I50" s="176">
        <f>Pedido!$A$66</f>
        <v>1</v>
      </c>
    </row>
    <row r="51" spans="1:9" ht="12.75" customHeight="1" x14ac:dyDescent="0.2">
      <c r="A51" s="176"/>
      <c r="B51" s="176" t="s">
        <v>242</v>
      </c>
      <c r="C51" s="233">
        <f>IF(ISTEXT(Pedido!K66),0,Pedido!K66)</f>
        <v>0</v>
      </c>
      <c r="D51" s="232">
        <f t="shared" si="3"/>
        <v>0</v>
      </c>
      <c r="E51" s="176">
        <f>IF(ISTEXT(Pedido!K66),Pedido!K66,0)</f>
        <v>0</v>
      </c>
      <c r="F51" s="231" t="str">
        <f t="shared" si="1"/>
        <v>NO</v>
      </c>
      <c r="G51" s="176"/>
      <c r="H51" s="176" t="str">
        <f t="shared" si="4"/>
        <v>Catering Colmado</v>
      </c>
      <c r="I51" s="176">
        <f>Pedido!$A$66</f>
        <v>1</v>
      </c>
    </row>
    <row r="52" spans="1:9" ht="12.75" customHeight="1" x14ac:dyDescent="0.2">
      <c r="A52" s="176"/>
      <c r="B52" s="176" t="s">
        <v>243</v>
      </c>
      <c r="C52" s="233">
        <f>Pedido!Y66</f>
        <v>0</v>
      </c>
      <c r="D52" s="232"/>
      <c r="E52" s="176"/>
      <c r="F52" s="231" t="str">
        <f t="shared" si="1"/>
        <v>NO</v>
      </c>
      <c r="G52" s="176"/>
      <c r="H52" s="176" t="str">
        <f t="shared" si="4"/>
        <v>Catering Colmado</v>
      </c>
      <c r="I52" s="176">
        <f>Pedido!$A$66</f>
        <v>1</v>
      </c>
    </row>
    <row r="53" spans="1:9" ht="12.75" customHeight="1" x14ac:dyDescent="0.2">
      <c r="A53" s="176"/>
      <c r="B53" s="176" t="s">
        <v>244</v>
      </c>
      <c r="C53" s="233">
        <f>Pedido!Z66</f>
        <v>0</v>
      </c>
      <c r="D53" s="232"/>
      <c r="E53" s="176"/>
      <c r="F53" s="231" t="str">
        <f t="shared" si="1"/>
        <v>NO</v>
      </c>
      <c r="G53" s="176"/>
      <c r="H53" s="176" t="str">
        <f t="shared" si="4"/>
        <v>Catering Colmado</v>
      </c>
      <c r="I53" s="176">
        <f>Pedido!$A$66</f>
        <v>1</v>
      </c>
    </row>
    <row r="54" spans="1:9" ht="12.75" customHeight="1" x14ac:dyDescent="0.2">
      <c r="A54" s="176"/>
      <c r="B54" s="176" t="s">
        <v>227</v>
      </c>
      <c r="C54" s="233">
        <v>0</v>
      </c>
      <c r="D54" s="232"/>
      <c r="E54" s="233" t="str">
        <f>+Pedido!Q66</f>
        <v>1*5lts</v>
      </c>
      <c r="F54" s="231" t="str">
        <f t="shared" si="1"/>
        <v>SI</v>
      </c>
      <c r="G54" s="176"/>
      <c r="H54" s="176" t="str">
        <f t="shared" si="4"/>
        <v>Catering Colmado</v>
      </c>
      <c r="I54" s="176">
        <f>Pedido!$A$66</f>
        <v>1</v>
      </c>
    </row>
    <row r="55" spans="1:9" ht="12.75" customHeight="1" x14ac:dyDescent="0.2">
      <c r="A55" s="176"/>
      <c r="B55" s="176" t="s">
        <v>246</v>
      </c>
      <c r="C55" s="232">
        <f>IF(ISTEXT(Pedido!R66),0,Pedido!R66)</f>
        <v>0</v>
      </c>
      <c r="D55" s="232">
        <f t="shared" ref="D55:D56" si="5">IF(MOD(C55,12)=0,C55/12,"INCOMPLETO")</f>
        <v>0</v>
      </c>
      <c r="E55" s="232">
        <f>IF(ISTEXT(Pedido!R66),Pedido!R66,0)</f>
        <v>0</v>
      </c>
      <c r="F55" s="231" t="str">
        <f t="shared" si="1"/>
        <v>NO</v>
      </c>
      <c r="G55" s="176"/>
      <c r="H55" s="231" t="str">
        <f>Pedido!$B$66</f>
        <v>Catering Colmado</v>
      </c>
      <c r="I55" s="231">
        <f>Pedido!$A$66</f>
        <v>1</v>
      </c>
    </row>
    <row r="56" spans="1:9" ht="12.75" customHeight="1" x14ac:dyDescent="0.2">
      <c r="A56" s="176"/>
      <c r="B56" s="176" t="s">
        <v>247</v>
      </c>
      <c r="C56" s="232">
        <f>IF(ISTEXT(Pedido!S66),0,Pedido!S66)</f>
        <v>0</v>
      </c>
      <c r="D56" s="232">
        <f t="shared" si="5"/>
        <v>0</v>
      </c>
      <c r="E56" s="232">
        <f>IF(ISTEXT(Pedido!S66),Pedido!S66,0)</f>
        <v>0</v>
      </c>
      <c r="F56" s="231" t="str">
        <f t="shared" si="1"/>
        <v>NO</v>
      </c>
      <c r="G56" s="176"/>
      <c r="H56" s="231" t="str">
        <f>Pedido!$B$66</f>
        <v>Catering Colmado</v>
      </c>
      <c r="I56" s="231">
        <f>Pedido!$A$66</f>
        <v>1</v>
      </c>
    </row>
    <row r="57" spans="1:9" ht="12.75" customHeight="1" x14ac:dyDescent="0.2">
      <c r="A57" s="176"/>
      <c r="B57" s="176" t="s">
        <v>248</v>
      </c>
      <c r="C57" s="232">
        <f>IF(ISTEXT(Pedido!T66),0,Pedido!T66)</f>
        <v>0</v>
      </c>
      <c r="D57" s="232">
        <f>IF(MOD(C57,6)=0,C57/6,"INCOMPLETO")</f>
        <v>0</v>
      </c>
      <c r="E57" s="176">
        <f>IF(ISTEXT(Pedido!T66),Pedido!T66,0)</f>
        <v>0</v>
      </c>
      <c r="F57" s="231" t="str">
        <f t="shared" si="1"/>
        <v>NO</v>
      </c>
      <c r="G57" s="176"/>
      <c r="H57" s="231" t="str">
        <f>Pedido!$B$66</f>
        <v>Catering Colmado</v>
      </c>
      <c r="I57" s="231">
        <f>Pedido!$A$66</f>
        <v>1</v>
      </c>
    </row>
    <row r="58" spans="1:9" ht="12.75" customHeight="1" x14ac:dyDescent="0.2">
      <c r="A58" s="176"/>
      <c r="B58" s="176" t="s">
        <v>249</v>
      </c>
      <c r="C58" s="232">
        <f>+Pedido!C66</f>
        <v>0</v>
      </c>
      <c r="D58" s="232">
        <f t="shared" ref="D58:D60" si="6">IF(MOD(C58,12)=0,C58/12,"INCOMPLETO")</f>
        <v>0</v>
      </c>
      <c r="E58" s="232"/>
      <c r="F58" s="231" t="str">
        <f t="shared" si="1"/>
        <v>NO</v>
      </c>
      <c r="G58" s="176"/>
      <c r="H58" s="231" t="str">
        <f t="shared" ref="H58:I58" si="7">+H54</f>
        <v>Catering Colmado</v>
      </c>
      <c r="I58" s="231">
        <f t="shared" si="7"/>
        <v>1</v>
      </c>
    </row>
    <row r="59" spans="1:9" ht="12.75" customHeight="1" x14ac:dyDescent="0.2">
      <c r="A59" s="176"/>
      <c r="B59" s="176" t="s">
        <v>250</v>
      </c>
      <c r="C59" s="232">
        <f>+Pedido!D66</f>
        <v>0</v>
      </c>
      <c r="D59" s="232">
        <f t="shared" si="6"/>
        <v>0</v>
      </c>
      <c r="E59" s="232"/>
      <c r="F59" s="231" t="str">
        <f t="shared" si="1"/>
        <v>NO</v>
      </c>
      <c r="G59" s="176"/>
      <c r="H59" s="231" t="str">
        <f t="shared" ref="H59:H60" si="8">+H58</f>
        <v>Catering Colmado</v>
      </c>
      <c r="I59" s="231">
        <f>+I52</f>
        <v>1</v>
      </c>
    </row>
    <row r="60" spans="1:9" ht="12.75" customHeight="1" x14ac:dyDescent="0.2">
      <c r="A60" s="176"/>
      <c r="B60" s="176" t="s">
        <v>251</v>
      </c>
      <c r="C60" s="232">
        <f>+Pedido!E66</f>
        <v>0</v>
      </c>
      <c r="D60" s="232">
        <f t="shared" si="6"/>
        <v>0</v>
      </c>
      <c r="E60" s="232"/>
      <c r="F60" s="231" t="str">
        <f t="shared" si="1"/>
        <v>NO</v>
      </c>
      <c r="G60" s="176"/>
      <c r="H60" s="231" t="str">
        <f t="shared" si="8"/>
        <v>Catering Colmado</v>
      </c>
      <c r="I60" s="231">
        <f>+I49</f>
        <v>1</v>
      </c>
    </row>
    <row r="61" spans="1:9" ht="12.75" customHeight="1" x14ac:dyDescent="0.2">
      <c r="A61" s="176"/>
      <c r="B61" s="176" t="s">
        <v>245</v>
      </c>
      <c r="C61" s="233">
        <f>Pedido!AA66</f>
        <v>0</v>
      </c>
      <c r="D61" s="232"/>
      <c r="E61" s="176"/>
      <c r="F61" s="231" t="str">
        <f t="shared" si="1"/>
        <v>NO</v>
      </c>
      <c r="G61" s="176"/>
      <c r="H61" s="176" t="str">
        <f>$H$41</f>
        <v>Catering Colmado</v>
      </c>
      <c r="I61" s="176">
        <f>Pedido!$A$66</f>
        <v>1</v>
      </c>
    </row>
    <row r="62" spans="1:9" ht="12.75" customHeight="1" x14ac:dyDescent="0.2">
      <c r="A62" s="176"/>
      <c r="B62" s="176" t="s">
        <v>232</v>
      </c>
      <c r="C62" s="232">
        <f>IF(ISTEXT(Pedido!F67),0,Pedido!F67)</f>
        <v>0</v>
      </c>
      <c r="D62" s="232">
        <f t="shared" ref="D62:D72" si="9">IF(MOD(C62,12)=0,C62/12,"INCOMPLETO")</f>
        <v>0</v>
      </c>
      <c r="E62" s="231">
        <f>IF(ISTEXT(Pedido!F67),Pedido!F67,0)</f>
        <v>0</v>
      </c>
      <c r="F62" s="231" t="str">
        <f t="shared" si="1"/>
        <v>NO</v>
      </c>
      <c r="G62" s="176"/>
      <c r="H62" s="176" t="str">
        <f>Pedido!B67</f>
        <v>Celina Arcuby</v>
      </c>
      <c r="I62" s="176">
        <f>Pedido!A67</f>
        <v>1</v>
      </c>
    </row>
    <row r="63" spans="1:9" ht="12.75" customHeight="1" x14ac:dyDescent="0.2">
      <c r="A63" s="176"/>
      <c r="B63" s="176" t="s">
        <v>233</v>
      </c>
      <c r="C63" s="233">
        <f>IF(ISTEXT(Pedido!H67),0,Pedido!H67)</f>
        <v>0</v>
      </c>
      <c r="D63" s="232">
        <f t="shared" si="9"/>
        <v>0</v>
      </c>
      <c r="E63" s="231">
        <f>IF(ISTEXT(Pedido!H67),Pedido!H67,0)</f>
        <v>0</v>
      </c>
      <c r="F63" s="231" t="str">
        <f t="shared" si="1"/>
        <v>NO</v>
      </c>
      <c r="G63" s="176"/>
      <c r="H63" s="176" t="str">
        <f t="shared" ref="H63:H75" si="10">$H$62</f>
        <v>Celina Arcuby</v>
      </c>
      <c r="I63" s="176">
        <f t="shared" ref="I63:I75" si="11">$I$62</f>
        <v>1</v>
      </c>
    </row>
    <row r="64" spans="1:9" ht="12.75" customHeight="1" x14ac:dyDescent="0.2">
      <c r="A64" s="176"/>
      <c r="B64" s="176" t="s">
        <v>234</v>
      </c>
      <c r="C64" s="233">
        <f>IF(ISTEXT(Pedido!I67),0,Pedido!I67)</f>
        <v>0</v>
      </c>
      <c r="D64" s="232">
        <f t="shared" si="9"/>
        <v>0</v>
      </c>
      <c r="E64" s="176">
        <f>IF(ISTEXT(Pedido!I67),Pedido!I67,0)</f>
        <v>0</v>
      </c>
      <c r="F64" s="231" t="str">
        <f t="shared" si="1"/>
        <v>NO</v>
      </c>
      <c r="G64" s="176"/>
      <c r="H64" s="176" t="str">
        <f t="shared" si="10"/>
        <v>Celina Arcuby</v>
      </c>
      <c r="I64" s="176">
        <f t="shared" si="11"/>
        <v>1</v>
      </c>
    </row>
    <row r="65" spans="1:9" ht="12.75" customHeight="1" x14ac:dyDescent="0.2">
      <c r="A65" s="176"/>
      <c r="B65" s="176" t="s">
        <v>235</v>
      </c>
      <c r="C65" s="233">
        <f>IF(ISTEXT(Pedido!G67),0,Pedido!G67)</f>
        <v>0</v>
      </c>
      <c r="D65" s="232">
        <f t="shared" si="9"/>
        <v>0</v>
      </c>
      <c r="E65" s="176">
        <f>IF(ISTEXT(Pedido!G67),Pedido!G67,0)</f>
        <v>0</v>
      </c>
      <c r="F65" s="231" t="str">
        <f t="shared" si="1"/>
        <v>NO</v>
      </c>
      <c r="G65" s="176"/>
      <c r="H65" s="176" t="str">
        <f t="shared" si="10"/>
        <v>Celina Arcuby</v>
      </c>
      <c r="I65" s="176">
        <f t="shared" si="11"/>
        <v>1</v>
      </c>
    </row>
    <row r="66" spans="1:9" ht="12.75" customHeight="1" x14ac:dyDescent="0.2">
      <c r="A66" s="176"/>
      <c r="B66" s="176" t="s">
        <v>236</v>
      </c>
      <c r="C66" s="233">
        <f>IF(ISTEXT(Pedido!P67),0,Pedido!P67)</f>
        <v>0</v>
      </c>
      <c r="D66" s="232">
        <f t="shared" si="9"/>
        <v>0</v>
      </c>
      <c r="E66" s="176">
        <f>IF(ISTEXT(Pedido!P67),Pedido!P67,0)</f>
        <v>0</v>
      </c>
      <c r="F66" s="231" t="str">
        <f t="shared" si="1"/>
        <v>NO</v>
      </c>
      <c r="G66" s="176"/>
      <c r="H66" s="176" t="str">
        <f t="shared" si="10"/>
        <v>Celina Arcuby</v>
      </c>
      <c r="I66" s="176">
        <f t="shared" si="11"/>
        <v>1</v>
      </c>
    </row>
    <row r="67" spans="1:9" ht="12.75" customHeight="1" x14ac:dyDescent="0.2">
      <c r="A67" s="176"/>
      <c r="B67" s="176" t="s">
        <v>237</v>
      </c>
      <c r="C67" s="233">
        <f>IF(ISTEXT(Pedido!O67),0,Pedido!O67)</f>
        <v>0</v>
      </c>
      <c r="D67" s="232">
        <f t="shared" si="9"/>
        <v>0</v>
      </c>
      <c r="E67" s="176">
        <f>IF(ISTEXT(Pedido!O67),Pedido!O67,0)</f>
        <v>0</v>
      </c>
      <c r="F67" s="231" t="str">
        <f t="shared" si="1"/>
        <v>NO</v>
      </c>
      <c r="G67" s="176"/>
      <c r="H67" s="176" t="str">
        <f t="shared" si="10"/>
        <v>Celina Arcuby</v>
      </c>
      <c r="I67" s="176">
        <f t="shared" si="11"/>
        <v>1</v>
      </c>
    </row>
    <row r="68" spans="1:9" ht="12.75" customHeight="1" x14ac:dyDescent="0.2">
      <c r="A68" s="176"/>
      <c r="B68" s="176" t="s">
        <v>238</v>
      </c>
      <c r="C68" s="233">
        <f>IF(ISTEXT(Pedido!N67),0,Pedido!N67)</f>
        <v>0</v>
      </c>
      <c r="D68" s="232">
        <f t="shared" si="9"/>
        <v>0</v>
      </c>
      <c r="E68" s="176">
        <f>IF(ISTEXT(Pedido!N67),Pedido!N67,0)</f>
        <v>0</v>
      </c>
      <c r="F68" s="231" t="str">
        <f t="shared" si="1"/>
        <v>NO</v>
      </c>
      <c r="G68" s="176"/>
      <c r="H68" s="176" t="str">
        <f t="shared" si="10"/>
        <v>Celina Arcuby</v>
      </c>
      <c r="I68" s="176">
        <f t="shared" si="11"/>
        <v>1</v>
      </c>
    </row>
    <row r="69" spans="1:9" ht="12.75" customHeight="1" x14ac:dyDescent="0.2">
      <c r="A69" s="176"/>
      <c r="B69" s="176" t="s">
        <v>239</v>
      </c>
      <c r="C69" s="233">
        <f>IF(ISTEXT(Pedido!J67),0,Pedido!J67)</f>
        <v>0</v>
      </c>
      <c r="D69" s="232">
        <f t="shared" si="9"/>
        <v>0</v>
      </c>
      <c r="E69" s="176">
        <f>IF(ISTEXT(Pedido!J67),Pedido!J67,0)</f>
        <v>0</v>
      </c>
      <c r="F69" s="231" t="str">
        <f t="shared" si="1"/>
        <v>NO</v>
      </c>
      <c r="G69" s="176"/>
      <c r="H69" s="176" t="str">
        <f t="shared" si="10"/>
        <v>Celina Arcuby</v>
      </c>
      <c r="I69" s="176">
        <f t="shared" si="11"/>
        <v>1</v>
      </c>
    </row>
    <row r="70" spans="1:9" ht="12.75" customHeight="1" x14ac:dyDescent="0.2">
      <c r="A70" s="176"/>
      <c r="B70" s="176" t="s">
        <v>240</v>
      </c>
      <c r="C70" s="233">
        <f>IF(ISTEXT(Pedido!L67),0,Pedido!L67)</f>
        <v>0</v>
      </c>
      <c r="D70" s="232">
        <f t="shared" si="9"/>
        <v>0</v>
      </c>
      <c r="E70" s="176">
        <f>IF(ISTEXT(Pedido!L67),Pedido!L67,0)</f>
        <v>0</v>
      </c>
      <c r="F70" s="231" t="str">
        <f t="shared" si="1"/>
        <v>NO</v>
      </c>
      <c r="G70" s="176"/>
      <c r="H70" s="176" t="str">
        <f t="shared" si="10"/>
        <v>Celina Arcuby</v>
      </c>
      <c r="I70" s="176">
        <f t="shared" si="11"/>
        <v>1</v>
      </c>
    </row>
    <row r="71" spans="1:9" ht="12.75" customHeight="1" x14ac:dyDescent="0.2">
      <c r="A71" s="176"/>
      <c r="B71" s="176" t="s">
        <v>241</v>
      </c>
      <c r="C71" s="233">
        <f>IF(ISTEXT(Pedido!M67),0,Pedido!M67)</f>
        <v>0</v>
      </c>
      <c r="D71" s="232">
        <f t="shared" si="9"/>
        <v>0</v>
      </c>
      <c r="E71" s="176">
        <f>IF(ISTEXT(Pedido!M67),Pedido!M67,0)</f>
        <v>0</v>
      </c>
      <c r="F71" s="231" t="str">
        <f t="shared" si="1"/>
        <v>NO</v>
      </c>
      <c r="G71" s="176"/>
      <c r="H71" s="176" t="str">
        <f t="shared" si="10"/>
        <v>Celina Arcuby</v>
      </c>
      <c r="I71" s="176">
        <f t="shared" si="11"/>
        <v>1</v>
      </c>
    </row>
    <row r="72" spans="1:9" ht="12.75" customHeight="1" x14ac:dyDescent="0.2">
      <c r="A72" s="176"/>
      <c r="B72" s="176" t="s">
        <v>242</v>
      </c>
      <c r="C72" s="233">
        <f>IF(ISTEXT(Pedido!K67),0,Pedido!K67)</f>
        <v>0</v>
      </c>
      <c r="D72" s="232">
        <f t="shared" si="9"/>
        <v>0</v>
      </c>
      <c r="E72" s="176">
        <f>IF(ISTEXT(Pedido!K67),Pedido!K67,0)</f>
        <v>0</v>
      </c>
      <c r="F72" s="231" t="str">
        <f t="shared" si="1"/>
        <v>NO</v>
      </c>
      <c r="G72" s="176"/>
      <c r="H72" s="176" t="str">
        <f t="shared" si="10"/>
        <v>Celina Arcuby</v>
      </c>
      <c r="I72" s="176">
        <f t="shared" si="11"/>
        <v>1</v>
      </c>
    </row>
    <row r="73" spans="1:9" ht="12.75" customHeight="1" x14ac:dyDescent="0.2">
      <c r="A73" s="176"/>
      <c r="B73" s="176" t="s">
        <v>243</v>
      </c>
      <c r="C73" s="233">
        <f>Pedido!Y67</f>
        <v>0</v>
      </c>
      <c r="D73" s="232"/>
      <c r="E73" s="176"/>
      <c r="F73" s="231" t="str">
        <f t="shared" si="1"/>
        <v>NO</v>
      </c>
      <c r="G73" s="176"/>
      <c r="H73" s="176" t="str">
        <f t="shared" si="10"/>
        <v>Celina Arcuby</v>
      </c>
      <c r="I73" s="176">
        <f t="shared" si="11"/>
        <v>1</v>
      </c>
    </row>
    <row r="74" spans="1:9" ht="12.75" customHeight="1" x14ac:dyDescent="0.2">
      <c r="A74" s="176"/>
      <c r="B74" s="176" t="s">
        <v>244</v>
      </c>
      <c r="C74" s="233">
        <f>Pedido!Z67</f>
        <v>0</v>
      </c>
      <c r="D74" s="232"/>
      <c r="E74" s="176"/>
      <c r="F74" s="231" t="str">
        <f t="shared" si="1"/>
        <v>NO</v>
      </c>
      <c r="G74" s="176"/>
      <c r="H74" s="176" t="str">
        <f t="shared" si="10"/>
        <v>Celina Arcuby</v>
      </c>
      <c r="I74" s="176">
        <f t="shared" si="11"/>
        <v>1</v>
      </c>
    </row>
    <row r="75" spans="1:9" ht="12.75" customHeight="1" x14ac:dyDescent="0.2">
      <c r="A75" s="176"/>
      <c r="B75" s="176" t="s">
        <v>245</v>
      </c>
      <c r="C75" s="233" t="str">
        <f>Pedido!AA67</f>
        <v>1*450</v>
      </c>
      <c r="D75" s="232"/>
      <c r="E75" s="176"/>
      <c r="F75" s="231" t="str">
        <f t="shared" si="1"/>
        <v>SI</v>
      </c>
      <c r="G75" s="176"/>
      <c r="H75" s="176" t="str">
        <f t="shared" si="10"/>
        <v>Celina Arcuby</v>
      </c>
      <c r="I75" s="176">
        <f t="shared" si="11"/>
        <v>1</v>
      </c>
    </row>
    <row r="76" spans="1:9" ht="12.75" customHeight="1" x14ac:dyDescent="0.2">
      <c r="A76" s="176"/>
      <c r="B76" s="176" t="s">
        <v>249</v>
      </c>
      <c r="C76" s="232">
        <f>+Pedido!C67</f>
        <v>0</v>
      </c>
      <c r="D76" s="232">
        <f t="shared" ref="D76:D78" si="12">IF(MOD(C76,12)=0,C76/12,"INCOMPLETO")</f>
        <v>0</v>
      </c>
      <c r="E76" s="232"/>
      <c r="F76" s="231" t="str">
        <f t="shared" si="1"/>
        <v>NO</v>
      </c>
      <c r="G76" s="176"/>
      <c r="H76" s="231" t="str">
        <f t="shared" ref="H76:I76" si="13">+H75</f>
        <v>Celina Arcuby</v>
      </c>
      <c r="I76" s="231">
        <f t="shared" si="13"/>
        <v>1</v>
      </c>
    </row>
    <row r="77" spans="1:9" ht="12.75" customHeight="1" x14ac:dyDescent="0.2">
      <c r="A77" s="176"/>
      <c r="B77" s="176" t="s">
        <v>250</v>
      </c>
      <c r="C77" s="232">
        <f>+Pedido!D67</f>
        <v>0</v>
      </c>
      <c r="D77" s="232">
        <f t="shared" si="12"/>
        <v>0</v>
      </c>
      <c r="E77" s="232"/>
      <c r="F77" s="231" t="str">
        <f t="shared" si="1"/>
        <v>NO</v>
      </c>
      <c r="G77" s="176"/>
      <c r="H77" s="231" t="str">
        <f t="shared" ref="H77:H78" si="14">+H76</f>
        <v>Celina Arcuby</v>
      </c>
      <c r="I77" s="231">
        <f>+I73</f>
        <v>1</v>
      </c>
    </row>
    <row r="78" spans="1:9" ht="12.75" customHeight="1" x14ac:dyDescent="0.2">
      <c r="A78" s="176"/>
      <c r="B78" s="176" t="s">
        <v>251</v>
      </c>
      <c r="C78" s="232">
        <f>+Pedido!E67</f>
        <v>0</v>
      </c>
      <c r="D78" s="232">
        <f t="shared" si="12"/>
        <v>0</v>
      </c>
      <c r="E78" s="232"/>
      <c r="F78" s="231" t="str">
        <f t="shared" si="1"/>
        <v>NO</v>
      </c>
      <c r="G78" s="176"/>
      <c r="H78" s="231" t="str">
        <f t="shared" si="14"/>
        <v>Celina Arcuby</v>
      </c>
      <c r="I78" s="231">
        <f>+I70</f>
        <v>1</v>
      </c>
    </row>
    <row r="79" spans="1:9" ht="12.75" customHeight="1" x14ac:dyDescent="0.2">
      <c r="A79" s="176"/>
      <c r="B79" s="176" t="s">
        <v>227</v>
      </c>
      <c r="C79" s="233">
        <v>0</v>
      </c>
      <c r="D79" s="232"/>
      <c r="E79" s="233">
        <f>+Pedido!Q67</f>
        <v>0</v>
      </c>
      <c r="F79" s="231" t="str">
        <f t="shared" si="1"/>
        <v>NO</v>
      </c>
      <c r="G79" s="176"/>
      <c r="H79" s="176" t="str">
        <f>$H$62</f>
        <v>Celina Arcuby</v>
      </c>
      <c r="I79" s="176">
        <f>+I78</f>
        <v>1</v>
      </c>
    </row>
    <row r="80" spans="1:9" ht="12.75" customHeight="1" x14ac:dyDescent="0.2">
      <c r="A80" s="176"/>
      <c r="B80" s="176" t="s">
        <v>246</v>
      </c>
      <c r="C80" s="232">
        <f>IF(ISTEXT(Pedido!R67),0,Pedido!R67)</f>
        <v>0</v>
      </c>
      <c r="D80" s="232">
        <f t="shared" ref="D80:D81" si="15">IF(MOD(C80,12)=0,C80/12,"INCOMPLETO")</f>
        <v>0</v>
      </c>
      <c r="E80" s="232">
        <f>IF(ISTEXT(Pedido!R67),Pedido!R67,0)</f>
        <v>0</v>
      </c>
      <c r="F80" s="231" t="str">
        <f t="shared" si="1"/>
        <v>NO</v>
      </c>
      <c r="G80" s="176"/>
      <c r="H80" s="231" t="str">
        <f>Pedido!$B$67</f>
        <v>Celina Arcuby</v>
      </c>
      <c r="I80" s="231">
        <f>Pedido!$A$67</f>
        <v>1</v>
      </c>
    </row>
    <row r="81" spans="1:9" ht="12.75" customHeight="1" x14ac:dyDescent="0.2">
      <c r="A81" s="176"/>
      <c r="B81" s="176" t="s">
        <v>247</v>
      </c>
      <c r="C81" s="232">
        <f>IF(ISTEXT(Pedido!S67),0,Pedido!S67)</f>
        <v>0</v>
      </c>
      <c r="D81" s="232">
        <f t="shared" si="15"/>
        <v>0</v>
      </c>
      <c r="E81" s="232">
        <f>IF(ISTEXT(Pedido!S67),Pedido!S67,0)</f>
        <v>0</v>
      </c>
      <c r="F81" s="231" t="str">
        <f t="shared" si="1"/>
        <v>NO</v>
      </c>
      <c r="G81" s="176"/>
      <c r="H81" s="231" t="str">
        <f>Pedido!$B$67</f>
        <v>Celina Arcuby</v>
      </c>
      <c r="I81" s="231">
        <f>Pedido!$A$67</f>
        <v>1</v>
      </c>
    </row>
    <row r="82" spans="1:9" ht="12.75" customHeight="1" x14ac:dyDescent="0.2">
      <c r="A82" s="176"/>
      <c r="B82" s="176" t="s">
        <v>248</v>
      </c>
      <c r="C82" s="232">
        <f>IF(ISTEXT(Pedido!T67),0,Pedido!T67)</f>
        <v>0</v>
      </c>
      <c r="D82" s="232">
        <f>IF(MOD(C82,6)=0,C82/6,"INCOMPLETO")</f>
        <v>0</v>
      </c>
      <c r="E82" s="176">
        <f>IF(ISTEXT(Pedido!T67),Pedido!T67,0)</f>
        <v>0</v>
      </c>
      <c r="F82" s="231" t="str">
        <f t="shared" si="1"/>
        <v>NO</v>
      </c>
      <c r="G82" s="176"/>
      <c r="H82" s="231" t="str">
        <f>Pedido!$B$67</f>
        <v>Celina Arcuby</v>
      </c>
      <c r="I82" s="231">
        <f>Pedido!$A$67</f>
        <v>1</v>
      </c>
    </row>
    <row r="83" spans="1:9" ht="12.75" customHeight="1" x14ac:dyDescent="0.2">
      <c r="A83" s="176"/>
      <c r="B83" s="176" t="s">
        <v>232</v>
      </c>
      <c r="C83" s="232">
        <f>IF(ISTEXT(Pedido!F68),0,Pedido!F68)</f>
        <v>0</v>
      </c>
      <c r="D83" s="232">
        <f t="shared" ref="D83:D93" si="16">IF(MOD(C83,12)=0,C83/12,"INCOMPLETO")</f>
        <v>0</v>
      </c>
      <c r="E83" s="231">
        <f>IF(ISTEXT(Pedido!F68),Pedido!F68,0)</f>
        <v>0</v>
      </c>
      <c r="F83" s="231" t="str">
        <f t="shared" si="1"/>
        <v>NO</v>
      </c>
      <c r="G83" s="176"/>
      <c r="H83" s="176" t="str">
        <f>Pedido!$B$68</f>
        <v>Havanna</v>
      </c>
      <c r="I83" s="176">
        <f>Pedido!A68</f>
        <v>10</v>
      </c>
    </row>
    <row r="84" spans="1:9" ht="12.75" customHeight="1" x14ac:dyDescent="0.2">
      <c r="A84" s="176"/>
      <c r="B84" s="176" t="s">
        <v>233</v>
      </c>
      <c r="C84" s="233">
        <f>IF(ISTEXT(Pedido!H68),0,Pedido!H68)</f>
        <v>0</v>
      </c>
      <c r="D84" s="232">
        <f t="shared" si="16"/>
        <v>0</v>
      </c>
      <c r="E84" s="231">
        <f>IF(ISTEXT(Pedido!H68),Pedido!H68,0)</f>
        <v>0</v>
      </c>
      <c r="F84" s="231" t="str">
        <f t="shared" si="1"/>
        <v>NO</v>
      </c>
      <c r="G84" s="176"/>
      <c r="H84" s="176" t="str">
        <f t="shared" ref="H84:H97" si="17">$H$83</f>
        <v>Havanna</v>
      </c>
      <c r="I84" s="176">
        <f t="shared" ref="I84:I97" si="18">$I$83</f>
        <v>10</v>
      </c>
    </row>
    <row r="85" spans="1:9" ht="12.75" customHeight="1" x14ac:dyDescent="0.2">
      <c r="A85" s="176"/>
      <c r="B85" s="176" t="s">
        <v>234</v>
      </c>
      <c r="C85" s="233">
        <f>IF(ISTEXT(Pedido!I68),0,Pedido!I68)</f>
        <v>0</v>
      </c>
      <c r="D85" s="232">
        <f t="shared" si="16"/>
        <v>0</v>
      </c>
      <c r="E85" s="176">
        <f>IF(ISTEXT(Pedido!I68),Pedido!I68,0)</f>
        <v>0</v>
      </c>
      <c r="F85" s="231" t="str">
        <f t="shared" si="1"/>
        <v>NO</v>
      </c>
      <c r="G85" s="176"/>
      <c r="H85" s="176" t="str">
        <f t="shared" si="17"/>
        <v>Havanna</v>
      </c>
      <c r="I85" s="176">
        <f t="shared" si="18"/>
        <v>10</v>
      </c>
    </row>
    <row r="86" spans="1:9" ht="12.75" customHeight="1" x14ac:dyDescent="0.2">
      <c r="A86" s="176"/>
      <c r="B86" s="176" t="s">
        <v>235</v>
      </c>
      <c r="C86" s="233">
        <f>IF(ISTEXT(Pedido!G68),0,Pedido!G68)</f>
        <v>0</v>
      </c>
      <c r="D86" s="232">
        <f t="shared" si="16"/>
        <v>0</v>
      </c>
      <c r="E86" s="176">
        <f>IF(ISTEXT(Pedido!G68),Pedido!G68,0)</f>
        <v>0</v>
      </c>
      <c r="F86" s="231" t="str">
        <f t="shared" si="1"/>
        <v>NO</v>
      </c>
      <c r="G86" s="176"/>
      <c r="H86" s="176" t="str">
        <f t="shared" si="17"/>
        <v>Havanna</v>
      </c>
      <c r="I86" s="176">
        <f t="shared" si="18"/>
        <v>10</v>
      </c>
    </row>
    <row r="87" spans="1:9" ht="12.75" customHeight="1" x14ac:dyDescent="0.2">
      <c r="A87" s="176"/>
      <c r="B87" s="176" t="s">
        <v>236</v>
      </c>
      <c r="C87" s="233">
        <f>IF(ISTEXT(Pedido!P68),0,Pedido!P68)</f>
        <v>0</v>
      </c>
      <c r="D87" s="232">
        <f t="shared" si="16"/>
        <v>0</v>
      </c>
      <c r="E87" s="176">
        <f>IF(ISTEXT(Pedido!P68),Pedido!P68,0)</f>
        <v>0</v>
      </c>
      <c r="F87" s="231" t="str">
        <f t="shared" si="1"/>
        <v>NO</v>
      </c>
      <c r="G87" s="176"/>
      <c r="H87" s="176" t="str">
        <f t="shared" si="17"/>
        <v>Havanna</v>
      </c>
      <c r="I87" s="176">
        <f t="shared" si="18"/>
        <v>10</v>
      </c>
    </row>
    <row r="88" spans="1:9" ht="12.75" customHeight="1" x14ac:dyDescent="0.2">
      <c r="A88" s="176"/>
      <c r="B88" s="176" t="s">
        <v>237</v>
      </c>
      <c r="C88" s="233">
        <f>IF(ISTEXT(Pedido!O68),0,Pedido!O68)</f>
        <v>0</v>
      </c>
      <c r="D88" s="232">
        <f t="shared" si="16"/>
        <v>0</v>
      </c>
      <c r="E88" s="176">
        <f>IF(ISTEXT(Pedido!O68),Pedido!O68,0)</f>
        <v>0</v>
      </c>
      <c r="F88" s="231" t="str">
        <f t="shared" si="1"/>
        <v>NO</v>
      </c>
      <c r="G88" s="176"/>
      <c r="H88" s="176" t="str">
        <f t="shared" si="17"/>
        <v>Havanna</v>
      </c>
      <c r="I88" s="176">
        <f t="shared" si="18"/>
        <v>10</v>
      </c>
    </row>
    <row r="89" spans="1:9" ht="12.75" customHeight="1" x14ac:dyDescent="0.2">
      <c r="A89" s="176"/>
      <c r="B89" s="176" t="s">
        <v>238</v>
      </c>
      <c r="C89" s="233">
        <f>IF(ISTEXT(Pedido!N68),0,Pedido!N68)</f>
        <v>0</v>
      </c>
      <c r="D89" s="232">
        <f t="shared" si="16"/>
        <v>0</v>
      </c>
      <c r="E89" s="176">
        <f>IF(ISTEXT(Pedido!N68),Pedido!N68,0)</f>
        <v>0</v>
      </c>
      <c r="F89" s="231" t="str">
        <f t="shared" si="1"/>
        <v>NO</v>
      </c>
      <c r="G89" s="176"/>
      <c r="H89" s="176" t="str">
        <f t="shared" si="17"/>
        <v>Havanna</v>
      </c>
      <c r="I89" s="176">
        <f t="shared" si="18"/>
        <v>10</v>
      </c>
    </row>
    <row r="90" spans="1:9" ht="12.75" customHeight="1" x14ac:dyDescent="0.2">
      <c r="A90" s="176"/>
      <c r="B90" s="176" t="s">
        <v>239</v>
      </c>
      <c r="C90" s="233">
        <f>IF(ISTEXT(Pedido!J68),0,Pedido!J68)</f>
        <v>0</v>
      </c>
      <c r="D90" s="232">
        <f t="shared" si="16"/>
        <v>0</v>
      </c>
      <c r="E90" s="233" t="str">
        <f>IF(ISTEXT(Pedido!J68),Pedido!J68,0)</f>
        <v>9860 jugo mix de berries/manz</v>
      </c>
      <c r="F90" s="231" t="str">
        <f t="shared" si="1"/>
        <v>SI</v>
      </c>
      <c r="G90" s="176"/>
      <c r="H90" s="176" t="str">
        <f t="shared" si="17"/>
        <v>Havanna</v>
      </c>
      <c r="I90" s="176">
        <f t="shared" si="18"/>
        <v>10</v>
      </c>
    </row>
    <row r="91" spans="1:9" ht="12.75" customHeight="1" x14ac:dyDescent="0.2">
      <c r="A91" s="176"/>
      <c r="B91" s="176" t="s">
        <v>240</v>
      </c>
      <c r="C91" s="233">
        <f>IF(ISTEXT(Pedido!L68),0,Pedido!L68)</f>
        <v>0</v>
      </c>
      <c r="D91" s="232">
        <f t="shared" si="16"/>
        <v>0</v>
      </c>
      <c r="E91" s="176">
        <f>IF(ISTEXT(Pedido!L68),Pedido!L68,0)</f>
        <v>0</v>
      </c>
      <c r="F91" s="231" t="str">
        <f t="shared" si="1"/>
        <v>NO</v>
      </c>
      <c r="G91" s="176"/>
      <c r="H91" s="176" t="str">
        <f t="shared" si="17"/>
        <v>Havanna</v>
      </c>
      <c r="I91" s="176">
        <f t="shared" si="18"/>
        <v>10</v>
      </c>
    </row>
    <row r="92" spans="1:9" ht="12.75" customHeight="1" x14ac:dyDescent="0.2">
      <c r="A92" s="176"/>
      <c r="B92" s="176" t="s">
        <v>241</v>
      </c>
      <c r="C92" s="233">
        <f>IF(ISTEXT(Pedido!M68),0,Pedido!M68)</f>
        <v>0</v>
      </c>
      <c r="D92" s="232">
        <f t="shared" si="16"/>
        <v>0</v>
      </c>
      <c r="E92" s="176">
        <f>IF(ISTEXT(Pedido!M68),Pedido!M68,0)</f>
        <v>0</v>
      </c>
      <c r="F92" s="231" t="str">
        <f t="shared" si="1"/>
        <v>NO</v>
      </c>
      <c r="G92" s="176"/>
      <c r="H92" s="176" t="str">
        <f t="shared" si="17"/>
        <v>Havanna</v>
      </c>
      <c r="I92" s="176">
        <f t="shared" si="18"/>
        <v>10</v>
      </c>
    </row>
    <row r="93" spans="1:9" ht="12.75" customHeight="1" x14ac:dyDescent="0.2">
      <c r="A93" s="176"/>
      <c r="B93" s="176" t="s">
        <v>242</v>
      </c>
      <c r="C93" s="233">
        <f>IF(ISTEXT(Pedido!K68),0,Pedido!K68)</f>
        <v>0</v>
      </c>
      <c r="D93" s="232">
        <f t="shared" si="16"/>
        <v>0</v>
      </c>
      <c r="E93" s="176">
        <f>IF(ISTEXT(Pedido!K68),Pedido!K68,0)</f>
        <v>0</v>
      </c>
      <c r="F93" s="231" t="str">
        <f t="shared" si="1"/>
        <v>NO</v>
      </c>
      <c r="G93" s="176"/>
      <c r="H93" s="176" t="str">
        <f t="shared" si="17"/>
        <v>Havanna</v>
      </c>
      <c r="I93" s="176">
        <f t="shared" si="18"/>
        <v>10</v>
      </c>
    </row>
    <row r="94" spans="1:9" ht="12.75" customHeight="1" x14ac:dyDescent="0.2">
      <c r="A94" s="176"/>
      <c r="B94" s="176" t="s">
        <v>243</v>
      </c>
      <c r="C94" s="233">
        <f>Pedido!Y68</f>
        <v>0</v>
      </c>
      <c r="D94" s="232"/>
      <c r="E94" s="176"/>
      <c r="F94" s="231" t="str">
        <f t="shared" si="1"/>
        <v>NO</v>
      </c>
      <c r="G94" s="176"/>
      <c r="H94" s="176" t="str">
        <f t="shared" si="17"/>
        <v>Havanna</v>
      </c>
      <c r="I94" s="176">
        <f t="shared" si="18"/>
        <v>10</v>
      </c>
    </row>
    <row r="95" spans="1:9" ht="12.75" customHeight="1" x14ac:dyDescent="0.2">
      <c r="A95" s="176"/>
      <c r="B95" s="176" t="s">
        <v>244</v>
      </c>
      <c r="C95" s="233">
        <f>Pedido!Z68</f>
        <v>0</v>
      </c>
      <c r="D95" s="232"/>
      <c r="E95" s="176"/>
      <c r="F95" s="231" t="str">
        <f t="shared" si="1"/>
        <v>NO</v>
      </c>
      <c r="G95" s="176"/>
      <c r="H95" s="176" t="str">
        <f t="shared" si="17"/>
        <v>Havanna</v>
      </c>
      <c r="I95" s="176">
        <f t="shared" si="18"/>
        <v>10</v>
      </c>
    </row>
    <row r="96" spans="1:9" ht="12.75" customHeight="1" x14ac:dyDescent="0.2">
      <c r="A96" s="176"/>
      <c r="B96" s="176" t="s">
        <v>245</v>
      </c>
      <c r="C96" s="233">
        <f>Pedido!AA68</f>
        <v>0</v>
      </c>
      <c r="D96" s="232"/>
      <c r="E96" s="176"/>
      <c r="F96" s="231" t="str">
        <f t="shared" si="1"/>
        <v>NO</v>
      </c>
      <c r="G96" s="176"/>
      <c r="H96" s="176" t="str">
        <f t="shared" si="17"/>
        <v>Havanna</v>
      </c>
      <c r="I96" s="176">
        <f t="shared" si="18"/>
        <v>10</v>
      </c>
    </row>
    <row r="97" spans="1:9" ht="12.75" customHeight="1" x14ac:dyDescent="0.2">
      <c r="A97" s="176"/>
      <c r="B97" s="176" t="s">
        <v>227</v>
      </c>
      <c r="C97" s="233">
        <v>0</v>
      </c>
      <c r="D97" s="232"/>
      <c r="E97" s="233">
        <f>+Pedido!Q68</f>
        <v>0</v>
      </c>
      <c r="F97" s="231" t="str">
        <f t="shared" si="1"/>
        <v>NO</v>
      </c>
      <c r="G97" s="176"/>
      <c r="H97" s="176" t="str">
        <f t="shared" si="17"/>
        <v>Havanna</v>
      </c>
      <c r="I97" s="176">
        <f t="shared" si="18"/>
        <v>10</v>
      </c>
    </row>
    <row r="98" spans="1:9" ht="12.75" customHeight="1" x14ac:dyDescent="0.2">
      <c r="A98" s="176"/>
      <c r="B98" s="176" t="s">
        <v>246</v>
      </c>
      <c r="C98" s="232">
        <f>IF(ISTEXT(Pedido!R68),0,Pedido!R68)</f>
        <v>0</v>
      </c>
      <c r="D98" s="232">
        <f t="shared" ref="D98:D99" si="19">IF(MOD(C98,12)=0,C98/12,"INCOMPLETO")</f>
        <v>0</v>
      </c>
      <c r="E98" s="232">
        <f>IF(ISTEXT(Pedido!R68),Pedido!R68,0)</f>
        <v>0</v>
      </c>
      <c r="F98" s="231" t="str">
        <f t="shared" si="1"/>
        <v>NO</v>
      </c>
      <c r="G98" s="176"/>
      <c r="H98" s="231" t="str">
        <f>Pedido!$B$68</f>
        <v>Havanna</v>
      </c>
      <c r="I98" s="231">
        <f>Pedido!$A$68</f>
        <v>10</v>
      </c>
    </row>
    <row r="99" spans="1:9" ht="12.75" customHeight="1" x14ac:dyDescent="0.2">
      <c r="A99" s="176"/>
      <c r="B99" s="176" t="s">
        <v>247</v>
      </c>
      <c r="C99" s="232">
        <f>IF(ISTEXT(Pedido!S68),0,Pedido!S68)</f>
        <v>0</v>
      </c>
      <c r="D99" s="232">
        <f t="shared" si="19"/>
        <v>0</v>
      </c>
      <c r="E99" s="232">
        <f>IF(ISTEXT(Pedido!S68),Pedido!S68,0)</f>
        <v>0</v>
      </c>
      <c r="F99" s="231" t="str">
        <f t="shared" si="1"/>
        <v>NO</v>
      </c>
      <c r="G99" s="176"/>
      <c r="H99" s="231" t="str">
        <f>Pedido!$B$68</f>
        <v>Havanna</v>
      </c>
      <c r="I99" s="231">
        <f>Pedido!$A$68</f>
        <v>10</v>
      </c>
    </row>
    <row r="100" spans="1:9" ht="12.75" customHeight="1" x14ac:dyDescent="0.2">
      <c r="A100" s="176"/>
      <c r="B100" s="176" t="s">
        <v>248</v>
      </c>
      <c r="C100" s="232">
        <f>IF(ISTEXT(Pedido!T68),0,Pedido!T68)</f>
        <v>0</v>
      </c>
      <c r="D100" s="232">
        <f>IF(MOD(C100,6)=0,C100/6,"INCOMPLETO")</f>
        <v>0</v>
      </c>
      <c r="E100" s="176">
        <f>IF(ISTEXT(Pedido!T68),Pedido!T68,0)</f>
        <v>0</v>
      </c>
      <c r="F100" s="231" t="str">
        <f t="shared" si="1"/>
        <v>NO</v>
      </c>
      <c r="G100" s="176"/>
      <c r="H100" s="231" t="str">
        <f>Pedido!$B$68</f>
        <v>Havanna</v>
      </c>
      <c r="I100" s="231">
        <f>Pedido!$A$68</f>
        <v>10</v>
      </c>
    </row>
    <row r="101" spans="1:9" ht="12.75" customHeight="1" x14ac:dyDescent="0.2">
      <c r="A101" s="176"/>
      <c r="B101" s="176" t="s">
        <v>249</v>
      </c>
      <c r="C101" s="232">
        <f>+Pedido!C68</f>
        <v>0</v>
      </c>
      <c r="D101" s="232">
        <f t="shared" ref="D101:D114" si="20">IF(MOD(C101,12)=0,C101/12,"INCOMPLETO")</f>
        <v>0</v>
      </c>
      <c r="E101" s="232"/>
      <c r="F101" s="231" t="str">
        <f t="shared" si="1"/>
        <v>NO</v>
      </c>
      <c r="G101" s="176"/>
      <c r="H101" s="231" t="str">
        <f t="shared" ref="H101:I101" si="21">+H97</f>
        <v>Havanna</v>
      </c>
      <c r="I101" s="231">
        <f t="shared" si="21"/>
        <v>10</v>
      </c>
    </row>
    <row r="102" spans="1:9" ht="12.75" customHeight="1" x14ac:dyDescent="0.2">
      <c r="A102" s="176"/>
      <c r="B102" s="176" t="s">
        <v>250</v>
      </c>
      <c r="C102" s="232">
        <f>+Pedido!D68</f>
        <v>0</v>
      </c>
      <c r="D102" s="232">
        <f t="shared" si="20"/>
        <v>0</v>
      </c>
      <c r="E102" s="232"/>
      <c r="F102" s="231" t="str">
        <f t="shared" si="1"/>
        <v>NO</v>
      </c>
      <c r="G102" s="176"/>
      <c r="H102" s="231" t="str">
        <f t="shared" ref="H102:I102" si="22">+H101</f>
        <v>Havanna</v>
      </c>
      <c r="I102" s="231">
        <f t="shared" si="22"/>
        <v>10</v>
      </c>
    </row>
    <row r="103" spans="1:9" ht="12.75" customHeight="1" x14ac:dyDescent="0.2">
      <c r="A103" s="176"/>
      <c r="B103" s="176" t="s">
        <v>251</v>
      </c>
      <c r="C103" s="232" t="str">
        <f>+Pedido!E68</f>
        <v xml:space="preserve">9307 bot jugo marac/nja </v>
      </c>
      <c r="D103" s="232" t="e">
        <f t="shared" si="20"/>
        <v>#VALUE!</v>
      </c>
      <c r="E103" s="232"/>
      <c r="F103" s="231" t="str">
        <f t="shared" si="1"/>
        <v>SI</v>
      </c>
      <c r="G103" s="176"/>
      <c r="H103" s="231" t="str">
        <f>+H102</f>
        <v>Havanna</v>
      </c>
      <c r="I103" s="231">
        <f>+I92</f>
        <v>10</v>
      </c>
    </row>
    <row r="104" spans="1:9" ht="12.75" customHeight="1" x14ac:dyDescent="0.2">
      <c r="A104" s="176"/>
      <c r="B104" s="176" t="s">
        <v>232</v>
      </c>
      <c r="C104" s="232">
        <f>IF(ISTEXT(Pedido!F69),0,Pedido!F69)</f>
        <v>0</v>
      </c>
      <c r="D104" s="232">
        <f t="shared" si="20"/>
        <v>0</v>
      </c>
      <c r="E104" s="231">
        <f>IF(ISTEXT(Pedido!F69),Pedido!F69,0)</f>
        <v>0</v>
      </c>
      <c r="F104" s="231" t="str">
        <f t="shared" si="1"/>
        <v>NO</v>
      </c>
      <c r="G104" s="176"/>
      <c r="H104" s="176">
        <f>Pedido!B69</f>
        <v>0</v>
      </c>
      <c r="I104" s="176">
        <f>Pedido!A69</f>
        <v>0</v>
      </c>
    </row>
    <row r="105" spans="1:9" ht="12.75" customHeight="1" x14ac:dyDescent="0.2">
      <c r="A105" s="176"/>
      <c r="B105" s="176" t="s">
        <v>233</v>
      </c>
      <c r="C105" s="233">
        <f>IF(ISTEXT(Pedido!H69),0,Pedido!H69)</f>
        <v>0</v>
      </c>
      <c r="D105" s="232">
        <f t="shared" si="20"/>
        <v>0</v>
      </c>
      <c r="E105" s="231">
        <f>IF(ISTEXT(Pedido!H69),Pedido!H69,0)</f>
        <v>0</v>
      </c>
      <c r="F105" s="231" t="str">
        <f t="shared" si="1"/>
        <v>NO</v>
      </c>
      <c r="G105" s="176"/>
      <c r="H105" s="176">
        <f t="shared" ref="H105:H118" si="23">$H$104</f>
        <v>0</v>
      </c>
      <c r="I105" s="176">
        <f t="shared" ref="I105:I118" si="24">+$I$104</f>
        <v>0</v>
      </c>
    </row>
    <row r="106" spans="1:9" ht="12.75" customHeight="1" x14ac:dyDescent="0.2">
      <c r="A106" s="176"/>
      <c r="B106" s="176" t="s">
        <v>234</v>
      </c>
      <c r="C106" s="233">
        <f>IF(ISTEXT(Pedido!I69),0,Pedido!I69)</f>
        <v>0</v>
      </c>
      <c r="D106" s="232">
        <f t="shared" si="20"/>
        <v>0</v>
      </c>
      <c r="E106" s="176">
        <f>IF(ISTEXT(Pedido!I69),Pedido!I69,0)</f>
        <v>0</v>
      </c>
      <c r="F106" s="231" t="str">
        <f t="shared" si="1"/>
        <v>NO</v>
      </c>
      <c r="G106" s="176"/>
      <c r="H106" s="176">
        <f t="shared" si="23"/>
        <v>0</v>
      </c>
      <c r="I106" s="176">
        <f t="shared" si="24"/>
        <v>0</v>
      </c>
    </row>
    <row r="107" spans="1:9" ht="12.75" customHeight="1" x14ac:dyDescent="0.2">
      <c r="A107" s="176"/>
      <c r="B107" s="176" t="s">
        <v>235</v>
      </c>
      <c r="C107" s="233">
        <f>IF(ISTEXT(Pedido!G69),0,Pedido!G69)</f>
        <v>0</v>
      </c>
      <c r="D107" s="232">
        <f t="shared" si="20"/>
        <v>0</v>
      </c>
      <c r="E107" s="176">
        <f>IF(ISTEXT(Pedido!G69),Pedido!G69,0)</f>
        <v>0</v>
      </c>
      <c r="F107" s="231" t="str">
        <f t="shared" si="1"/>
        <v>NO</v>
      </c>
      <c r="G107" s="176"/>
      <c r="H107" s="176">
        <f t="shared" si="23"/>
        <v>0</v>
      </c>
      <c r="I107" s="176">
        <f t="shared" si="24"/>
        <v>0</v>
      </c>
    </row>
    <row r="108" spans="1:9" ht="12.75" customHeight="1" x14ac:dyDescent="0.2">
      <c r="A108" s="176"/>
      <c r="B108" s="176" t="s">
        <v>236</v>
      </c>
      <c r="C108" s="233">
        <f>IF(ISTEXT(Pedido!P69),0,Pedido!P69)</f>
        <v>0</v>
      </c>
      <c r="D108" s="232">
        <f t="shared" si="20"/>
        <v>0</v>
      </c>
      <c r="E108" s="176">
        <f>IF(ISTEXT(Pedido!P69),Pedido!P69,0)</f>
        <v>0</v>
      </c>
      <c r="F108" s="231" t="str">
        <f t="shared" si="1"/>
        <v>NO</v>
      </c>
      <c r="G108" s="176"/>
      <c r="H108" s="176">
        <f t="shared" si="23"/>
        <v>0</v>
      </c>
      <c r="I108" s="176">
        <f t="shared" si="24"/>
        <v>0</v>
      </c>
    </row>
    <row r="109" spans="1:9" ht="12.75" customHeight="1" x14ac:dyDescent="0.2">
      <c r="A109" s="176"/>
      <c r="B109" s="176" t="s">
        <v>237</v>
      </c>
      <c r="C109" s="233">
        <f>IF(ISTEXT(Pedido!O69),0,Pedido!O69)</f>
        <v>0</v>
      </c>
      <c r="D109" s="232">
        <f t="shared" si="20"/>
        <v>0</v>
      </c>
      <c r="E109" s="176">
        <f>IF(ISTEXT(Pedido!O69),Pedido!O69,0)</f>
        <v>0</v>
      </c>
      <c r="F109" s="231" t="str">
        <f t="shared" si="1"/>
        <v>NO</v>
      </c>
      <c r="G109" s="176"/>
      <c r="H109" s="176">
        <f t="shared" si="23"/>
        <v>0</v>
      </c>
      <c r="I109" s="176">
        <f t="shared" si="24"/>
        <v>0</v>
      </c>
    </row>
    <row r="110" spans="1:9" ht="12.75" customHeight="1" x14ac:dyDescent="0.2">
      <c r="A110" s="176"/>
      <c r="B110" s="176" t="s">
        <v>238</v>
      </c>
      <c r="C110" s="233">
        <f>IF(ISTEXT(Pedido!N69),0,Pedido!N69)</f>
        <v>0</v>
      </c>
      <c r="D110" s="232">
        <f t="shared" si="20"/>
        <v>0</v>
      </c>
      <c r="E110" s="176">
        <f>IF(ISTEXT(Pedido!N69),Pedido!N69,0)</f>
        <v>0</v>
      </c>
      <c r="F110" s="231" t="str">
        <f t="shared" si="1"/>
        <v>NO</v>
      </c>
      <c r="G110" s="176"/>
      <c r="H110" s="176">
        <f t="shared" si="23"/>
        <v>0</v>
      </c>
      <c r="I110" s="176">
        <f t="shared" si="24"/>
        <v>0</v>
      </c>
    </row>
    <row r="111" spans="1:9" ht="12.75" customHeight="1" x14ac:dyDescent="0.2">
      <c r="A111" s="176"/>
      <c r="B111" s="176" t="s">
        <v>239</v>
      </c>
      <c r="C111" s="233">
        <f>IF(ISTEXT(Pedido!J69),0,Pedido!J69)</f>
        <v>0</v>
      </c>
      <c r="D111" s="232">
        <f t="shared" si="20"/>
        <v>0</v>
      </c>
      <c r="E111" s="176">
        <f>IF(ISTEXT(Pedido!J69),Pedido!J69,0)</f>
        <v>0</v>
      </c>
      <c r="F111" s="231" t="str">
        <f t="shared" si="1"/>
        <v>NO</v>
      </c>
      <c r="G111" s="176"/>
      <c r="H111" s="176">
        <f t="shared" si="23"/>
        <v>0</v>
      </c>
      <c r="I111" s="176">
        <f t="shared" si="24"/>
        <v>0</v>
      </c>
    </row>
    <row r="112" spans="1:9" ht="12.75" customHeight="1" x14ac:dyDescent="0.2">
      <c r="A112" s="176"/>
      <c r="B112" s="176" t="s">
        <v>240</v>
      </c>
      <c r="C112" s="233">
        <f>IF(ISTEXT(Pedido!L69),0,Pedido!L69)</f>
        <v>0</v>
      </c>
      <c r="D112" s="232">
        <f t="shared" si="20"/>
        <v>0</v>
      </c>
      <c r="E112" s="176">
        <f>IF(ISTEXT(Pedido!L69),Pedido!L69,0)</f>
        <v>0</v>
      </c>
      <c r="F112" s="231" t="str">
        <f t="shared" si="1"/>
        <v>NO</v>
      </c>
      <c r="G112" s="176"/>
      <c r="H112" s="176">
        <f t="shared" si="23"/>
        <v>0</v>
      </c>
      <c r="I112" s="176">
        <f t="shared" si="24"/>
        <v>0</v>
      </c>
    </row>
    <row r="113" spans="1:9" ht="12.75" customHeight="1" x14ac:dyDescent="0.2">
      <c r="A113" s="176"/>
      <c r="B113" s="176" t="s">
        <v>241</v>
      </c>
      <c r="C113" s="233">
        <f>IF(ISTEXT(Pedido!M69),0,Pedido!M69)</f>
        <v>0</v>
      </c>
      <c r="D113" s="232">
        <f t="shared" si="20"/>
        <v>0</v>
      </c>
      <c r="E113" s="176">
        <f>IF(ISTEXT(Pedido!M69),Pedido!M69,0)</f>
        <v>0</v>
      </c>
      <c r="F113" s="231" t="str">
        <f t="shared" si="1"/>
        <v>NO</v>
      </c>
      <c r="G113" s="176"/>
      <c r="H113" s="176">
        <f t="shared" si="23"/>
        <v>0</v>
      </c>
      <c r="I113" s="176">
        <f t="shared" si="24"/>
        <v>0</v>
      </c>
    </row>
    <row r="114" spans="1:9" ht="12.75" customHeight="1" x14ac:dyDescent="0.2">
      <c r="A114" s="176"/>
      <c r="B114" s="176" t="s">
        <v>242</v>
      </c>
      <c r="C114" s="233">
        <f>IF(ISTEXT(Pedido!K69),0,Pedido!K69)</f>
        <v>0</v>
      </c>
      <c r="D114" s="232">
        <f t="shared" si="20"/>
        <v>0</v>
      </c>
      <c r="E114" s="176">
        <f>IF(ISTEXT(Pedido!K69),Pedido!K69,0)</f>
        <v>0</v>
      </c>
      <c r="F114" s="231" t="str">
        <f t="shared" si="1"/>
        <v>NO</v>
      </c>
      <c r="G114" s="176"/>
      <c r="H114" s="176">
        <f t="shared" si="23"/>
        <v>0</v>
      </c>
      <c r="I114" s="176">
        <f t="shared" si="24"/>
        <v>0</v>
      </c>
    </row>
    <row r="115" spans="1:9" ht="12.75" customHeight="1" x14ac:dyDescent="0.2">
      <c r="A115" s="176"/>
      <c r="B115" s="176" t="s">
        <v>243</v>
      </c>
      <c r="C115" s="233">
        <f>Pedido!Y69</f>
        <v>0</v>
      </c>
      <c r="D115" s="232"/>
      <c r="E115" s="176"/>
      <c r="F115" s="231" t="str">
        <f t="shared" si="1"/>
        <v>NO</v>
      </c>
      <c r="G115" s="176"/>
      <c r="H115" s="176">
        <f t="shared" si="23"/>
        <v>0</v>
      </c>
      <c r="I115" s="176">
        <f t="shared" si="24"/>
        <v>0</v>
      </c>
    </row>
    <row r="116" spans="1:9" ht="12.75" customHeight="1" x14ac:dyDescent="0.2">
      <c r="A116" s="176"/>
      <c r="B116" s="176" t="s">
        <v>244</v>
      </c>
      <c r="C116" s="233">
        <f>Pedido!Z69</f>
        <v>0</v>
      </c>
      <c r="D116" s="232"/>
      <c r="E116" s="176"/>
      <c r="F116" s="231" t="str">
        <f t="shared" si="1"/>
        <v>NO</v>
      </c>
      <c r="G116" s="176"/>
      <c r="H116" s="176">
        <f t="shared" si="23"/>
        <v>0</v>
      </c>
      <c r="I116" s="176">
        <f t="shared" si="24"/>
        <v>0</v>
      </c>
    </row>
    <row r="117" spans="1:9" ht="12.75" customHeight="1" x14ac:dyDescent="0.2">
      <c r="A117" s="176"/>
      <c r="B117" s="176" t="s">
        <v>245</v>
      </c>
      <c r="C117" s="233">
        <f>Pedido!AA69</f>
        <v>0</v>
      </c>
      <c r="D117" s="232"/>
      <c r="E117" s="176"/>
      <c r="F117" s="231" t="str">
        <f t="shared" si="1"/>
        <v>NO</v>
      </c>
      <c r="G117" s="176"/>
      <c r="H117" s="176">
        <f t="shared" si="23"/>
        <v>0</v>
      </c>
      <c r="I117" s="176">
        <f t="shared" si="24"/>
        <v>0</v>
      </c>
    </row>
    <row r="118" spans="1:9" ht="12.75" customHeight="1" x14ac:dyDescent="0.2">
      <c r="A118" s="176"/>
      <c r="B118" s="176" t="s">
        <v>227</v>
      </c>
      <c r="C118" s="233">
        <v>0</v>
      </c>
      <c r="D118" s="232"/>
      <c r="E118" s="233">
        <f>+Pedido!Q69</f>
        <v>0</v>
      </c>
      <c r="F118" s="231" t="str">
        <f t="shared" si="1"/>
        <v>NO</v>
      </c>
      <c r="G118" s="176"/>
      <c r="H118" s="176">
        <f t="shared" si="23"/>
        <v>0</v>
      </c>
      <c r="I118" s="176">
        <f t="shared" si="24"/>
        <v>0</v>
      </c>
    </row>
    <row r="119" spans="1:9" ht="12.75" customHeight="1" x14ac:dyDescent="0.2">
      <c r="A119" s="176"/>
      <c r="B119" s="176" t="s">
        <v>246</v>
      </c>
      <c r="C119" s="232">
        <f>IF(ISTEXT(Pedido!R69),0,Pedido!R69)</f>
        <v>0</v>
      </c>
      <c r="D119" s="232">
        <f t="shared" ref="D119:D120" si="25">IF(MOD(C119,12)=0,C119/12,"INCOMPLETO")</f>
        <v>0</v>
      </c>
      <c r="E119" s="232">
        <f>IF(ISTEXT(Pedido!R69),Pedido!R69,0)</f>
        <v>0</v>
      </c>
      <c r="F119" s="231" t="str">
        <f t="shared" si="1"/>
        <v>NO</v>
      </c>
      <c r="G119" s="176"/>
      <c r="H119" s="231">
        <f>Pedido!$B$69</f>
        <v>0</v>
      </c>
      <c r="I119" s="231">
        <f>Pedido!$A$69</f>
        <v>0</v>
      </c>
    </row>
    <row r="120" spans="1:9" ht="12.75" customHeight="1" x14ac:dyDescent="0.2">
      <c r="A120" s="176"/>
      <c r="B120" s="176" t="s">
        <v>247</v>
      </c>
      <c r="C120" s="232">
        <f>IF(ISTEXT(Pedido!S69),0,Pedido!S69)</f>
        <v>0</v>
      </c>
      <c r="D120" s="232">
        <f t="shared" si="25"/>
        <v>0</v>
      </c>
      <c r="E120" s="232">
        <f>IF(ISTEXT(Pedido!S69),Pedido!S69,0)</f>
        <v>0</v>
      </c>
      <c r="F120" s="231" t="str">
        <f t="shared" si="1"/>
        <v>NO</v>
      </c>
      <c r="G120" s="176"/>
      <c r="H120" s="231">
        <f>Pedido!$B$69</f>
        <v>0</v>
      </c>
      <c r="I120" s="231">
        <f>Pedido!$A$69</f>
        <v>0</v>
      </c>
    </row>
    <row r="121" spans="1:9" ht="12.75" customHeight="1" x14ac:dyDescent="0.2">
      <c r="A121" s="176"/>
      <c r="B121" s="176" t="s">
        <v>248</v>
      </c>
      <c r="C121" s="232">
        <f>IF(ISTEXT(Pedido!T69),0,Pedido!T69)</f>
        <v>0</v>
      </c>
      <c r="D121" s="232">
        <f>IF(MOD(C121,6)=0,C121/6,"INCOMPLETO")</f>
        <v>0</v>
      </c>
      <c r="E121" s="176">
        <f>IF(ISTEXT(Pedido!T69),Pedido!T69,0)</f>
        <v>0</v>
      </c>
      <c r="F121" s="231" t="str">
        <f t="shared" si="1"/>
        <v>NO</v>
      </c>
      <c r="G121" s="176"/>
      <c r="H121" s="231">
        <f>Pedido!$B$69</f>
        <v>0</v>
      </c>
      <c r="I121" s="231">
        <f>Pedido!$A$69</f>
        <v>0</v>
      </c>
    </row>
    <row r="122" spans="1:9" ht="12.75" customHeight="1" x14ac:dyDescent="0.2">
      <c r="A122" s="176"/>
      <c r="B122" s="176" t="s">
        <v>249</v>
      </c>
      <c r="C122" s="232">
        <f>+Pedido!C69</f>
        <v>0</v>
      </c>
      <c r="D122" s="232">
        <f t="shared" ref="D122:D135" si="26">IF(MOD(C122,12)=0,C122/12,"INCOMPLETO")</f>
        <v>0</v>
      </c>
      <c r="E122" s="232"/>
      <c r="F122" s="231" t="str">
        <f t="shared" si="1"/>
        <v>NO</v>
      </c>
      <c r="G122" s="176"/>
      <c r="H122" s="231">
        <f>+H118</f>
        <v>0</v>
      </c>
      <c r="I122" s="176">
        <f t="shared" ref="I122:I124" si="27">+$I$104</f>
        <v>0</v>
      </c>
    </row>
    <row r="123" spans="1:9" ht="12.75" customHeight="1" x14ac:dyDescent="0.2">
      <c r="A123" s="176"/>
      <c r="B123" s="176" t="s">
        <v>250</v>
      </c>
      <c r="C123" s="232">
        <f>+Pedido!D69</f>
        <v>0</v>
      </c>
      <c r="D123" s="232">
        <f t="shared" si="26"/>
        <v>0</v>
      </c>
      <c r="E123" s="232"/>
      <c r="F123" s="231" t="str">
        <f t="shared" si="1"/>
        <v>NO</v>
      </c>
      <c r="G123" s="176"/>
      <c r="H123" s="231">
        <f t="shared" ref="H123:H124" si="28">+H122</f>
        <v>0</v>
      </c>
      <c r="I123" s="176">
        <f t="shared" si="27"/>
        <v>0</v>
      </c>
    </row>
    <row r="124" spans="1:9" ht="12.75" customHeight="1" x14ac:dyDescent="0.2">
      <c r="A124" s="176"/>
      <c r="B124" s="176" t="s">
        <v>251</v>
      </c>
      <c r="C124" s="232">
        <f>+Pedido!E69</f>
        <v>0</v>
      </c>
      <c r="D124" s="232">
        <f t="shared" si="26"/>
        <v>0</v>
      </c>
      <c r="E124" s="232"/>
      <c r="F124" s="231" t="str">
        <f t="shared" si="1"/>
        <v>NO</v>
      </c>
      <c r="G124" s="176"/>
      <c r="H124" s="231">
        <f t="shared" si="28"/>
        <v>0</v>
      </c>
      <c r="I124" s="176">
        <f t="shared" si="27"/>
        <v>0</v>
      </c>
    </row>
    <row r="125" spans="1:9" ht="12.75" customHeight="1" x14ac:dyDescent="0.2">
      <c r="A125" s="176"/>
      <c r="B125" s="176" t="s">
        <v>232</v>
      </c>
      <c r="C125" s="232">
        <f>IF(ISTEXT(Pedido!F$70),0,Pedido!F$70)</f>
        <v>0</v>
      </c>
      <c r="D125" s="232">
        <f t="shared" si="26"/>
        <v>0</v>
      </c>
      <c r="E125" s="231">
        <f>IF(ISTEXT(Pedido!F88),Pedido!F88,0)</f>
        <v>0</v>
      </c>
      <c r="F125" s="231" t="str">
        <f t="shared" si="1"/>
        <v>NO</v>
      </c>
      <c r="G125" s="176"/>
      <c r="H125" s="176">
        <f t="shared" ref="H125:H129" si="29">+H$130</f>
        <v>0</v>
      </c>
      <c r="I125" s="176">
        <f>+Pedido!A$70</f>
        <v>0</v>
      </c>
    </row>
    <row r="126" spans="1:9" ht="12.75" customHeight="1" x14ac:dyDescent="0.2">
      <c r="A126" s="176"/>
      <c r="B126" s="176" t="s">
        <v>233</v>
      </c>
      <c r="C126" s="233">
        <f>IF(ISTEXT(Pedido!H70),0,Pedido!H70)</f>
        <v>0</v>
      </c>
      <c r="D126" s="232">
        <f t="shared" si="26"/>
        <v>0</v>
      </c>
      <c r="E126" s="231">
        <f>IF(ISTEXT(Pedido!H70),Pedido!H70,0)</f>
        <v>0</v>
      </c>
      <c r="F126" s="231" t="str">
        <f t="shared" si="1"/>
        <v>NO</v>
      </c>
      <c r="G126" s="176"/>
      <c r="H126" s="176">
        <f t="shared" si="29"/>
        <v>0</v>
      </c>
      <c r="I126" s="176">
        <f>+Pedido!A$70</f>
        <v>0</v>
      </c>
    </row>
    <row r="127" spans="1:9" ht="12.75" customHeight="1" x14ac:dyDescent="0.2">
      <c r="A127" s="176"/>
      <c r="B127" s="176" t="s">
        <v>234</v>
      </c>
      <c r="C127" s="233">
        <f>IF(ISTEXT(Pedido!I70),0,Pedido!I70)</f>
        <v>0</v>
      </c>
      <c r="D127" s="232">
        <f t="shared" si="26"/>
        <v>0</v>
      </c>
      <c r="E127" s="176">
        <f>IF(ISTEXT(Pedido!I70),Pedido!I70,0)</f>
        <v>0</v>
      </c>
      <c r="F127" s="231" t="str">
        <f t="shared" si="1"/>
        <v>NO</v>
      </c>
      <c r="G127" s="176"/>
      <c r="H127" s="176">
        <f t="shared" si="29"/>
        <v>0</v>
      </c>
      <c r="I127" s="176">
        <f>+Pedido!A$70</f>
        <v>0</v>
      </c>
    </row>
    <row r="128" spans="1:9" ht="12.75" customHeight="1" x14ac:dyDescent="0.2">
      <c r="A128" s="176"/>
      <c r="B128" s="176" t="s">
        <v>235</v>
      </c>
      <c r="C128" s="233">
        <f>IF(ISTEXT(Pedido!G70),0,Pedido!G70)</f>
        <v>0</v>
      </c>
      <c r="D128" s="232">
        <f t="shared" si="26"/>
        <v>0</v>
      </c>
      <c r="E128" s="176">
        <f>IF(ISTEXT(Pedido!G70),Pedido!G70,0)</f>
        <v>0</v>
      </c>
      <c r="F128" s="231" t="str">
        <f t="shared" si="1"/>
        <v>NO</v>
      </c>
      <c r="G128" s="176"/>
      <c r="H128" s="176">
        <f t="shared" si="29"/>
        <v>0</v>
      </c>
      <c r="I128" s="176">
        <f>+Pedido!A$70</f>
        <v>0</v>
      </c>
    </row>
    <row r="129" spans="1:11" ht="12.75" customHeight="1" x14ac:dyDescent="0.2">
      <c r="A129" s="176"/>
      <c r="B129" s="176" t="s">
        <v>236</v>
      </c>
      <c r="C129" s="233">
        <f>IF(ISTEXT(Pedido!P70),0,Pedido!P70)</f>
        <v>0</v>
      </c>
      <c r="D129" s="232">
        <f t="shared" si="26"/>
        <v>0</v>
      </c>
      <c r="E129" s="176">
        <f>IF(ISTEXT(Pedido!P70),Pedido!P70,0)</f>
        <v>0</v>
      </c>
      <c r="F129" s="231" t="str">
        <f t="shared" si="1"/>
        <v>NO</v>
      </c>
      <c r="G129" s="176"/>
      <c r="H129" s="176">
        <f t="shared" si="29"/>
        <v>0</v>
      </c>
      <c r="I129" s="176">
        <f>+Pedido!A$70</f>
        <v>0</v>
      </c>
    </row>
    <row r="130" spans="1:11" ht="12.75" customHeight="1" x14ac:dyDescent="0.2">
      <c r="A130" s="176"/>
      <c r="B130" s="176" t="s">
        <v>237</v>
      </c>
      <c r="C130" s="233">
        <f>IF(ISTEXT(Pedido!O70),0,Pedido!O70)</f>
        <v>0</v>
      </c>
      <c r="D130" s="232">
        <f t="shared" si="26"/>
        <v>0</v>
      </c>
      <c r="E130" s="176">
        <f>IF(ISTEXT(Pedido!O70),Pedido!O70,0)</f>
        <v>0</v>
      </c>
      <c r="F130" s="231" t="str">
        <f t="shared" si="1"/>
        <v>NO</v>
      </c>
      <c r="G130" s="176"/>
      <c r="H130" s="176">
        <f>+Pedido!B70</f>
        <v>0</v>
      </c>
      <c r="I130" s="176">
        <f>+Pedido!A$70</f>
        <v>0</v>
      </c>
    </row>
    <row r="131" spans="1:11" ht="12.75" customHeight="1" x14ac:dyDescent="0.2">
      <c r="A131" s="176"/>
      <c r="B131" s="176" t="s">
        <v>238</v>
      </c>
      <c r="C131" s="233">
        <f>IF(ISTEXT(Pedido!N70),0,Pedido!N70)</f>
        <v>0</v>
      </c>
      <c r="D131" s="232">
        <f t="shared" si="26"/>
        <v>0</v>
      </c>
      <c r="E131" s="176">
        <f>IF(ISTEXT(Pedido!N70),Pedido!N70,0)</f>
        <v>0</v>
      </c>
      <c r="F131" s="231" t="str">
        <f t="shared" si="1"/>
        <v>NO</v>
      </c>
      <c r="G131" s="176"/>
      <c r="H131" s="176">
        <f t="shared" ref="H131:H142" si="30">+H$130</f>
        <v>0</v>
      </c>
      <c r="I131" s="176">
        <f t="shared" ref="I131:I132" si="31">+$I$104</f>
        <v>0</v>
      </c>
    </row>
    <row r="132" spans="1:11" ht="12.75" customHeight="1" x14ac:dyDescent="0.2">
      <c r="A132" s="176"/>
      <c r="B132" s="176" t="s">
        <v>239</v>
      </c>
      <c r="C132" s="233">
        <f>IF(ISTEXT(Pedido!J70),0,Pedido!J70)</f>
        <v>0</v>
      </c>
      <c r="D132" s="232">
        <f t="shared" si="26"/>
        <v>0</v>
      </c>
      <c r="E132" s="176">
        <f>IF(ISTEXT(Pedido!J70),Pedido!J70,0)</f>
        <v>0</v>
      </c>
      <c r="F132" s="231" t="str">
        <f t="shared" si="1"/>
        <v>NO</v>
      </c>
      <c r="G132" s="176"/>
      <c r="H132" s="176">
        <f t="shared" si="30"/>
        <v>0</v>
      </c>
      <c r="I132" s="176">
        <f t="shared" si="31"/>
        <v>0</v>
      </c>
    </row>
    <row r="133" spans="1:11" ht="12.75" customHeight="1" x14ac:dyDescent="0.2">
      <c r="A133" s="176"/>
      <c r="B133" s="176" t="s">
        <v>240</v>
      </c>
      <c r="C133" s="233">
        <f>IF(ISTEXT(Pedido!L70),0,Pedido!L70)</f>
        <v>0</v>
      </c>
      <c r="D133" s="232">
        <f t="shared" si="26"/>
        <v>0</v>
      </c>
      <c r="E133" s="176">
        <f>IF(ISTEXT(Pedido!L70),Pedido!L70,0)</f>
        <v>0</v>
      </c>
      <c r="F133" s="231" t="str">
        <f t="shared" si="1"/>
        <v>NO</v>
      </c>
      <c r="G133" s="176"/>
      <c r="H133" s="176">
        <f t="shared" si="30"/>
        <v>0</v>
      </c>
      <c r="I133" s="176">
        <f>+Pedido!A$70</f>
        <v>0</v>
      </c>
    </row>
    <row r="134" spans="1:11" ht="12.75" customHeight="1" x14ac:dyDescent="0.2">
      <c r="A134" s="176"/>
      <c r="B134" s="176" t="s">
        <v>241</v>
      </c>
      <c r="C134" s="233">
        <f>IF(ISTEXT(Pedido!M70),0,Pedido!M70)</f>
        <v>0</v>
      </c>
      <c r="D134" s="232">
        <f t="shared" si="26"/>
        <v>0</v>
      </c>
      <c r="E134" s="176">
        <f>IF(ISTEXT(Pedido!M70),Pedido!M70,0)</f>
        <v>0</v>
      </c>
      <c r="F134" s="231" t="str">
        <f t="shared" si="1"/>
        <v>NO</v>
      </c>
      <c r="G134" s="176"/>
      <c r="H134" s="176">
        <f t="shared" si="30"/>
        <v>0</v>
      </c>
      <c r="I134" s="176">
        <f>+Pedido!A$70</f>
        <v>0</v>
      </c>
    </row>
    <row r="135" spans="1:11" ht="12.75" customHeight="1" x14ac:dyDescent="0.2">
      <c r="A135" s="176"/>
      <c r="B135" s="176" t="s">
        <v>242</v>
      </c>
      <c r="C135" s="233">
        <f>IF(ISTEXT(Pedido!K70),0,Pedido!K70)</f>
        <v>0</v>
      </c>
      <c r="D135" s="232">
        <f t="shared" si="26"/>
        <v>0</v>
      </c>
      <c r="E135" s="176">
        <f>IF(ISTEXT(Pedido!K70),Pedido!K70,0)</f>
        <v>0</v>
      </c>
      <c r="F135" s="231" t="str">
        <f t="shared" si="1"/>
        <v>NO</v>
      </c>
      <c r="G135" s="176"/>
      <c r="H135" s="176">
        <f t="shared" si="30"/>
        <v>0</v>
      </c>
      <c r="I135" s="176">
        <f>+Pedido!A$70</f>
        <v>0</v>
      </c>
    </row>
    <row r="136" spans="1:11" ht="12.75" customHeight="1" x14ac:dyDescent="0.2">
      <c r="A136" s="176"/>
      <c r="B136" s="176" t="s">
        <v>243</v>
      </c>
      <c r="C136" s="233">
        <f>Pedido!Y70</f>
        <v>0</v>
      </c>
      <c r="D136" s="232"/>
      <c r="E136" s="176"/>
      <c r="F136" s="231" t="str">
        <f t="shared" si="1"/>
        <v>NO</v>
      </c>
      <c r="G136" s="176"/>
      <c r="H136" s="176">
        <f t="shared" si="30"/>
        <v>0</v>
      </c>
      <c r="I136" s="176">
        <f>+Pedido!A$70</f>
        <v>0</v>
      </c>
    </row>
    <row r="137" spans="1:11" ht="12.75" customHeight="1" x14ac:dyDescent="0.2">
      <c r="A137" s="176"/>
      <c r="B137" s="176" t="s">
        <v>244</v>
      </c>
      <c r="C137" s="233">
        <f>Pedido!Z70</f>
        <v>0</v>
      </c>
      <c r="D137" s="232"/>
      <c r="E137" s="176"/>
      <c r="F137" s="231" t="str">
        <f t="shared" si="1"/>
        <v>NO</v>
      </c>
      <c r="G137" s="176"/>
      <c r="H137" s="176">
        <f t="shared" si="30"/>
        <v>0</v>
      </c>
      <c r="I137" s="176">
        <f>+Pedido!A$70</f>
        <v>0</v>
      </c>
    </row>
    <row r="138" spans="1:11" ht="12.75" customHeight="1" x14ac:dyDescent="0.2">
      <c r="A138" s="176"/>
      <c r="B138" s="176" t="s">
        <v>245</v>
      </c>
      <c r="C138" s="233">
        <f>Pedido!AA70</f>
        <v>0</v>
      </c>
      <c r="D138" s="232"/>
      <c r="E138" s="176"/>
      <c r="F138" s="231" t="str">
        <f t="shared" si="1"/>
        <v>NO</v>
      </c>
      <c r="G138" s="176"/>
      <c r="H138" s="176">
        <f t="shared" si="30"/>
        <v>0</v>
      </c>
      <c r="I138" s="176">
        <f>+Pedido!A$70</f>
        <v>0</v>
      </c>
      <c r="J138" s="218"/>
      <c r="K138" s="218"/>
    </row>
    <row r="139" spans="1:11" ht="12.75" customHeight="1" x14ac:dyDescent="0.2">
      <c r="A139" s="176"/>
      <c r="B139" s="176" t="s">
        <v>249</v>
      </c>
      <c r="C139" s="232">
        <f>+Pedido!C70</f>
        <v>0</v>
      </c>
      <c r="D139" s="232">
        <f t="shared" ref="D139:D141" si="32">IF(MOD(C139,12)=0,C139/12,"INCOMPLETO")</f>
        <v>0</v>
      </c>
      <c r="E139" s="232"/>
      <c r="F139" s="231" t="str">
        <f t="shared" si="1"/>
        <v>NO</v>
      </c>
      <c r="G139" s="176"/>
      <c r="H139" s="176">
        <f t="shared" si="30"/>
        <v>0</v>
      </c>
      <c r="I139" s="176">
        <f>+Pedido!A$70</f>
        <v>0</v>
      </c>
    </row>
    <row r="140" spans="1:11" ht="12.75" customHeight="1" x14ac:dyDescent="0.2">
      <c r="A140" s="176"/>
      <c r="B140" s="176" t="s">
        <v>250</v>
      </c>
      <c r="C140" s="232">
        <f>+Pedido!D70</f>
        <v>0</v>
      </c>
      <c r="D140" s="232">
        <f t="shared" si="32"/>
        <v>0</v>
      </c>
      <c r="E140" s="232"/>
      <c r="F140" s="231" t="str">
        <f t="shared" si="1"/>
        <v>NO</v>
      </c>
      <c r="G140" s="176"/>
      <c r="H140" s="176">
        <f t="shared" si="30"/>
        <v>0</v>
      </c>
      <c r="I140" s="176">
        <f>+Pedido!A$70</f>
        <v>0</v>
      </c>
    </row>
    <row r="141" spans="1:11" ht="12.75" customHeight="1" x14ac:dyDescent="0.2">
      <c r="A141" s="176"/>
      <c r="B141" s="176" t="s">
        <v>251</v>
      </c>
      <c r="C141" s="232">
        <f>+Pedido!E70</f>
        <v>0</v>
      </c>
      <c r="D141" s="232">
        <f t="shared" si="32"/>
        <v>0</v>
      </c>
      <c r="E141" s="232"/>
      <c r="F141" s="231" t="str">
        <f t="shared" si="1"/>
        <v>NO</v>
      </c>
      <c r="G141" s="176"/>
      <c r="H141" s="176">
        <f t="shared" si="30"/>
        <v>0</v>
      </c>
      <c r="I141" s="176">
        <f>+Pedido!A$70</f>
        <v>0</v>
      </c>
    </row>
    <row r="142" spans="1:11" ht="12.75" customHeight="1" x14ac:dyDescent="0.2">
      <c r="A142" s="176"/>
      <c r="B142" s="176" t="s">
        <v>227</v>
      </c>
      <c r="C142" s="233">
        <v>0</v>
      </c>
      <c r="D142" s="232"/>
      <c r="E142" s="233">
        <f>+Pedido!Q70</f>
        <v>0</v>
      </c>
      <c r="F142" s="231" t="str">
        <f t="shared" si="1"/>
        <v>NO</v>
      </c>
      <c r="G142" s="176"/>
      <c r="H142" s="176">
        <f t="shared" si="30"/>
        <v>0</v>
      </c>
      <c r="I142" s="176">
        <f>+Pedido!A$70</f>
        <v>0</v>
      </c>
    </row>
    <row r="143" spans="1:11" ht="12.75" customHeight="1" x14ac:dyDescent="0.2">
      <c r="A143" s="176"/>
      <c r="B143" s="176" t="s">
        <v>246</v>
      </c>
      <c r="C143" s="232">
        <f>IF(ISTEXT(Pedido!R70),0,Pedido!R70)</f>
        <v>0</v>
      </c>
      <c r="D143" s="232">
        <f t="shared" ref="D143:D144" si="33">IF(MOD(C143,12)=0,C143/12,"INCOMPLETO")</f>
        <v>0</v>
      </c>
      <c r="E143" s="232">
        <f>IF(ISTEXT(Pedido!R70),Pedido!R70,0)</f>
        <v>0</v>
      </c>
      <c r="F143" s="231" t="str">
        <f t="shared" si="1"/>
        <v>NO</v>
      </c>
      <c r="G143" s="176"/>
      <c r="H143" s="231">
        <f>Pedido!$B$70</f>
        <v>0</v>
      </c>
      <c r="I143" s="231">
        <f>Pedido!$A$70</f>
        <v>0</v>
      </c>
    </row>
    <row r="144" spans="1:11" ht="12.75" customHeight="1" x14ac:dyDescent="0.2">
      <c r="A144" s="176"/>
      <c r="B144" s="176" t="s">
        <v>247</v>
      </c>
      <c r="C144" s="232">
        <f>IF(ISTEXT(Pedido!S70),0,Pedido!S70)</f>
        <v>0</v>
      </c>
      <c r="D144" s="232">
        <f t="shared" si="33"/>
        <v>0</v>
      </c>
      <c r="E144" s="232">
        <f>IF(ISTEXT(Pedido!S70),Pedido!S70,0)</f>
        <v>0</v>
      </c>
      <c r="F144" s="231" t="str">
        <f t="shared" si="1"/>
        <v>NO</v>
      </c>
      <c r="G144" s="176"/>
      <c r="H144" s="231">
        <f>Pedido!$B$70</f>
        <v>0</v>
      </c>
      <c r="I144" s="231">
        <f>Pedido!$A$69</f>
        <v>0</v>
      </c>
    </row>
    <row r="145" spans="1:9" ht="12.75" customHeight="1" x14ac:dyDescent="0.2">
      <c r="A145" s="176"/>
      <c r="B145" s="176" t="s">
        <v>248</v>
      </c>
      <c r="C145" s="232">
        <f>IF(ISTEXT(Pedido!T70),0,Pedido!T70)</f>
        <v>0</v>
      </c>
      <c r="D145" s="232">
        <f>IF(MOD(C145,6)=0,C145/6,"INCOMPLETO")</f>
        <v>0</v>
      </c>
      <c r="E145" s="176">
        <f>IF(ISTEXT(Pedido!T70),Pedido!T70,0)</f>
        <v>0</v>
      </c>
      <c r="F145" s="231" t="str">
        <f t="shared" si="1"/>
        <v>NO</v>
      </c>
      <c r="G145" s="176"/>
      <c r="H145" s="231">
        <f>Pedido!$B$70</f>
        <v>0</v>
      </c>
      <c r="I145" s="231">
        <f>Pedido!$A$70</f>
        <v>0</v>
      </c>
    </row>
    <row r="146" spans="1:9" ht="12.75" customHeight="1" x14ac:dyDescent="0.2">
      <c r="A146" s="176"/>
      <c r="B146" s="176" t="s">
        <v>232</v>
      </c>
      <c r="C146" s="232">
        <f>IF(ISTEXT(Pedido!F71),0,Pedido!F71)</f>
        <v>0</v>
      </c>
      <c r="D146" s="232">
        <f t="shared" ref="D146:D156" si="34">IF(MOD(C146,12)=0,C146/12,"INCOMPLETO")</f>
        <v>0</v>
      </c>
      <c r="E146" s="231">
        <f>IF(ISTEXT(Pedido!F71),Pedido!F71,0)</f>
        <v>0</v>
      </c>
      <c r="F146" s="231" t="str">
        <f t="shared" si="1"/>
        <v>NO</v>
      </c>
      <c r="G146" s="176"/>
      <c r="H146" s="176">
        <f>Pedido!B71</f>
        <v>0</v>
      </c>
      <c r="I146" s="176">
        <f>Pedido!A71</f>
        <v>0</v>
      </c>
    </row>
    <row r="147" spans="1:9" ht="12.75" customHeight="1" x14ac:dyDescent="0.2">
      <c r="A147" s="176"/>
      <c r="B147" s="176" t="s">
        <v>233</v>
      </c>
      <c r="C147" s="233">
        <f>IF(ISTEXT(Pedido!H71),0,Pedido!H71)</f>
        <v>0</v>
      </c>
      <c r="D147" s="232">
        <f t="shared" si="34"/>
        <v>0</v>
      </c>
      <c r="E147" s="231">
        <f>IF(ISTEXT(Pedido!H71),Pedido!H71,0)</f>
        <v>0</v>
      </c>
      <c r="F147" s="231" t="str">
        <f t="shared" si="1"/>
        <v>NO</v>
      </c>
      <c r="G147" s="176"/>
      <c r="H147" s="176">
        <f t="shared" ref="H147:H162" si="35">$H$146</f>
        <v>0</v>
      </c>
      <c r="I147" s="176">
        <f t="shared" ref="I147:I162" si="36">+$I$146</f>
        <v>0</v>
      </c>
    </row>
    <row r="148" spans="1:9" ht="12.75" customHeight="1" x14ac:dyDescent="0.2">
      <c r="A148" s="176"/>
      <c r="B148" s="176" t="s">
        <v>234</v>
      </c>
      <c r="C148" s="233">
        <f>IF(ISTEXT(Pedido!I71),0,Pedido!I71)</f>
        <v>0</v>
      </c>
      <c r="D148" s="232">
        <f t="shared" si="34"/>
        <v>0</v>
      </c>
      <c r="E148" s="176">
        <f>IF(ISTEXT(Pedido!I71),Pedido!I71,0)</f>
        <v>0</v>
      </c>
      <c r="F148" s="231" t="str">
        <f t="shared" si="1"/>
        <v>NO</v>
      </c>
      <c r="G148" s="176"/>
      <c r="H148" s="176">
        <f t="shared" si="35"/>
        <v>0</v>
      </c>
      <c r="I148" s="176">
        <f t="shared" si="36"/>
        <v>0</v>
      </c>
    </row>
    <row r="149" spans="1:9" ht="12.75" customHeight="1" x14ac:dyDescent="0.2">
      <c r="A149" s="176"/>
      <c r="B149" s="176" t="s">
        <v>235</v>
      </c>
      <c r="C149" s="233">
        <f>IF(ISTEXT(Pedido!G71),0,Pedido!G71)</f>
        <v>0</v>
      </c>
      <c r="D149" s="232">
        <f t="shared" si="34"/>
        <v>0</v>
      </c>
      <c r="E149" s="176">
        <f>IF(ISTEXT(Pedido!G71),Pedido!G71,0)</f>
        <v>0</v>
      </c>
      <c r="F149" s="231" t="str">
        <f t="shared" si="1"/>
        <v>NO</v>
      </c>
      <c r="G149" s="176"/>
      <c r="H149" s="176">
        <f t="shared" si="35"/>
        <v>0</v>
      </c>
      <c r="I149" s="176">
        <f t="shared" si="36"/>
        <v>0</v>
      </c>
    </row>
    <row r="150" spans="1:9" ht="12.75" customHeight="1" x14ac:dyDescent="0.2">
      <c r="A150" s="176"/>
      <c r="B150" s="176" t="s">
        <v>236</v>
      </c>
      <c r="C150" s="233">
        <f>IF(ISTEXT(Pedido!P71),0,Pedido!P71)</f>
        <v>0</v>
      </c>
      <c r="D150" s="232">
        <f t="shared" si="34"/>
        <v>0</v>
      </c>
      <c r="E150" s="176">
        <f>IF(ISTEXT(Pedido!P71),Pedido!P71,0)</f>
        <v>0</v>
      </c>
      <c r="F150" s="231" t="str">
        <f t="shared" si="1"/>
        <v>NO</v>
      </c>
      <c r="G150" s="176"/>
      <c r="H150" s="176">
        <f t="shared" si="35"/>
        <v>0</v>
      </c>
      <c r="I150" s="176">
        <f t="shared" si="36"/>
        <v>0</v>
      </c>
    </row>
    <row r="151" spans="1:9" ht="12.75" customHeight="1" x14ac:dyDescent="0.2">
      <c r="A151" s="176"/>
      <c r="B151" s="176" t="s">
        <v>237</v>
      </c>
      <c r="C151" s="233">
        <f>IF(ISTEXT(Pedido!O71),0,Pedido!O71)</f>
        <v>0</v>
      </c>
      <c r="D151" s="232">
        <f t="shared" si="34"/>
        <v>0</v>
      </c>
      <c r="E151" s="176">
        <f>IF(ISTEXT(Pedido!O71),Pedido!O71,0)</f>
        <v>0</v>
      </c>
      <c r="F151" s="231" t="str">
        <f t="shared" si="1"/>
        <v>NO</v>
      </c>
      <c r="G151" s="176"/>
      <c r="H151" s="176">
        <f t="shared" si="35"/>
        <v>0</v>
      </c>
      <c r="I151" s="176">
        <f t="shared" si="36"/>
        <v>0</v>
      </c>
    </row>
    <row r="152" spans="1:9" ht="12.75" customHeight="1" x14ac:dyDescent="0.2">
      <c r="A152" s="176"/>
      <c r="B152" s="176" t="s">
        <v>238</v>
      </c>
      <c r="C152" s="233">
        <f>IF(ISTEXT(Pedido!N71),0,Pedido!N71)</f>
        <v>0</v>
      </c>
      <c r="D152" s="232">
        <f t="shared" si="34"/>
        <v>0</v>
      </c>
      <c r="E152" s="176">
        <f>IF(ISTEXT(Pedido!N71),Pedido!N71,0)</f>
        <v>0</v>
      </c>
      <c r="F152" s="231" t="str">
        <f t="shared" si="1"/>
        <v>NO</v>
      </c>
      <c r="G152" s="176"/>
      <c r="H152" s="176">
        <f t="shared" si="35"/>
        <v>0</v>
      </c>
      <c r="I152" s="176">
        <f t="shared" si="36"/>
        <v>0</v>
      </c>
    </row>
    <row r="153" spans="1:9" ht="12.75" customHeight="1" x14ac:dyDescent="0.2">
      <c r="A153" s="176"/>
      <c r="B153" s="176" t="s">
        <v>239</v>
      </c>
      <c r="C153" s="233">
        <f>IF(ISTEXT(Pedido!J71),0,Pedido!J71)</f>
        <v>0</v>
      </c>
      <c r="D153" s="232">
        <f t="shared" si="34"/>
        <v>0</v>
      </c>
      <c r="E153" s="176">
        <f>IF(ISTEXT(Pedido!J71),Pedido!J71,0)</f>
        <v>0</v>
      </c>
      <c r="F153" s="231" t="str">
        <f t="shared" si="1"/>
        <v>NO</v>
      </c>
      <c r="G153" s="176"/>
      <c r="H153" s="176">
        <f t="shared" si="35"/>
        <v>0</v>
      </c>
      <c r="I153" s="176">
        <f t="shared" si="36"/>
        <v>0</v>
      </c>
    </row>
    <row r="154" spans="1:9" ht="12.75" customHeight="1" x14ac:dyDescent="0.2">
      <c r="A154" s="176"/>
      <c r="B154" s="176" t="s">
        <v>240</v>
      </c>
      <c r="C154" s="233">
        <f>IF(ISTEXT(Pedido!L71),0,Pedido!L71)</f>
        <v>0</v>
      </c>
      <c r="D154" s="232">
        <f t="shared" si="34"/>
        <v>0</v>
      </c>
      <c r="E154" s="176">
        <f>IF(ISTEXT(Pedido!L71),Pedido!L71,0)</f>
        <v>0</v>
      </c>
      <c r="F154" s="231" t="str">
        <f t="shared" si="1"/>
        <v>NO</v>
      </c>
      <c r="G154" s="176"/>
      <c r="H154" s="176">
        <f t="shared" si="35"/>
        <v>0</v>
      </c>
      <c r="I154" s="176">
        <f t="shared" si="36"/>
        <v>0</v>
      </c>
    </row>
    <row r="155" spans="1:9" ht="12.75" customHeight="1" x14ac:dyDescent="0.2">
      <c r="A155" s="176"/>
      <c r="B155" s="176" t="s">
        <v>241</v>
      </c>
      <c r="C155" s="233">
        <f>IF(ISTEXT(Pedido!M71),0,Pedido!M71)</f>
        <v>0</v>
      </c>
      <c r="D155" s="232">
        <f t="shared" si="34"/>
        <v>0</v>
      </c>
      <c r="E155" s="176">
        <f>IF(ISTEXT(Pedido!M71),Pedido!M71,0)</f>
        <v>0</v>
      </c>
      <c r="F155" s="231" t="str">
        <f t="shared" si="1"/>
        <v>NO</v>
      </c>
      <c r="G155" s="176"/>
      <c r="H155" s="176">
        <f t="shared" si="35"/>
        <v>0</v>
      </c>
      <c r="I155" s="176">
        <f t="shared" si="36"/>
        <v>0</v>
      </c>
    </row>
    <row r="156" spans="1:9" ht="12.75" customHeight="1" x14ac:dyDescent="0.2">
      <c r="A156" s="176"/>
      <c r="B156" s="176" t="s">
        <v>242</v>
      </c>
      <c r="C156" s="233">
        <f>IF(ISTEXT(Pedido!K71),0,Pedido!K71)</f>
        <v>0</v>
      </c>
      <c r="D156" s="232">
        <f t="shared" si="34"/>
        <v>0</v>
      </c>
      <c r="E156" s="176">
        <f>IF(ISTEXT(Pedido!K71),Pedido!K71,0)</f>
        <v>0</v>
      </c>
      <c r="F156" s="231" t="str">
        <f t="shared" si="1"/>
        <v>NO</v>
      </c>
      <c r="G156" s="176"/>
      <c r="H156" s="176">
        <f t="shared" si="35"/>
        <v>0</v>
      </c>
      <c r="I156" s="176">
        <f t="shared" si="36"/>
        <v>0</v>
      </c>
    </row>
    <row r="157" spans="1:9" ht="12.75" customHeight="1" x14ac:dyDescent="0.2">
      <c r="A157" s="176"/>
      <c r="B157" s="176" t="s">
        <v>243</v>
      </c>
      <c r="C157" s="233">
        <f>Pedido!Y71</f>
        <v>0</v>
      </c>
      <c r="D157" s="232"/>
      <c r="E157" s="176"/>
      <c r="F157" s="231" t="str">
        <f t="shared" si="1"/>
        <v>NO</v>
      </c>
      <c r="G157" s="176"/>
      <c r="H157" s="176">
        <f t="shared" si="35"/>
        <v>0</v>
      </c>
      <c r="I157" s="176">
        <f t="shared" si="36"/>
        <v>0</v>
      </c>
    </row>
    <row r="158" spans="1:9" ht="12.75" customHeight="1" x14ac:dyDescent="0.2">
      <c r="A158" s="176"/>
      <c r="B158" s="176" t="s">
        <v>244</v>
      </c>
      <c r="C158" s="233">
        <f>Pedido!Z71</f>
        <v>0</v>
      </c>
      <c r="D158" s="232"/>
      <c r="E158" s="176"/>
      <c r="F158" s="231" t="str">
        <f t="shared" si="1"/>
        <v>NO</v>
      </c>
      <c r="G158" s="176"/>
      <c r="H158" s="176">
        <f t="shared" si="35"/>
        <v>0</v>
      </c>
      <c r="I158" s="176">
        <f t="shared" si="36"/>
        <v>0</v>
      </c>
    </row>
    <row r="159" spans="1:9" ht="12.75" customHeight="1" x14ac:dyDescent="0.2">
      <c r="A159" s="176"/>
      <c r="B159" s="176" t="s">
        <v>227</v>
      </c>
      <c r="C159" s="233">
        <v>0</v>
      </c>
      <c r="D159" s="232"/>
      <c r="E159" s="233">
        <f>+Pedido!Q71</f>
        <v>0</v>
      </c>
      <c r="F159" s="231" t="str">
        <f t="shared" si="1"/>
        <v>NO</v>
      </c>
      <c r="G159" s="176"/>
      <c r="H159" s="176">
        <f t="shared" si="35"/>
        <v>0</v>
      </c>
      <c r="I159" s="176">
        <f t="shared" si="36"/>
        <v>0</v>
      </c>
    </row>
    <row r="160" spans="1:9" ht="12.75" customHeight="1" x14ac:dyDescent="0.2">
      <c r="A160" s="176"/>
      <c r="B160" s="176" t="s">
        <v>246</v>
      </c>
      <c r="C160" s="232">
        <f>IF(ISTEXT(Pedido!R71),0,Pedido!R71)</f>
        <v>0</v>
      </c>
      <c r="D160" s="232">
        <f t="shared" ref="D160:D161" si="37">IF(MOD(C160,12)=0,C160/12,"INCOMPLETO")</f>
        <v>0</v>
      </c>
      <c r="E160" s="232">
        <f>IF(ISTEXT(Pedido!R71),Pedido!R71,0)</f>
        <v>0</v>
      </c>
      <c r="F160" s="231" t="str">
        <f t="shared" si="1"/>
        <v>NO</v>
      </c>
      <c r="G160" s="176"/>
      <c r="H160" s="176">
        <f t="shared" si="35"/>
        <v>0</v>
      </c>
      <c r="I160" s="176">
        <f t="shared" si="36"/>
        <v>0</v>
      </c>
    </row>
    <row r="161" spans="1:11" ht="12.75" customHeight="1" x14ac:dyDescent="0.2">
      <c r="A161" s="176"/>
      <c r="B161" s="176" t="s">
        <v>247</v>
      </c>
      <c r="C161" s="232">
        <f>IF(ISTEXT(Pedido!S71),0,Pedido!S71)</f>
        <v>0</v>
      </c>
      <c r="D161" s="232">
        <f t="shared" si="37"/>
        <v>0</v>
      </c>
      <c r="E161" s="232">
        <f>IF(ISTEXT(Pedido!S71),Pedido!S71,0)</f>
        <v>0</v>
      </c>
      <c r="F161" s="231" t="str">
        <f t="shared" si="1"/>
        <v>NO</v>
      </c>
      <c r="G161" s="176"/>
      <c r="H161" s="176">
        <f t="shared" si="35"/>
        <v>0</v>
      </c>
      <c r="I161" s="176">
        <f t="shared" si="36"/>
        <v>0</v>
      </c>
      <c r="J161" s="218"/>
      <c r="K161" s="218"/>
    </row>
    <row r="162" spans="1:11" ht="12.75" customHeight="1" x14ac:dyDescent="0.2">
      <c r="A162" s="176"/>
      <c r="B162" s="176" t="s">
        <v>248</v>
      </c>
      <c r="C162" s="232">
        <f>IF(ISTEXT(Pedido!T71),0,Pedido!T71)</f>
        <v>0</v>
      </c>
      <c r="D162" s="232">
        <f>IF(MOD(C162,6)=0,C162/6,"INCOMPLETO")</f>
        <v>0</v>
      </c>
      <c r="E162" s="176">
        <f>IF(ISTEXT(Pedido!T71),Pedido!T71,0)</f>
        <v>0</v>
      </c>
      <c r="F162" s="231" t="str">
        <f t="shared" si="1"/>
        <v>NO</v>
      </c>
      <c r="G162" s="176"/>
      <c r="H162" s="176">
        <f t="shared" si="35"/>
        <v>0</v>
      </c>
      <c r="I162" s="176">
        <f t="shared" si="36"/>
        <v>0</v>
      </c>
      <c r="J162" s="218"/>
      <c r="K162" s="218"/>
    </row>
    <row r="163" spans="1:11" ht="12.75" customHeight="1" x14ac:dyDescent="0.2">
      <c r="A163" s="176"/>
      <c r="B163" s="176" t="s">
        <v>249</v>
      </c>
      <c r="C163" s="232">
        <f>+Pedido!C71</f>
        <v>0</v>
      </c>
      <c r="D163" s="232">
        <f t="shared" ref="D163:D165" si="38">IF(MOD(C163,12)=0,C163/12,"INCOMPLETO")</f>
        <v>0</v>
      </c>
      <c r="E163" s="232"/>
      <c r="F163" s="231" t="str">
        <f t="shared" si="1"/>
        <v>NO</v>
      </c>
      <c r="G163" s="176"/>
      <c r="H163" s="231">
        <f t="shared" ref="H163:I163" si="39">+H159</f>
        <v>0</v>
      </c>
      <c r="I163" s="231">
        <f t="shared" si="39"/>
        <v>0</v>
      </c>
      <c r="J163" s="218"/>
      <c r="K163" s="218"/>
    </row>
    <row r="164" spans="1:11" ht="12.75" customHeight="1" x14ac:dyDescent="0.2">
      <c r="A164" s="176"/>
      <c r="B164" s="176" t="s">
        <v>250</v>
      </c>
      <c r="C164" s="232">
        <f>+Pedido!D71</f>
        <v>0</v>
      </c>
      <c r="D164" s="232">
        <f t="shared" si="38"/>
        <v>0</v>
      </c>
      <c r="E164" s="232"/>
      <c r="F164" s="231" t="str">
        <f t="shared" si="1"/>
        <v>NO</v>
      </c>
      <c r="G164" s="176"/>
      <c r="H164" s="231">
        <f t="shared" ref="H164:H165" si="40">+H163</f>
        <v>0</v>
      </c>
      <c r="I164" s="231">
        <f>+I157</f>
        <v>0</v>
      </c>
      <c r="J164" s="218"/>
      <c r="K164" s="218"/>
    </row>
    <row r="165" spans="1:11" ht="12.75" customHeight="1" x14ac:dyDescent="0.2">
      <c r="A165" s="176"/>
      <c r="B165" s="176" t="s">
        <v>251</v>
      </c>
      <c r="C165" s="232">
        <f>+Pedido!E71</f>
        <v>0</v>
      </c>
      <c r="D165" s="232">
        <f t="shared" si="38"/>
        <v>0</v>
      </c>
      <c r="E165" s="232"/>
      <c r="F165" s="231" t="str">
        <f t="shared" si="1"/>
        <v>NO</v>
      </c>
      <c r="G165" s="176"/>
      <c r="H165" s="231">
        <f t="shared" si="40"/>
        <v>0</v>
      </c>
      <c r="I165" s="231">
        <f>+I154</f>
        <v>0</v>
      </c>
      <c r="J165" s="218"/>
      <c r="K165" s="218"/>
    </row>
    <row r="166" spans="1:11" ht="12.75" customHeight="1" x14ac:dyDescent="0.2">
      <c r="A166" s="176"/>
      <c r="B166" s="176" t="s">
        <v>245</v>
      </c>
      <c r="C166" s="233">
        <f>Pedido!AA71</f>
        <v>0</v>
      </c>
      <c r="D166" s="232"/>
      <c r="E166" s="176"/>
      <c r="F166" s="231" t="str">
        <f t="shared" si="1"/>
        <v>NO</v>
      </c>
      <c r="G166" s="176"/>
      <c r="H166" s="176">
        <f>$H$146</f>
        <v>0</v>
      </c>
      <c r="I166" s="176">
        <f>+$I$146</f>
        <v>0</v>
      </c>
    </row>
    <row r="167" spans="1:11" ht="12.75" customHeight="1" x14ac:dyDescent="0.2">
      <c r="A167" s="176"/>
      <c r="B167" s="231" t="s">
        <v>232</v>
      </c>
      <c r="C167" s="232">
        <f>IF(ISTEXT(Pedido!F72),0,Pedido!F72)</f>
        <v>0</v>
      </c>
      <c r="D167" s="232">
        <f t="shared" ref="D167:D177" si="41">IF(MOD(C167,12)=0,C167/12,"INCOMPLETO")</f>
        <v>0</v>
      </c>
      <c r="E167" s="231">
        <f>IF(ISTEXT(Pedido!F71),Pedido!F71,0)</f>
        <v>0</v>
      </c>
      <c r="F167" s="231" t="str">
        <f t="shared" si="1"/>
        <v>NO</v>
      </c>
      <c r="G167" s="176"/>
      <c r="H167" s="176">
        <f>+Pedido!B$72</f>
        <v>0</v>
      </c>
      <c r="I167" s="176">
        <f>+Pedido!A$72</f>
        <v>0</v>
      </c>
      <c r="J167" s="218"/>
      <c r="K167" s="218"/>
    </row>
    <row r="168" spans="1:11" ht="12.75" customHeight="1" x14ac:dyDescent="0.2">
      <c r="A168" s="176"/>
      <c r="B168" s="176" t="s">
        <v>233</v>
      </c>
      <c r="C168" s="233">
        <f>IF(ISTEXT(Pedido!H72),0,Pedido!H72)</f>
        <v>0</v>
      </c>
      <c r="D168" s="232">
        <f t="shared" si="41"/>
        <v>0</v>
      </c>
      <c r="E168" s="231">
        <f>IF(ISTEXT(Pedido!H71),Pedido!H71,0)</f>
        <v>0</v>
      </c>
      <c r="F168" s="231" t="str">
        <f t="shared" si="1"/>
        <v>NO</v>
      </c>
      <c r="G168" s="176"/>
      <c r="H168" s="176">
        <f>+Pedido!B$72</f>
        <v>0</v>
      </c>
      <c r="I168" s="176">
        <f>+Pedido!A$72</f>
        <v>0</v>
      </c>
      <c r="J168" s="218"/>
      <c r="K168" s="218"/>
    </row>
    <row r="169" spans="1:11" ht="12.75" customHeight="1" x14ac:dyDescent="0.2">
      <c r="A169" s="176"/>
      <c r="B169" s="176" t="s">
        <v>234</v>
      </c>
      <c r="C169" s="233">
        <f>IF(ISTEXT(Pedido!I72),0,Pedido!I72)</f>
        <v>0</v>
      </c>
      <c r="D169" s="232">
        <f t="shared" si="41"/>
        <v>0</v>
      </c>
      <c r="E169" s="176">
        <f>IF(ISTEXT(Pedido!I71),Pedido!I71,0)</f>
        <v>0</v>
      </c>
      <c r="F169" s="231" t="str">
        <f t="shared" si="1"/>
        <v>NO</v>
      </c>
      <c r="G169" s="176"/>
      <c r="H169" s="176">
        <f>+Pedido!B$72</f>
        <v>0</v>
      </c>
      <c r="I169" s="176">
        <f>+Pedido!A$72</f>
        <v>0</v>
      </c>
    </row>
    <row r="170" spans="1:11" ht="12.75" customHeight="1" x14ac:dyDescent="0.2">
      <c r="A170" s="176"/>
      <c r="B170" s="176" t="s">
        <v>235</v>
      </c>
      <c r="C170" s="233">
        <f>IF(ISTEXT(Pedido!G72),0,Pedido!G72)</f>
        <v>0</v>
      </c>
      <c r="D170" s="232">
        <f t="shared" si="41"/>
        <v>0</v>
      </c>
      <c r="E170" s="176">
        <f>IF(ISTEXT(Pedido!G71),Pedido!G71,0)</f>
        <v>0</v>
      </c>
      <c r="F170" s="231" t="str">
        <f t="shared" si="1"/>
        <v>NO</v>
      </c>
      <c r="G170" s="176"/>
      <c r="H170" s="176">
        <f>+Pedido!B$72</f>
        <v>0</v>
      </c>
      <c r="I170" s="176">
        <f>+Pedido!A$72</f>
        <v>0</v>
      </c>
    </row>
    <row r="171" spans="1:11" ht="12.75" customHeight="1" x14ac:dyDescent="0.2">
      <c r="A171" s="176"/>
      <c r="B171" s="176" t="s">
        <v>236</v>
      </c>
      <c r="C171" s="233">
        <f>IF(ISTEXT(Pedido!P72),0,Pedido!P72)</f>
        <v>0</v>
      </c>
      <c r="D171" s="232">
        <f t="shared" si="41"/>
        <v>0</v>
      </c>
      <c r="E171" s="176">
        <f>IF(ISTEXT(Pedido!P71),Pedido!P71,0)</f>
        <v>0</v>
      </c>
      <c r="F171" s="231" t="str">
        <f t="shared" si="1"/>
        <v>NO</v>
      </c>
      <c r="G171" s="176"/>
      <c r="H171" s="176">
        <f>+Pedido!B$72</f>
        <v>0</v>
      </c>
      <c r="I171" s="176">
        <f>+Pedido!A$72</f>
        <v>0</v>
      </c>
    </row>
    <row r="172" spans="1:11" ht="12.75" customHeight="1" x14ac:dyDescent="0.2">
      <c r="A172" s="176"/>
      <c r="B172" s="176" t="s">
        <v>237</v>
      </c>
      <c r="C172" s="233">
        <f>IF(ISTEXT(Pedido!O72),0,Pedido!O72)</f>
        <v>0</v>
      </c>
      <c r="D172" s="232">
        <f t="shared" si="41"/>
        <v>0</v>
      </c>
      <c r="E172" s="176">
        <f>IF(ISTEXT(Pedido!O71),Pedido!O71,0)</f>
        <v>0</v>
      </c>
      <c r="F172" s="231" t="str">
        <f t="shared" si="1"/>
        <v>NO</v>
      </c>
      <c r="G172" s="176"/>
      <c r="H172" s="176">
        <f>+Pedido!B$72</f>
        <v>0</v>
      </c>
      <c r="I172" s="176">
        <f>+Pedido!A$72</f>
        <v>0</v>
      </c>
    </row>
    <row r="173" spans="1:11" ht="12.75" customHeight="1" x14ac:dyDescent="0.2">
      <c r="A173" s="176"/>
      <c r="B173" s="176" t="s">
        <v>238</v>
      </c>
      <c r="C173" s="233">
        <f>IF(ISTEXT(Pedido!N72),0,Pedido!N72)</f>
        <v>0</v>
      </c>
      <c r="D173" s="232">
        <f t="shared" si="41"/>
        <v>0</v>
      </c>
      <c r="E173" s="176">
        <f>IF(ISTEXT(Pedido!N71),Pedido!N71,0)</f>
        <v>0</v>
      </c>
      <c r="F173" s="231" t="str">
        <f t="shared" si="1"/>
        <v>NO</v>
      </c>
      <c r="G173" s="176"/>
      <c r="H173" s="176">
        <f>+Pedido!B$72</f>
        <v>0</v>
      </c>
      <c r="I173" s="176">
        <f>+Pedido!A$72</f>
        <v>0</v>
      </c>
    </row>
    <row r="174" spans="1:11" ht="12.75" customHeight="1" x14ac:dyDescent="0.2">
      <c r="A174" s="176"/>
      <c r="B174" s="176" t="s">
        <v>239</v>
      </c>
      <c r="C174" s="233">
        <f>IF(ISTEXT(Pedido!J72),0,Pedido!J72)</f>
        <v>0</v>
      </c>
      <c r="D174" s="232">
        <f t="shared" si="41"/>
        <v>0</v>
      </c>
      <c r="E174" s="176">
        <f>IF(ISTEXT(Pedido!J71),Pedido!J71,0)</f>
        <v>0</v>
      </c>
      <c r="F174" s="231" t="str">
        <f t="shared" si="1"/>
        <v>NO</v>
      </c>
      <c r="G174" s="176"/>
      <c r="H174" s="176">
        <f>+Pedido!B$72</f>
        <v>0</v>
      </c>
      <c r="I174" s="176">
        <f>+Pedido!A$72</f>
        <v>0</v>
      </c>
    </row>
    <row r="175" spans="1:11" ht="12.75" customHeight="1" x14ac:dyDescent="0.2">
      <c r="A175" s="176"/>
      <c r="B175" s="176" t="s">
        <v>240</v>
      </c>
      <c r="C175" s="233">
        <f>IF(ISTEXT(Pedido!L72),0,Pedido!L72)</f>
        <v>0</v>
      </c>
      <c r="D175" s="232">
        <f t="shared" si="41"/>
        <v>0</v>
      </c>
      <c r="E175" s="176">
        <f>IF(ISTEXT(Pedido!L71),Pedido!L71,0)</f>
        <v>0</v>
      </c>
      <c r="F175" s="231" t="str">
        <f t="shared" si="1"/>
        <v>NO</v>
      </c>
      <c r="G175" s="176"/>
      <c r="H175" s="176">
        <f>+Pedido!B$72</f>
        <v>0</v>
      </c>
      <c r="I175" s="176">
        <f>+Pedido!A$72</f>
        <v>0</v>
      </c>
    </row>
    <row r="176" spans="1:11" ht="12.75" customHeight="1" x14ac:dyDescent="0.2">
      <c r="A176" s="176"/>
      <c r="B176" s="176" t="s">
        <v>241</v>
      </c>
      <c r="C176" s="233">
        <f>IF(ISTEXT(Pedido!M72),0,Pedido!M72)</f>
        <v>0</v>
      </c>
      <c r="D176" s="232">
        <f t="shared" si="41"/>
        <v>0</v>
      </c>
      <c r="E176" s="176">
        <f>IF(ISTEXT(Pedido!M71),Pedido!M71,0)</f>
        <v>0</v>
      </c>
      <c r="F176" s="231" t="str">
        <f t="shared" si="1"/>
        <v>NO</v>
      </c>
      <c r="G176" s="176"/>
      <c r="H176" s="176">
        <f>+Pedido!B$72</f>
        <v>0</v>
      </c>
      <c r="I176" s="176">
        <f>+Pedido!A$72</f>
        <v>0</v>
      </c>
    </row>
    <row r="177" spans="1:9" ht="12.75" customHeight="1" x14ac:dyDescent="0.2">
      <c r="A177" s="176"/>
      <c r="B177" s="176" t="s">
        <v>242</v>
      </c>
      <c r="C177" s="233">
        <f>IF(ISTEXT(Pedido!K72),0,Pedido!K72)</f>
        <v>0</v>
      </c>
      <c r="D177" s="232">
        <f t="shared" si="41"/>
        <v>0</v>
      </c>
      <c r="E177" s="176">
        <f>IF(ISTEXT(Pedido!K71),Pedido!K71,0)</f>
        <v>0</v>
      </c>
      <c r="F177" s="231" t="str">
        <f t="shared" si="1"/>
        <v>NO</v>
      </c>
      <c r="G177" s="176"/>
      <c r="H177" s="176">
        <f>+Pedido!B$72</f>
        <v>0</v>
      </c>
      <c r="I177" s="176">
        <f>+Pedido!A$72</f>
        <v>0</v>
      </c>
    </row>
    <row r="178" spans="1:9" ht="12.75" customHeight="1" x14ac:dyDescent="0.2">
      <c r="A178" s="176"/>
      <c r="B178" s="176" t="s">
        <v>243</v>
      </c>
      <c r="C178" s="233">
        <f>Pedido!Y72</f>
        <v>0</v>
      </c>
      <c r="D178" s="232"/>
      <c r="E178" s="176"/>
      <c r="F178" s="231" t="str">
        <f t="shared" si="1"/>
        <v>NO</v>
      </c>
      <c r="G178" s="176"/>
      <c r="H178" s="176">
        <f>+Pedido!B$72</f>
        <v>0</v>
      </c>
      <c r="I178" s="176">
        <f>+Pedido!A$72</f>
        <v>0</v>
      </c>
    </row>
    <row r="179" spans="1:9" ht="12.75" customHeight="1" x14ac:dyDescent="0.2">
      <c r="A179" s="176"/>
      <c r="B179" s="176" t="s">
        <v>244</v>
      </c>
      <c r="C179" s="233">
        <f>Pedido!Z72</f>
        <v>0</v>
      </c>
      <c r="D179" s="232"/>
      <c r="E179" s="176"/>
      <c r="F179" s="231" t="str">
        <f t="shared" si="1"/>
        <v>NO</v>
      </c>
      <c r="G179" s="176"/>
      <c r="H179" s="176">
        <f>+Pedido!B$72</f>
        <v>0</v>
      </c>
      <c r="I179" s="176">
        <f>+Pedido!A$72</f>
        <v>0</v>
      </c>
    </row>
    <row r="180" spans="1:9" ht="12.75" customHeight="1" x14ac:dyDescent="0.2">
      <c r="A180" s="176"/>
      <c r="B180" s="176" t="s">
        <v>245</v>
      </c>
      <c r="C180" s="233">
        <v>0</v>
      </c>
      <c r="D180" s="232"/>
      <c r="E180" s="176"/>
      <c r="F180" s="231" t="str">
        <f t="shared" si="1"/>
        <v>NO</v>
      </c>
      <c r="G180" s="176"/>
      <c r="H180" s="176">
        <f>+Pedido!B$72</f>
        <v>0</v>
      </c>
      <c r="I180" s="176">
        <f>+Pedido!A$72</f>
        <v>0</v>
      </c>
    </row>
    <row r="181" spans="1:9" ht="12.75" customHeight="1" x14ac:dyDescent="0.2">
      <c r="A181" s="176"/>
      <c r="B181" s="176" t="s">
        <v>227</v>
      </c>
      <c r="C181" s="232"/>
      <c r="D181" s="232"/>
      <c r="E181" s="232">
        <f>+Pedido!Q72</f>
        <v>0</v>
      </c>
      <c r="F181" s="231" t="str">
        <f t="shared" si="1"/>
        <v>NO</v>
      </c>
      <c r="G181" s="176"/>
      <c r="H181" s="176">
        <f>+Pedido!B$72</f>
        <v>0</v>
      </c>
      <c r="I181" s="176">
        <f>+Pedido!A$72</f>
        <v>0</v>
      </c>
    </row>
    <row r="182" spans="1:9" ht="12.75" customHeight="1" x14ac:dyDescent="0.2">
      <c r="A182" s="176"/>
      <c r="B182" s="176" t="s">
        <v>246</v>
      </c>
      <c r="C182" s="232">
        <f>IF(ISTEXT(Pedido!R72),0,Pedido!R72)</f>
        <v>0</v>
      </c>
      <c r="D182" s="232">
        <f t="shared" ref="D182:D183" si="42">IF(MOD(C182,12)=0,C182/12,"INCOMPLETO")</f>
        <v>0</v>
      </c>
      <c r="E182" s="232">
        <f>IF(ISTEXT(Pedido!R72),Pedido!R72,0)</f>
        <v>0</v>
      </c>
      <c r="F182" s="231" t="str">
        <f t="shared" si="1"/>
        <v>NO</v>
      </c>
      <c r="G182" s="176"/>
      <c r="H182" s="176">
        <f>+Pedido!B$72</f>
        <v>0</v>
      </c>
      <c r="I182" s="176">
        <f>+Pedido!A$72</f>
        <v>0</v>
      </c>
    </row>
    <row r="183" spans="1:9" ht="12.75" customHeight="1" x14ac:dyDescent="0.2">
      <c r="A183" s="176"/>
      <c r="B183" s="176" t="s">
        <v>247</v>
      </c>
      <c r="C183" s="232">
        <f>IF(ISTEXT(Pedido!S72),0,Pedido!S72)</f>
        <v>0</v>
      </c>
      <c r="D183" s="232">
        <f t="shared" si="42"/>
        <v>0</v>
      </c>
      <c r="E183" s="232">
        <f>IF(ISTEXT(Pedido!S72),Pedido!S72,0)</f>
        <v>0</v>
      </c>
      <c r="F183" s="231" t="str">
        <f t="shared" si="1"/>
        <v>NO</v>
      </c>
      <c r="G183" s="176"/>
      <c r="H183" s="176">
        <f>+Pedido!B$72</f>
        <v>0</v>
      </c>
      <c r="I183" s="176">
        <f>+Pedido!A$72</f>
        <v>0</v>
      </c>
    </row>
    <row r="184" spans="1:9" ht="12.75" customHeight="1" x14ac:dyDescent="0.2">
      <c r="A184" s="176"/>
      <c r="B184" s="176" t="s">
        <v>248</v>
      </c>
      <c r="C184" s="232">
        <f>IF(ISTEXT(Pedido!T72),0,Pedido!T72)</f>
        <v>0</v>
      </c>
      <c r="D184" s="232">
        <f>IF(MOD(C184,6)=0,C184/6,"INCOMPLETO")</f>
        <v>0</v>
      </c>
      <c r="E184" s="176">
        <f>IF(ISTEXT(Pedido!T72),Pedido!T72,0)</f>
        <v>0</v>
      </c>
      <c r="F184" s="231" t="str">
        <f t="shared" si="1"/>
        <v>NO</v>
      </c>
      <c r="G184" s="176"/>
      <c r="H184" s="176">
        <f>+Pedido!B$72</f>
        <v>0</v>
      </c>
      <c r="I184" s="176">
        <f>+Pedido!A$72</f>
        <v>0</v>
      </c>
    </row>
    <row r="185" spans="1:9" ht="12.75" customHeight="1" x14ac:dyDescent="0.2">
      <c r="A185" s="176"/>
      <c r="B185" s="176" t="s">
        <v>249</v>
      </c>
      <c r="C185" s="232">
        <f>+Pedido!C72</f>
        <v>0</v>
      </c>
      <c r="D185" s="232">
        <f t="shared" ref="D185:D198" si="43">IF(MOD(C185,12)=0,C185/12,"INCOMPLETO")</f>
        <v>0</v>
      </c>
      <c r="E185" s="232"/>
      <c r="F185" s="231" t="str">
        <f t="shared" si="1"/>
        <v>NO</v>
      </c>
      <c r="G185" s="176"/>
      <c r="H185" s="176">
        <f>+Pedido!B$72</f>
        <v>0</v>
      </c>
      <c r="I185" s="176">
        <f>+Pedido!A$72</f>
        <v>0</v>
      </c>
    </row>
    <row r="186" spans="1:9" ht="12.75" customHeight="1" x14ac:dyDescent="0.2">
      <c r="A186" s="176"/>
      <c r="B186" s="176" t="s">
        <v>250</v>
      </c>
      <c r="C186" s="232">
        <f>+Pedido!D72</f>
        <v>0</v>
      </c>
      <c r="D186" s="232">
        <f t="shared" si="43"/>
        <v>0</v>
      </c>
      <c r="E186" s="232"/>
      <c r="F186" s="231" t="str">
        <f t="shared" si="1"/>
        <v>NO</v>
      </c>
      <c r="G186" s="176"/>
      <c r="H186" s="176">
        <f>+Pedido!B$72</f>
        <v>0</v>
      </c>
      <c r="I186" s="176">
        <f>+Pedido!A$72</f>
        <v>0</v>
      </c>
    </row>
    <row r="187" spans="1:9" ht="12.75" customHeight="1" x14ac:dyDescent="0.2">
      <c r="A187" s="176"/>
      <c r="B187" s="176" t="s">
        <v>251</v>
      </c>
      <c r="C187" s="233">
        <f>+Pedido!E72</f>
        <v>0</v>
      </c>
      <c r="D187" s="232">
        <f t="shared" si="43"/>
        <v>0</v>
      </c>
      <c r="E187" s="232"/>
      <c r="F187" s="231" t="str">
        <f t="shared" si="1"/>
        <v>NO</v>
      </c>
      <c r="G187" s="176"/>
      <c r="H187" s="176">
        <f>+Pedido!B$72</f>
        <v>0</v>
      </c>
      <c r="I187" s="176">
        <f>+Pedido!A$72</f>
        <v>0</v>
      </c>
    </row>
    <row r="188" spans="1:9" ht="12.75" customHeight="1" x14ac:dyDescent="0.2">
      <c r="A188" s="176"/>
      <c r="B188" s="176" t="s">
        <v>232</v>
      </c>
      <c r="C188" s="232">
        <f>IF(ISTEXT(Pedido!F73),0,Pedido!F73)</f>
        <v>0</v>
      </c>
      <c r="D188" s="232">
        <f t="shared" si="43"/>
        <v>0</v>
      </c>
      <c r="E188" s="231">
        <f>IF(ISTEXT(Pedido!F73),Pedido!F73,0)</f>
        <v>0</v>
      </c>
      <c r="F188" s="231" t="str">
        <f t="shared" si="1"/>
        <v>NO</v>
      </c>
      <c r="G188" s="176"/>
      <c r="H188" s="176">
        <f>+Pedido!B73</f>
        <v>0</v>
      </c>
      <c r="I188" s="176">
        <f>+Pedido!A$73</f>
        <v>0</v>
      </c>
    </row>
    <row r="189" spans="1:9" ht="12.75" customHeight="1" x14ac:dyDescent="0.2">
      <c r="A189" s="176"/>
      <c r="B189" s="176" t="s">
        <v>233</v>
      </c>
      <c r="C189" s="233">
        <f>IF(ISTEXT(Pedido!H73),0,Pedido!H73)</f>
        <v>0</v>
      </c>
      <c r="D189" s="232">
        <f t="shared" si="43"/>
        <v>0</v>
      </c>
      <c r="E189" s="231">
        <f>IF(ISTEXT(Pedido!H73),Pedido!H73,0)</f>
        <v>0</v>
      </c>
      <c r="F189" s="231" t="str">
        <f t="shared" si="1"/>
        <v>NO</v>
      </c>
      <c r="G189" s="176"/>
      <c r="H189" s="176">
        <f t="shared" ref="H189:H205" si="44">$H$188</f>
        <v>0</v>
      </c>
      <c r="I189" s="176">
        <f>+Pedido!A$73</f>
        <v>0</v>
      </c>
    </row>
    <row r="190" spans="1:9" ht="12.75" customHeight="1" x14ac:dyDescent="0.2">
      <c r="A190" s="176"/>
      <c r="B190" s="176" t="s">
        <v>234</v>
      </c>
      <c r="C190" s="233">
        <f>IF(ISTEXT(Pedido!I73),0,Pedido!I73)</f>
        <v>0</v>
      </c>
      <c r="D190" s="232">
        <f t="shared" si="43"/>
        <v>0</v>
      </c>
      <c r="E190" s="176">
        <f>IF(ISTEXT(Pedido!I73),Pedido!I73,0)</f>
        <v>0</v>
      </c>
      <c r="F190" s="231" t="str">
        <f t="shared" si="1"/>
        <v>NO</v>
      </c>
      <c r="G190" s="176"/>
      <c r="H190" s="176">
        <f t="shared" si="44"/>
        <v>0</v>
      </c>
      <c r="I190" s="176">
        <f>+Pedido!A$73</f>
        <v>0</v>
      </c>
    </row>
    <row r="191" spans="1:9" ht="12.75" customHeight="1" x14ac:dyDescent="0.2">
      <c r="A191" s="176"/>
      <c r="B191" s="176" t="s">
        <v>235</v>
      </c>
      <c r="C191" s="233">
        <f>IF(ISTEXT(Pedido!G73),0,Pedido!G73)</f>
        <v>0</v>
      </c>
      <c r="D191" s="232">
        <f t="shared" si="43"/>
        <v>0</v>
      </c>
      <c r="E191" s="176">
        <f>IF(ISTEXT(Pedido!G73),Pedido!G73,0)</f>
        <v>0</v>
      </c>
      <c r="F191" s="231" t="str">
        <f t="shared" si="1"/>
        <v>NO</v>
      </c>
      <c r="G191" s="176"/>
      <c r="H191" s="176">
        <f t="shared" si="44"/>
        <v>0</v>
      </c>
      <c r="I191" s="176">
        <f>+Pedido!A$73</f>
        <v>0</v>
      </c>
    </row>
    <row r="192" spans="1:9" ht="12.75" customHeight="1" x14ac:dyDescent="0.2">
      <c r="A192" s="176"/>
      <c r="B192" s="176" t="s">
        <v>236</v>
      </c>
      <c r="C192" s="233">
        <f>IF(ISTEXT(Pedido!P73),0,Pedido!P73)</f>
        <v>0</v>
      </c>
      <c r="D192" s="232">
        <f t="shared" si="43"/>
        <v>0</v>
      </c>
      <c r="E192" s="176">
        <f>IF(ISTEXT(Pedido!P73),Pedido!P73,0)</f>
        <v>0</v>
      </c>
      <c r="F192" s="231" t="str">
        <f t="shared" si="1"/>
        <v>NO</v>
      </c>
      <c r="G192" s="176"/>
      <c r="H192" s="176">
        <f t="shared" si="44"/>
        <v>0</v>
      </c>
      <c r="I192" s="176">
        <f>+Pedido!A$73</f>
        <v>0</v>
      </c>
    </row>
    <row r="193" spans="1:9" ht="12.75" customHeight="1" x14ac:dyDescent="0.2">
      <c r="A193" s="176"/>
      <c r="B193" s="176" t="s">
        <v>237</v>
      </c>
      <c r="C193" s="233">
        <f>IF(ISTEXT(Pedido!O73),0,Pedido!O73)</f>
        <v>0</v>
      </c>
      <c r="D193" s="232">
        <f t="shared" si="43"/>
        <v>0</v>
      </c>
      <c r="E193" s="176">
        <f>IF(ISTEXT(Pedido!O73),Pedido!O73,0)</f>
        <v>0</v>
      </c>
      <c r="F193" s="231" t="str">
        <f t="shared" si="1"/>
        <v>NO</v>
      </c>
      <c r="G193" s="176"/>
      <c r="H193" s="176">
        <f t="shared" si="44"/>
        <v>0</v>
      </c>
      <c r="I193" s="176">
        <f>+Pedido!A$73</f>
        <v>0</v>
      </c>
    </row>
    <row r="194" spans="1:9" ht="12.75" customHeight="1" x14ac:dyDescent="0.2">
      <c r="A194" s="176"/>
      <c r="B194" s="176" t="s">
        <v>238</v>
      </c>
      <c r="C194" s="233">
        <f>IF(ISTEXT(Pedido!N73),0,Pedido!N73)</f>
        <v>0</v>
      </c>
      <c r="D194" s="232">
        <f t="shared" si="43"/>
        <v>0</v>
      </c>
      <c r="E194" s="176">
        <f>IF(ISTEXT(Pedido!N73),Pedido!N73,0)</f>
        <v>0</v>
      </c>
      <c r="F194" s="231" t="str">
        <f t="shared" si="1"/>
        <v>NO</v>
      </c>
      <c r="G194" s="176"/>
      <c r="H194" s="176">
        <f t="shared" si="44"/>
        <v>0</v>
      </c>
      <c r="I194" s="176">
        <f>+Pedido!A$73</f>
        <v>0</v>
      </c>
    </row>
    <row r="195" spans="1:9" ht="12.75" customHeight="1" x14ac:dyDescent="0.2">
      <c r="A195" s="176"/>
      <c r="B195" s="176" t="s">
        <v>239</v>
      </c>
      <c r="C195" s="233">
        <f>IF(ISTEXT(Pedido!J73),0,Pedido!J73)</f>
        <v>0</v>
      </c>
      <c r="D195" s="232">
        <f t="shared" si="43"/>
        <v>0</v>
      </c>
      <c r="E195" s="176">
        <f>IF(ISTEXT(Pedido!J73),Pedido!J73,0)</f>
        <v>0</v>
      </c>
      <c r="F195" s="231" t="str">
        <f t="shared" si="1"/>
        <v>NO</v>
      </c>
      <c r="G195" s="176"/>
      <c r="H195" s="176">
        <f t="shared" si="44"/>
        <v>0</v>
      </c>
      <c r="I195" s="176">
        <f>+Pedido!A$73</f>
        <v>0</v>
      </c>
    </row>
    <row r="196" spans="1:9" ht="12.75" customHeight="1" x14ac:dyDescent="0.2">
      <c r="A196" s="176"/>
      <c r="B196" s="176" t="s">
        <v>240</v>
      </c>
      <c r="C196" s="233">
        <f>IF(ISTEXT(Pedido!L73),0,Pedido!L73)</f>
        <v>0</v>
      </c>
      <c r="D196" s="232">
        <f t="shared" si="43"/>
        <v>0</v>
      </c>
      <c r="E196" s="176">
        <f>IF(ISTEXT(Pedido!L73),Pedido!L73,0)</f>
        <v>0</v>
      </c>
      <c r="F196" s="231" t="str">
        <f t="shared" si="1"/>
        <v>NO</v>
      </c>
      <c r="G196" s="176"/>
      <c r="H196" s="176">
        <f t="shared" si="44"/>
        <v>0</v>
      </c>
      <c r="I196" s="176">
        <f>+Pedido!A$73</f>
        <v>0</v>
      </c>
    </row>
    <row r="197" spans="1:9" ht="12.75" customHeight="1" x14ac:dyDescent="0.2">
      <c r="A197" s="176"/>
      <c r="B197" s="176" t="s">
        <v>241</v>
      </c>
      <c r="C197" s="233">
        <f>IF(ISTEXT(Pedido!M73),0,Pedido!M73)</f>
        <v>0</v>
      </c>
      <c r="D197" s="232">
        <f t="shared" si="43"/>
        <v>0</v>
      </c>
      <c r="E197" s="176">
        <f>IF(ISTEXT(Pedido!M73),Pedido!M73,0)</f>
        <v>0</v>
      </c>
      <c r="F197" s="231" t="str">
        <f t="shared" si="1"/>
        <v>NO</v>
      </c>
      <c r="G197" s="176"/>
      <c r="H197" s="176">
        <f t="shared" si="44"/>
        <v>0</v>
      </c>
      <c r="I197" s="176">
        <f>+Pedido!A$73</f>
        <v>0</v>
      </c>
    </row>
    <row r="198" spans="1:9" ht="12.75" customHeight="1" x14ac:dyDescent="0.2">
      <c r="A198" s="176"/>
      <c r="B198" s="176" t="s">
        <v>242</v>
      </c>
      <c r="C198" s="233">
        <f>IF(ISTEXT(Pedido!K73),0,Pedido!K73)</f>
        <v>0</v>
      </c>
      <c r="D198" s="232">
        <f t="shared" si="43"/>
        <v>0</v>
      </c>
      <c r="E198" s="176">
        <f>IF(ISTEXT(Pedido!K73),Pedido!K73,0)</f>
        <v>0</v>
      </c>
      <c r="F198" s="231" t="str">
        <f t="shared" si="1"/>
        <v>NO</v>
      </c>
      <c r="G198" s="176"/>
      <c r="H198" s="176">
        <f t="shared" si="44"/>
        <v>0</v>
      </c>
      <c r="I198" s="176">
        <f>+Pedido!A$73</f>
        <v>0</v>
      </c>
    </row>
    <row r="199" spans="1:9" ht="12.75" customHeight="1" x14ac:dyDescent="0.2">
      <c r="A199" s="176"/>
      <c r="B199" s="176" t="s">
        <v>243</v>
      </c>
      <c r="C199" s="233">
        <f>Pedido!Y73</f>
        <v>0</v>
      </c>
      <c r="D199" s="232"/>
      <c r="E199" s="176"/>
      <c r="F199" s="231" t="str">
        <f t="shared" si="1"/>
        <v>NO</v>
      </c>
      <c r="G199" s="176"/>
      <c r="H199" s="176">
        <f t="shared" si="44"/>
        <v>0</v>
      </c>
      <c r="I199" s="176">
        <f>+Pedido!A$73</f>
        <v>0</v>
      </c>
    </row>
    <row r="200" spans="1:9" ht="12.75" customHeight="1" x14ac:dyDescent="0.2">
      <c r="A200" s="176"/>
      <c r="B200" s="176" t="s">
        <v>244</v>
      </c>
      <c r="C200" s="233">
        <f>Pedido!Z73</f>
        <v>0</v>
      </c>
      <c r="D200" s="232"/>
      <c r="E200" s="176"/>
      <c r="F200" s="231" t="str">
        <f t="shared" si="1"/>
        <v>NO</v>
      </c>
      <c r="G200" s="176"/>
      <c r="H200" s="176">
        <f t="shared" si="44"/>
        <v>0</v>
      </c>
      <c r="I200" s="176">
        <f>+Pedido!A$73</f>
        <v>0</v>
      </c>
    </row>
    <row r="201" spans="1:9" ht="12.75" customHeight="1" x14ac:dyDescent="0.2">
      <c r="A201" s="176"/>
      <c r="B201" s="176" t="s">
        <v>245</v>
      </c>
      <c r="C201" s="233">
        <f>Pedido!AA73</f>
        <v>0</v>
      </c>
      <c r="D201" s="232"/>
      <c r="E201" s="176"/>
      <c r="F201" s="231" t="str">
        <f t="shared" si="1"/>
        <v>NO</v>
      </c>
      <c r="G201" s="176"/>
      <c r="H201" s="176">
        <f t="shared" si="44"/>
        <v>0</v>
      </c>
      <c r="I201" s="176">
        <f>+Pedido!A$73</f>
        <v>0</v>
      </c>
    </row>
    <row r="202" spans="1:9" ht="12.75" customHeight="1" x14ac:dyDescent="0.2">
      <c r="A202" s="176"/>
      <c r="B202" s="176" t="s">
        <v>227</v>
      </c>
      <c r="C202" s="233">
        <v>0</v>
      </c>
      <c r="D202" s="232"/>
      <c r="E202" s="233">
        <f>+Pedido!Q73</f>
        <v>0</v>
      </c>
      <c r="F202" s="231" t="str">
        <f t="shared" si="1"/>
        <v>NO</v>
      </c>
      <c r="G202" s="176"/>
      <c r="H202" s="176">
        <f t="shared" si="44"/>
        <v>0</v>
      </c>
      <c r="I202" s="176">
        <f>+Pedido!A$73</f>
        <v>0</v>
      </c>
    </row>
    <row r="203" spans="1:9" ht="12.75" customHeight="1" x14ac:dyDescent="0.2">
      <c r="A203" s="176"/>
      <c r="B203" s="176" t="s">
        <v>246</v>
      </c>
      <c r="C203" s="232">
        <f>IF(ISTEXT(Pedido!R73),0,Pedido!R73)</f>
        <v>0</v>
      </c>
      <c r="D203" s="232">
        <f t="shared" ref="D203:D204" si="45">IF(MOD(C203,12)=0,C203/12,"INCOMPLETO")</f>
        <v>0</v>
      </c>
      <c r="E203" s="232">
        <f>IF(ISTEXT(Pedido!R73),Pedido!R73,0)</f>
        <v>0</v>
      </c>
      <c r="F203" s="231" t="str">
        <f t="shared" si="1"/>
        <v>NO</v>
      </c>
      <c r="G203" s="176"/>
      <c r="H203" s="176">
        <f t="shared" si="44"/>
        <v>0</v>
      </c>
      <c r="I203" s="176">
        <f>+Pedido!A$73</f>
        <v>0</v>
      </c>
    </row>
    <row r="204" spans="1:9" ht="12.75" customHeight="1" x14ac:dyDescent="0.2">
      <c r="A204" s="176"/>
      <c r="B204" s="176" t="s">
        <v>247</v>
      </c>
      <c r="C204" s="232">
        <f>IF(ISTEXT(Pedido!S73),0,Pedido!S73)</f>
        <v>0</v>
      </c>
      <c r="D204" s="232">
        <f t="shared" si="45"/>
        <v>0</v>
      </c>
      <c r="E204" s="232">
        <f>IF(ISTEXT(Pedido!S73),Pedido!S73,0)</f>
        <v>0</v>
      </c>
      <c r="F204" s="231" t="str">
        <f t="shared" si="1"/>
        <v>NO</v>
      </c>
      <c r="G204" s="176"/>
      <c r="H204" s="176">
        <f t="shared" si="44"/>
        <v>0</v>
      </c>
      <c r="I204" s="176">
        <f>+Pedido!A$73</f>
        <v>0</v>
      </c>
    </row>
    <row r="205" spans="1:9" ht="12.75" customHeight="1" x14ac:dyDescent="0.2">
      <c r="A205" s="176"/>
      <c r="B205" s="176" t="s">
        <v>248</v>
      </c>
      <c r="C205" s="232">
        <f>IF(ISTEXT(Pedido!T73),0,Pedido!T73)</f>
        <v>0</v>
      </c>
      <c r="D205" s="232">
        <f>IF(MOD(C205,6)=0,C205/6,"INCOMPLETO")</f>
        <v>0</v>
      </c>
      <c r="E205" s="176">
        <f>IF(ISTEXT(Pedido!T93),Pedido!T93,0)</f>
        <v>0</v>
      </c>
      <c r="F205" s="231" t="str">
        <f t="shared" si="1"/>
        <v>NO</v>
      </c>
      <c r="G205" s="176"/>
      <c r="H205" s="176">
        <f t="shared" si="44"/>
        <v>0</v>
      </c>
      <c r="I205" s="176">
        <f>+Pedido!A$73</f>
        <v>0</v>
      </c>
    </row>
    <row r="206" spans="1:9" ht="12.75" customHeight="1" x14ac:dyDescent="0.2">
      <c r="A206" s="176"/>
      <c r="B206" s="176" t="s">
        <v>249</v>
      </c>
      <c r="C206" s="232">
        <f>+Pedido!C73</f>
        <v>0</v>
      </c>
      <c r="D206" s="232">
        <f t="shared" ref="D206:D219" si="46">IF(MOD(C206,12)=0,C206/12,"INCOMPLETO")</f>
        <v>0</v>
      </c>
      <c r="E206" s="232"/>
      <c r="F206" s="231" t="str">
        <f t="shared" si="1"/>
        <v>NO</v>
      </c>
      <c r="G206" s="176"/>
      <c r="H206" s="231">
        <f>+H202</f>
        <v>0</v>
      </c>
      <c r="I206" s="176">
        <f>+Pedido!A$73</f>
        <v>0</v>
      </c>
    </row>
    <row r="207" spans="1:9" ht="12.75" customHeight="1" x14ac:dyDescent="0.2">
      <c r="A207" s="176"/>
      <c r="B207" s="176" t="s">
        <v>250</v>
      </c>
      <c r="C207" s="232">
        <f>+Pedido!D73</f>
        <v>0</v>
      </c>
      <c r="D207" s="232">
        <f t="shared" si="46"/>
        <v>0</v>
      </c>
      <c r="E207" s="232"/>
      <c r="F207" s="231" t="str">
        <f t="shared" si="1"/>
        <v>NO</v>
      </c>
      <c r="G207" s="176"/>
      <c r="H207" s="231">
        <f t="shared" ref="H207:H208" si="47">+H206</f>
        <v>0</v>
      </c>
      <c r="I207" s="176">
        <f>+Pedido!A$73</f>
        <v>0</v>
      </c>
    </row>
    <row r="208" spans="1:9" ht="12.75" customHeight="1" x14ac:dyDescent="0.2">
      <c r="A208" s="176"/>
      <c r="B208" s="176" t="s">
        <v>251</v>
      </c>
      <c r="C208" s="232">
        <f>+Pedido!E73</f>
        <v>0</v>
      </c>
      <c r="D208" s="232">
        <f t="shared" si="46"/>
        <v>0</v>
      </c>
      <c r="E208" s="232"/>
      <c r="F208" s="231" t="str">
        <f t="shared" si="1"/>
        <v>NO</v>
      </c>
      <c r="G208" s="176"/>
      <c r="H208" s="231">
        <f t="shared" si="47"/>
        <v>0</v>
      </c>
      <c r="I208" s="176">
        <f>+Pedido!A$73</f>
        <v>0</v>
      </c>
    </row>
    <row r="209" spans="1:9" ht="12.75" customHeight="1" x14ac:dyDescent="0.2">
      <c r="A209" s="231"/>
      <c r="B209" s="231" t="s">
        <v>232</v>
      </c>
      <c r="C209" s="232">
        <f>IF(ISTEXT(Pedido!F74),0,Pedido!F74)</f>
        <v>0</v>
      </c>
      <c r="D209" s="232">
        <f t="shared" si="46"/>
        <v>0</v>
      </c>
      <c r="E209" s="231">
        <f>IF(ISTEXT(Pedido!F74),Pedido!F74,0)</f>
        <v>0</v>
      </c>
      <c r="F209" s="231" t="str">
        <f t="shared" si="1"/>
        <v>NO</v>
      </c>
      <c r="G209" s="231"/>
      <c r="H209" s="231">
        <f>+Pedido!B$74</f>
        <v>0</v>
      </c>
      <c r="I209" s="231">
        <f>+Pedido!A$74</f>
        <v>0</v>
      </c>
    </row>
    <row r="210" spans="1:9" ht="12.75" customHeight="1" x14ac:dyDescent="0.2">
      <c r="A210" s="176"/>
      <c r="B210" s="176" t="s">
        <v>233</v>
      </c>
      <c r="C210" s="233">
        <f>IF(ISTEXT(Pedido!H74),0,Pedido!H274)</f>
        <v>0</v>
      </c>
      <c r="D210" s="232">
        <f t="shared" si="46"/>
        <v>0</v>
      </c>
      <c r="E210" s="231">
        <f>IF(ISTEXT(Pedido!H74),Pedido!H74,0)</f>
        <v>0</v>
      </c>
      <c r="F210" s="231" t="str">
        <f t="shared" si="1"/>
        <v>NO</v>
      </c>
      <c r="G210" s="176"/>
      <c r="H210" s="231">
        <f>+Pedido!B$74</f>
        <v>0</v>
      </c>
      <c r="I210" s="231">
        <f>+Pedido!A$74</f>
        <v>0</v>
      </c>
    </row>
    <row r="211" spans="1:9" ht="12.75" customHeight="1" x14ac:dyDescent="0.2">
      <c r="A211" s="176"/>
      <c r="B211" s="176" t="s">
        <v>234</v>
      </c>
      <c r="C211" s="233">
        <f>IF(ISTEXT(Pedido!I74),0,Pedido!I74)</f>
        <v>0</v>
      </c>
      <c r="D211" s="232">
        <f t="shared" si="46"/>
        <v>0</v>
      </c>
      <c r="E211" s="176">
        <f>IF(ISTEXT(Pedido!I74),Pedido!I274,0)</f>
        <v>0</v>
      </c>
      <c r="F211" s="231" t="str">
        <f t="shared" si="1"/>
        <v>NO</v>
      </c>
      <c r="G211" s="176"/>
      <c r="H211" s="231">
        <f>+Pedido!B$74</f>
        <v>0</v>
      </c>
      <c r="I211" s="231">
        <f>+Pedido!A$74</f>
        <v>0</v>
      </c>
    </row>
    <row r="212" spans="1:9" ht="12.75" customHeight="1" x14ac:dyDescent="0.2">
      <c r="A212" s="176"/>
      <c r="B212" s="176" t="s">
        <v>235</v>
      </c>
      <c r="C212" s="233">
        <f>IF(ISTEXT(Pedido!G74),0,Pedido!G74)</f>
        <v>0</v>
      </c>
      <c r="D212" s="232">
        <f t="shared" si="46"/>
        <v>0</v>
      </c>
      <c r="E212" s="176">
        <f>IF(ISTEXT(Pedido!G74),Pedido!G74,0)</f>
        <v>0</v>
      </c>
      <c r="F212" s="231" t="str">
        <f t="shared" si="1"/>
        <v>NO</v>
      </c>
      <c r="G212" s="176"/>
      <c r="H212" s="231">
        <f>+Pedido!B$74</f>
        <v>0</v>
      </c>
      <c r="I212" s="231">
        <f>+Pedido!A$74</f>
        <v>0</v>
      </c>
    </row>
    <row r="213" spans="1:9" ht="12.75" customHeight="1" x14ac:dyDescent="0.2">
      <c r="A213" s="176"/>
      <c r="B213" s="176" t="s">
        <v>236</v>
      </c>
      <c r="C213" s="233">
        <f>IF(ISTEXT(Pedido!P74),0,Pedido!P74)</f>
        <v>0</v>
      </c>
      <c r="D213" s="232">
        <f t="shared" si="46"/>
        <v>0</v>
      </c>
      <c r="E213" s="176">
        <f>IF(ISTEXT(Pedido!P74),Pedido!P74,0)</f>
        <v>0</v>
      </c>
      <c r="F213" s="231" t="str">
        <f t="shared" si="1"/>
        <v>NO</v>
      </c>
      <c r="G213" s="176"/>
      <c r="H213" s="231">
        <f>+Pedido!B$74</f>
        <v>0</v>
      </c>
      <c r="I213" s="231">
        <f>+Pedido!A$74</f>
        <v>0</v>
      </c>
    </row>
    <row r="214" spans="1:9" ht="12.75" customHeight="1" x14ac:dyDescent="0.2">
      <c r="A214" s="176"/>
      <c r="B214" s="176" t="s">
        <v>237</v>
      </c>
      <c r="C214" s="233">
        <f>IF(ISTEXT(Pedido!O74),0,Pedido!O74)</f>
        <v>0</v>
      </c>
      <c r="D214" s="232">
        <f t="shared" si="46"/>
        <v>0</v>
      </c>
      <c r="E214" s="176">
        <f>IF(ISTEXT(Pedido!O74),Pedido!O74,0)</f>
        <v>0</v>
      </c>
      <c r="F214" s="231" t="str">
        <f t="shared" si="1"/>
        <v>NO</v>
      </c>
      <c r="G214" s="176"/>
      <c r="H214" s="231">
        <f>+Pedido!B$74</f>
        <v>0</v>
      </c>
      <c r="I214" s="231">
        <f>+Pedido!A$74</f>
        <v>0</v>
      </c>
    </row>
    <row r="215" spans="1:9" ht="12.75" customHeight="1" x14ac:dyDescent="0.2">
      <c r="A215" s="176"/>
      <c r="B215" s="176" t="s">
        <v>238</v>
      </c>
      <c r="C215" s="233">
        <f>IF(ISTEXT(Pedido!N74),0,Pedido!N74)</f>
        <v>0</v>
      </c>
      <c r="D215" s="232">
        <f t="shared" si="46"/>
        <v>0</v>
      </c>
      <c r="E215" s="176">
        <f>IF(ISTEXT(Pedido!N74),Pedido!N74,0)</f>
        <v>0</v>
      </c>
      <c r="F215" s="231" t="str">
        <f t="shared" si="1"/>
        <v>NO</v>
      </c>
      <c r="G215" s="176"/>
      <c r="H215" s="231">
        <f>+Pedido!B$74</f>
        <v>0</v>
      </c>
      <c r="I215" s="231">
        <f>+Pedido!A$74</f>
        <v>0</v>
      </c>
    </row>
    <row r="216" spans="1:9" ht="12.75" customHeight="1" x14ac:dyDescent="0.2">
      <c r="A216" s="176"/>
      <c r="B216" s="176" t="s">
        <v>239</v>
      </c>
      <c r="C216" s="233">
        <f>IF(ISTEXT(Pedido!J74),0,Pedido!J74)</f>
        <v>0</v>
      </c>
      <c r="D216" s="232">
        <f t="shared" si="46"/>
        <v>0</v>
      </c>
      <c r="E216" s="176">
        <f>IF(ISTEXT(Pedido!J74),Pedido!J74,0)</f>
        <v>0</v>
      </c>
      <c r="F216" s="231" t="str">
        <f t="shared" si="1"/>
        <v>NO</v>
      </c>
      <c r="G216" s="176"/>
      <c r="H216" s="231">
        <f>+Pedido!B$74</f>
        <v>0</v>
      </c>
      <c r="I216" s="231">
        <f>+Pedido!A$74</f>
        <v>0</v>
      </c>
    </row>
    <row r="217" spans="1:9" ht="12.75" customHeight="1" x14ac:dyDescent="0.2">
      <c r="A217" s="176"/>
      <c r="B217" s="176" t="s">
        <v>240</v>
      </c>
      <c r="C217" s="233">
        <f>IF(ISTEXT(Pedido!L74),0,Pedido!L274)</f>
        <v>0</v>
      </c>
      <c r="D217" s="232">
        <f t="shared" si="46"/>
        <v>0</v>
      </c>
      <c r="E217" s="176">
        <f>IF(ISTEXT(Pedido!L74),Pedido!L74,0)</f>
        <v>0</v>
      </c>
      <c r="F217" s="231" t="str">
        <f t="shared" si="1"/>
        <v>NO</v>
      </c>
      <c r="G217" s="176"/>
      <c r="H217" s="231">
        <f>+Pedido!B$74</f>
        <v>0</v>
      </c>
      <c r="I217" s="231">
        <f>+Pedido!A$74</f>
        <v>0</v>
      </c>
    </row>
    <row r="218" spans="1:9" ht="12.75" customHeight="1" x14ac:dyDescent="0.2">
      <c r="A218" s="176"/>
      <c r="B218" s="176" t="s">
        <v>241</v>
      </c>
      <c r="C218" s="233">
        <f>IF(ISTEXT(Pedido!M74),0,Pedido!M74)</f>
        <v>0</v>
      </c>
      <c r="D218" s="232">
        <f t="shared" si="46"/>
        <v>0</v>
      </c>
      <c r="E218" s="176">
        <f>IF(ISTEXT(Pedido!M74),Pedido!M74,0)</f>
        <v>0</v>
      </c>
      <c r="F218" s="231" t="str">
        <f t="shared" si="1"/>
        <v>NO</v>
      </c>
      <c r="G218" s="176"/>
      <c r="H218" s="231">
        <f>+Pedido!B$74</f>
        <v>0</v>
      </c>
      <c r="I218" s="231">
        <f>+Pedido!A$74</f>
        <v>0</v>
      </c>
    </row>
    <row r="219" spans="1:9" ht="12.75" customHeight="1" x14ac:dyDescent="0.2">
      <c r="A219" s="176"/>
      <c r="B219" s="176" t="s">
        <v>242</v>
      </c>
      <c r="C219" s="233">
        <f>IF(ISTEXT(Pedido!K74),0,Pedido!K74)</f>
        <v>0</v>
      </c>
      <c r="D219" s="232">
        <f t="shared" si="46"/>
        <v>0</v>
      </c>
      <c r="E219" s="176">
        <f>IF(ISTEXT(Pedido!K74),Pedido!K74,0)</f>
        <v>0</v>
      </c>
      <c r="F219" s="231" t="str">
        <f t="shared" si="1"/>
        <v>NO</v>
      </c>
      <c r="G219" s="176"/>
      <c r="H219" s="231">
        <f>+Pedido!B$74</f>
        <v>0</v>
      </c>
      <c r="I219" s="231">
        <f>+Pedido!A$74</f>
        <v>0</v>
      </c>
    </row>
    <row r="220" spans="1:9" ht="12.75" customHeight="1" x14ac:dyDescent="0.2">
      <c r="A220" s="176"/>
      <c r="B220" s="176" t="s">
        <v>243</v>
      </c>
      <c r="C220" s="233">
        <f>Pedido!Y74</f>
        <v>0</v>
      </c>
      <c r="D220" s="232"/>
      <c r="E220" s="176"/>
      <c r="F220" s="231" t="str">
        <f t="shared" si="1"/>
        <v>NO</v>
      </c>
      <c r="G220" s="176"/>
      <c r="H220" s="231">
        <f>+Pedido!B$74</f>
        <v>0</v>
      </c>
      <c r="I220" s="231">
        <f>+Pedido!A$74</f>
        <v>0</v>
      </c>
    </row>
    <row r="221" spans="1:9" ht="12.75" customHeight="1" x14ac:dyDescent="0.2">
      <c r="A221" s="176"/>
      <c r="B221" s="176" t="s">
        <v>244</v>
      </c>
      <c r="C221" s="233">
        <f>Pedido!Z74</f>
        <v>0</v>
      </c>
      <c r="D221" s="232"/>
      <c r="E221" s="176"/>
      <c r="F221" s="231" t="str">
        <f t="shared" si="1"/>
        <v>NO</v>
      </c>
      <c r="G221" s="176"/>
      <c r="H221" s="231">
        <f>+Pedido!B$74</f>
        <v>0</v>
      </c>
      <c r="I221" s="231">
        <f>+Pedido!A$74</f>
        <v>0</v>
      </c>
    </row>
    <row r="222" spans="1:9" ht="12.75" customHeight="1" x14ac:dyDescent="0.2">
      <c r="A222" s="176"/>
      <c r="B222" s="176" t="s">
        <v>245</v>
      </c>
      <c r="C222" s="233">
        <f>Pedido!AA74</f>
        <v>0</v>
      </c>
      <c r="D222" s="232"/>
      <c r="E222" s="176"/>
      <c r="F222" s="231" t="str">
        <f t="shared" si="1"/>
        <v>NO</v>
      </c>
      <c r="G222" s="176"/>
      <c r="H222" s="231">
        <f>+Pedido!B$74</f>
        <v>0</v>
      </c>
      <c r="I222" s="231">
        <f>+Pedido!A$74</f>
        <v>0</v>
      </c>
    </row>
    <row r="223" spans="1:9" ht="12.75" customHeight="1" x14ac:dyDescent="0.2">
      <c r="A223" s="176"/>
      <c r="B223" s="176" t="s">
        <v>227</v>
      </c>
      <c r="C223" s="232"/>
      <c r="D223" s="232"/>
      <c r="E223" s="232">
        <f>+Pedido!Q74</f>
        <v>0</v>
      </c>
      <c r="F223" s="231" t="str">
        <f t="shared" si="1"/>
        <v>NO</v>
      </c>
      <c r="G223" s="176"/>
      <c r="H223" s="231">
        <f>+Pedido!B$74</f>
        <v>0</v>
      </c>
      <c r="I223" s="231">
        <f>+Pedido!A$74</f>
        <v>0</v>
      </c>
    </row>
    <row r="224" spans="1:9" ht="12.75" customHeight="1" x14ac:dyDescent="0.2">
      <c r="A224" s="176"/>
      <c r="B224" s="176" t="s">
        <v>246</v>
      </c>
      <c r="C224" s="232">
        <f>IF(ISTEXT(Pedido!R74),0,Pedido!R74)</f>
        <v>0</v>
      </c>
      <c r="D224" s="232">
        <f t="shared" ref="D224:D225" si="48">IF(MOD(C224,12)=0,C224/12,"INCOMPLETO")</f>
        <v>0</v>
      </c>
      <c r="E224" s="232">
        <f>IF(ISTEXT(Pedido!R74),Pedido!R74,0)</f>
        <v>0</v>
      </c>
      <c r="F224" s="231" t="str">
        <f t="shared" si="1"/>
        <v>NO</v>
      </c>
      <c r="G224" s="176"/>
      <c r="H224" s="231">
        <f>+Pedido!B$74</f>
        <v>0</v>
      </c>
      <c r="I224" s="231">
        <f>+Pedido!A$74</f>
        <v>0</v>
      </c>
    </row>
    <row r="225" spans="1:9" ht="12.75" customHeight="1" x14ac:dyDescent="0.2">
      <c r="A225" s="176"/>
      <c r="B225" s="176" t="s">
        <v>247</v>
      </c>
      <c r="C225" s="232">
        <f>IF(ISTEXT(Pedido!S74),0,Pedido!S74)</f>
        <v>0</v>
      </c>
      <c r="D225" s="232">
        <f t="shared" si="48"/>
        <v>0</v>
      </c>
      <c r="E225" s="232">
        <f>IF(ISTEXT(Pedido!S74),Pedido!S74,0)</f>
        <v>0</v>
      </c>
      <c r="F225" s="231" t="str">
        <f t="shared" si="1"/>
        <v>NO</v>
      </c>
      <c r="G225" s="176"/>
      <c r="H225" s="231">
        <f>+Pedido!B$74</f>
        <v>0</v>
      </c>
      <c r="I225" s="231">
        <f>+Pedido!A$74</f>
        <v>0</v>
      </c>
    </row>
    <row r="226" spans="1:9" ht="12.75" customHeight="1" x14ac:dyDescent="0.2">
      <c r="A226" s="176"/>
      <c r="B226" s="176" t="s">
        <v>248</v>
      </c>
      <c r="C226" s="232">
        <f>IF(ISTEXT(Pedido!T74),0,Pedido!T74)</f>
        <v>0</v>
      </c>
      <c r="D226" s="232">
        <f>IF(MOD(C226,6)=0,C226/6,"INCOMPLETO")</f>
        <v>0</v>
      </c>
      <c r="E226" s="176">
        <f>IF(ISTEXT(Pedido!T74),Pedido!T74,0)</f>
        <v>0</v>
      </c>
      <c r="F226" s="231" t="str">
        <f t="shared" si="1"/>
        <v>NO</v>
      </c>
      <c r="G226" s="176"/>
      <c r="H226" s="231">
        <f>+Pedido!B$74</f>
        <v>0</v>
      </c>
      <c r="I226" s="231">
        <f>+Pedido!A$74</f>
        <v>0</v>
      </c>
    </row>
    <row r="227" spans="1:9" ht="12.75" customHeight="1" x14ac:dyDescent="0.2">
      <c r="A227" s="176"/>
      <c r="B227" s="176" t="s">
        <v>249</v>
      </c>
      <c r="C227" s="232">
        <f>+Pedido!C74</f>
        <v>0</v>
      </c>
      <c r="D227" s="232">
        <f t="shared" ref="D227:D240" si="49">IF(MOD(C227,12)=0,C227/12,"INCOMPLETO")</f>
        <v>0</v>
      </c>
      <c r="E227" s="232"/>
      <c r="F227" s="231" t="str">
        <f t="shared" si="1"/>
        <v>NO</v>
      </c>
      <c r="G227" s="176"/>
      <c r="H227" s="231">
        <f>+Pedido!B$74</f>
        <v>0</v>
      </c>
      <c r="I227" s="231">
        <f>+Pedido!A$74</f>
        <v>0</v>
      </c>
    </row>
    <row r="228" spans="1:9" ht="12.75" customHeight="1" x14ac:dyDescent="0.2">
      <c r="A228" s="176"/>
      <c r="B228" s="176" t="s">
        <v>250</v>
      </c>
      <c r="C228" s="232">
        <f>+Pedido!D74</f>
        <v>0</v>
      </c>
      <c r="D228" s="232">
        <f t="shared" si="49"/>
        <v>0</v>
      </c>
      <c r="E228" s="232"/>
      <c r="F228" s="231" t="str">
        <f t="shared" si="1"/>
        <v>NO</v>
      </c>
      <c r="G228" s="176"/>
      <c r="H228" s="231">
        <f>+Pedido!B$74</f>
        <v>0</v>
      </c>
      <c r="I228" s="231">
        <f>+Pedido!A$74</f>
        <v>0</v>
      </c>
    </row>
    <row r="229" spans="1:9" ht="12.75" customHeight="1" x14ac:dyDescent="0.2">
      <c r="A229" s="176"/>
      <c r="B229" s="176" t="s">
        <v>251</v>
      </c>
      <c r="C229" s="232">
        <f>+Pedido!E74</f>
        <v>0</v>
      </c>
      <c r="D229" s="232">
        <f t="shared" si="49"/>
        <v>0</v>
      </c>
      <c r="E229" s="232"/>
      <c r="F229" s="231" t="str">
        <f t="shared" si="1"/>
        <v>NO</v>
      </c>
      <c r="G229" s="176"/>
      <c r="H229" s="231">
        <f>+Pedido!B$74</f>
        <v>0</v>
      </c>
      <c r="I229" s="231">
        <f>+Pedido!A$74</f>
        <v>0</v>
      </c>
    </row>
    <row r="230" spans="1:9" ht="12.75" customHeight="1" x14ac:dyDescent="0.2">
      <c r="A230" s="176"/>
      <c r="B230" s="176" t="s">
        <v>232</v>
      </c>
      <c r="C230" s="232">
        <f>IF(ISTEXT(Pedido!F75),0,Pedido!F75)</f>
        <v>0</v>
      </c>
      <c r="D230" s="232">
        <f t="shared" si="49"/>
        <v>0</v>
      </c>
      <c r="E230" s="231">
        <f>IF(ISTEXT(Pedido!F92),Pedido!F92,0)</f>
        <v>0</v>
      </c>
      <c r="F230" s="231" t="str">
        <f t="shared" si="1"/>
        <v>NO</v>
      </c>
      <c r="G230" s="176"/>
      <c r="H230" s="176">
        <f>+Pedido!B$75</f>
        <v>0</v>
      </c>
      <c r="I230" s="176">
        <f>+Pedido!A$75</f>
        <v>0</v>
      </c>
    </row>
    <row r="231" spans="1:9" ht="12.75" customHeight="1" x14ac:dyDescent="0.2">
      <c r="A231" s="176"/>
      <c r="B231" s="176" t="s">
        <v>233</v>
      </c>
      <c r="C231" s="233">
        <f>IF(ISTEXT(Pedido!H75),0,Pedido!H75)</f>
        <v>0</v>
      </c>
      <c r="D231" s="232">
        <f t="shared" si="49"/>
        <v>0</v>
      </c>
      <c r="E231" s="231">
        <f>IF(ISTEXT(Pedido!H75),Pedido!H75,0)</f>
        <v>0</v>
      </c>
      <c r="F231" s="231" t="str">
        <f t="shared" si="1"/>
        <v>NO</v>
      </c>
      <c r="G231" s="176"/>
      <c r="H231" s="176">
        <f>+Pedido!B$75</f>
        <v>0</v>
      </c>
      <c r="I231" s="176">
        <f>+Pedido!A$75</f>
        <v>0</v>
      </c>
    </row>
    <row r="232" spans="1:9" ht="12.75" customHeight="1" x14ac:dyDescent="0.2">
      <c r="A232" s="176"/>
      <c r="B232" s="176" t="s">
        <v>234</v>
      </c>
      <c r="C232" s="233">
        <f>IF(ISTEXT(Pedido!I75),0,Pedido!I75)</f>
        <v>0</v>
      </c>
      <c r="D232" s="232">
        <f t="shared" si="49"/>
        <v>0</v>
      </c>
      <c r="E232" s="176">
        <f>IF(ISTEXT(Pedido!I75),Pedido!I75,0)</f>
        <v>0</v>
      </c>
      <c r="F232" s="231" t="str">
        <f t="shared" si="1"/>
        <v>NO</v>
      </c>
      <c r="G232" s="176"/>
      <c r="H232" s="176">
        <f>+Pedido!B$75</f>
        <v>0</v>
      </c>
      <c r="I232" s="176">
        <f>+Pedido!A$75</f>
        <v>0</v>
      </c>
    </row>
    <row r="233" spans="1:9" ht="12.75" customHeight="1" x14ac:dyDescent="0.2">
      <c r="A233" s="176"/>
      <c r="B233" s="176" t="s">
        <v>235</v>
      </c>
      <c r="C233" s="233">
        <f>IF(ISTEXT(Pedido!G75),0,Pedido!G75)</f>
        <v>0</v>
      </c>
      <c r="D233" s="232">
        <f t="shared" si="49"/>
        <v>0</v>
      </c>
      <c r="E233" s="176">
        <f>IF(ISTEXT(Pedido!G75),Pedido!G75,0)</f>
        <v>0</v>
      </c>
      <c r="F233" s="231" t="str">
        <f t="shared" si="1"/>
        <v>NO</v>
      </c>
      <c r="G233" s="176"/>
      <c r="H233" s="176">
        <f>+Pedido!B$75</f>
        <v>0</v>
      </c>
      <c r="I233" s="176">
        <f>+Pedido!A$75</f>
        <v>0</v>
      </c>
    </row>
    <row r="234" spans="1:9" ht="12.75" customHeight="1" x14ac:dyDescent="0.2">
      <c r="A234" s="176"/>
      <c r="B234" s="176" t="s">
        <v>236</v>
      </c>
      <c r="C234" s="233">
        <f>IF(ISTEXT(Pedido!P75),0,Pedido!P75)</f>
        <v>0</v>
      </c>
      <c r="D234" s="232">
        <f t="shared" si="49"/>
        <v>0</v>
      </c>
      <c r="E234" s="176">
        <f>IF(ISTEXT(Pedido!P75),Pedido!P75,0)</f>
        <v>0</v>
      </c>
      <c r="F234" s="231" t="str">
        <f t="shared" si="1"/>
        <v>NO</v>
      </c>
      <c r="G234" s="176"/>
      <c r="H234" s="176">
        <f>+Pedido!B$75</f>
        <v>0</v>
      </c>
      <c r="I234" s="176">
        <f>+Pedido!A$75</f>
        <v>0</v>
      </c>
    </row>
    <row r="235" spans="1:9" ht="12.75" customHeight="1" x14ac:dyDescent="0.2">
      <c r="A235" s="176"/>
      <c r="B235" s="176" t="s">
        <v>237</v>
      </c>
      <c r="C235" s="233">
        <f>IF(ISTEXT(Pedido!O75),0,Pedido!O75)</f>
        <v>0</v>
      </c>
      <c r="D235" s="232">
        <f t="shared" si="49"/>
        <v>0</v>
      </c>
      <c r="E235" s="176">
        <f>IF(ISTEXT(Pedido!O75),Pedido!O75,0)</f>
        <v>0</v>
      </c>
      <c r="F235" s="231" t="str">
        <f t="shared" si="1"/>
        <v>NO</v>
      </c>
      <c r="G235" s="176"/>
      <c r="H235" s="176">
        <f>+Pedido!B$75</f>
        <v>0</v>
      </c>
      <c r="I235" s="176">
        <f>+Pedido!A$75</f>
        <v>0</v>
      </c>
    </row>
    <row r="236" spans="1:9" ht="12.75" customHeight="1" x14ac:dyDescent="0.2">
      <c r="A236" s="176"/>
      <c r="B236" s="176" t="s">
        <v>238</v>
      </c>
      <c r="C236" s="233">
        <f>IF(ISTEXT(Pedido!N75),0,Pedido!N75)</f>
        <v>0</v>
      </c>
      <c r="D236" s="232">
        <f t="shared" si="49"/>
        <v>0</v>
      </c>
      <c r="E236" s="176">
        <f>IF(ISTEXT(Pedido!N75),Pedido!N775,0)</f>
        <v>0</v>
      </c>
      <c r="F236" s="231" t="str">
        <f t="shared" si="1"/>
        <v>NO</v>
      </c>
      <c r="G236" s="176"/>
      <c r="H236" s="176">
        <f>+Pedido!B$75</f>
        <v>0</v>
      </c>
      <c r="I236" s="176">
        <f>+Pedido!A$75</f>
        <v>0</v>
      </c>
    </row>
    <row r="237" spans="1:9" ht="12.75" customHeight="1" x14ac:dyDescent="0.2">
      <c r="A237" s="176"/>
      <c r="B237" s="176" t="s">
        <v>239</v>
      </c>
      <c r="C237" s="233">
        <f>IF(ISTEXT(Pedido!J75),0,Pedido!J75)</f>
        <v>0</v>
      </c>
      <c r="D237" s="232">
        <f t="shared" si="49"/>
        <v>0</v>
      </c>
      <c r="E237" s="176">
        <f>IF(ISTEXT(Pedido!J75),Pedido!J775,0)</f>
        <v>0</v>
      </c>
      <c r="F237" s="231" t="str">
        <f t="shared" si="1"/>
        <v>NO</v>
      </c>
      <c r="G237" s="176"/>
      <c r="H237" s="176">
        <f>+Pedido!B$75</f>
        <v>0</v>
      </c>
      <c r="I237" s="176">
        <f>+Pedido!A$75</f>
        <v>0</v>
      </c>
    </row>
    <row r="238" spans="1:9" ht="12.75" customHeight="1" x14ac:dyDescent="0.2">
      <c r="A238" s="176"/>
      <c r="B238" s="176" t="s">
        <v>240</v>
      </c>
      <c r="C238" s="233">
        <f>IF(ISTEXT(Pedido!L75),0,Pedido!L75)</f>
        <v>0</v>
      </c>
      <c r="D238" s="232">
        <f t="shared" si="49"/>
        <v>0</v>
      </c>
      <c r="E238" s="176">
        <f>IF(ISTEXT(Pedido!L75),Pedido!L75,0)</f>
        <v>0</v>
      </c>
      <c r="F238" s="231" t="str">
        <f t="shared" si="1"/>
        <v>NO</v>
      </c>
      <c r="G238" s="234"/>
      <c r="H238" s="176">
        <f>+Pedido!B$75</f>
        <v>0</v>
      </c>
      <c r="I238" s="176">
        <f>+Pedido!A$75</f>
        <v>0</v>
      </c>
    </row>
    <row r="239" spans="1:9" ht="12.75" customHeight="1" x14ac:dyDescent="0.2">
      <c r="A239" s="176"/>
      <c r="B239" s="176" t="s">
        <v>241</v>
      </c>
      <c r="C239" s="233">
        <f>IF(ISTEXT(Pedido!M75),0,Pedido!M75)</f>
        <v>0</v>
      </c>
      <c r="D239" s="232">
        <f t="shared" si="49"/>
        <v>0</v>
      </c>
      <c r="E239" s="176">
        <f>IF(ISTEXT(Pedido!M75),Pedido!M75,0)</f>
        <v>0</v>
      </c>
      <c r="F239" s="231" t="str">
        <f t="shared" si="1"/>
        <v>NO</v>
      </c>
      <c r="G239" s="176"/>
      <c r="H239" s="176">
        <f>+Pedido!B$75</f>
        <v>0</v>
      </c>
      <c r="I239" s="176">
        <f>+Pedido!A$75</f>
        <v>0</v>
      </c>
    </row>
    <row r="240" spans="1:9" ht="12.75" customHeight="1" x14ac:dyDescent="0.2">
      <c r="A240" s="176"/>
      <c r="B240" s="176" t="s">
        <v>242</v>
      </c>
      <c r="C240" s="233">
        <f>IF(ISTEXT(Pedido!K75),0,Pedido!K75)</f>
        <v>0</v>
      </c>
      <c r="D240" s="232">
        <f t="shared" si="49"/>
        <v>0</v>
      </c>
      <c r="E240" s="176">
        <f>IF(ISTEXT(Pedido!K75),Pedido!K75,0)</f>
        <v>0</v>
      </c>
      <c r="F240" s="231" t="str">
        <f t="shared" si="1"/>
        <v>NO</v>
      </c>
      <c r="G240" s="176"/>
      <c r="H240" s="176">
        <f>+Pedido!B$75</f>
        <v>0</v>
      </c>
      <c r="I240" s="176">
        <f>+Pedido!A$75</f>
        <v>0</v>
      </c>
    </row>
    <row r="241" spans="1:9" ht="12.75" customHeight="1" x14ac:dyDescent="0.2">
      <c r="A241" s="176"/>
      <c r="B241" s="176" t="s">
        <v>243</v>
      </c>
      <c r="C241" s="233">
        <f>Pedido!Y75</f>
        <v>0</v>
      </c>
      <c r="D241" s="232"/>
      <c r="E241" s="176"/>
      <c r="F241" s="231" t="str">
        <f t="shared" si="1"/>
        <v>NO</v>
      </c>
      <c r="G241" s="176"/>
      <c r="H241" s="176">
        <f>+Pedido!B$75</f>
        <v>0</v>
      </c>
      <c r="I241" s="176">
        <f>+Pedido!A$75</f>
        <v>0</v>
      </c>
    </row>
    <row r="242" spans="1:9" ht="12.75" customHeight="1" x14ac:dyDescent="0.2">
      <c r="A242" s="176"/>
      <c r="B242" s="176" t="s">
        <v>244</v>
      </c>
      <c r="C242" s="233">
        <f>Pedido!Z75</f>
        <v>0</v>
      </c>
      <c r="D242" s="232"/>
      <c r="E242" s="176"/>
      <c r="F242" s="231" t="str">
        <f t="shared" si="1"/>
        <v>NO</v>
      </c>
      <c r="G242" s="176"/>
      <c r="H242" s="176">
        <f>+Pedido!B$75</f>
        <v>0</v>
      </c>
      <c r="I242" s="176">
        <f>+Pedido!A$75</f>
        <v>0</v>
      </c>
    </row>
    <row r="243" spans="1:9" ht="12.75" customHeight="1" x14ac:dyDescent="0.2">
      <c r="A243" s="176"/>
      <c r="B243" s="176" t="s">
        <v>245</v>
      </c>
      <c r="C243" s="233">
        <f>Pedido!AA75</f>
        <v>0</v>
      </c>
      <c r="D243" s="232"/>
      <c r="E243" s="176"/>
      <c r="F243" s="231" t="str">
        <f t="shared" si="1"/>
        <v>NO</v>
      </c>
      <c r="G243" s="176"/>
      <c r="H243" s="176">
        <f>+Pedido!B$75</f>
        <v>0</v>
      </c>
      <c r="I243" s="176">
        <f>+Pedido!A$75</f>
        <v>0</v>
      </c>
    </row>
    <row r="244" spans="1:9" ht="12.75" customHeight="1" x14ac:dyDescent="0.2">
      <c r="A244" s="176"/>
      <c r="B244" s="176" t="s">
        <v>227</v>
      </c>
      <c r="C244" s="232"/>
      <c r="D244" s="232"/>
      <c r="E244" s="232">
        <f>+Pedido!Q75</f>
        <v>0</v>
      </c>
      <c r="F244" s="231" t="str">
        <f t="shared" si="1"/>
        <v>NO</v>
      </c>
      <c r="G244" s="176"/>
      <c r="H244" s="176">
        <f>+Pedido!B$75</f>
        <v>0</v>
      </c>
      <c r="I244" s="176">
        <f>+Pedido!A$75</f>
        <v>0</v>
      </c>
    </row>
    <row r="245" spans="1:9" ht="12.75" customHeight="1" x14ac:dyDescent="0.2">
      <c r="A245" s="176"/>
      <c r="B245" s="176" t="s">
        <v>246</v>
      </c>
      <c r="C245" s="232">
        <f>IF(ISTEXT(Pedido!R75),0,Pedido!R75)</f>
        <v>0</v>
      </c>
      <c r="D245" s="232">
        <f t="shared" ref="D245:D246" si="50">IF(MOD(C245,12)=0,C245/12,"INCOMPLETO")</f>
        <v>0</v>
      </c>
      <c r="E245" s="232">
        <f>IF(ISTEXT(Pedido!R75),Pedido!R75,0)</f>
        <v>0</v>
      </c>
      <c r="F245" s="231" t="str">
        <f t="shared" si="1"/>
        <v>NO</v>
      </c>
      <c r="G245" s="176"/>
      <c r="H245" s="176">
        <f>+Pedido!B$75</f>
        <v>0</v>
      </c>
      <c r="I245" s="176">
        <f>+Pedido!A$75</f>
        <v>0</v>
      </c>
    </row>
    <row r="246" spans="1:9" ht="12.75" customHeight="1" x14ac:dyDescent="0.2">
      <c r="A246" s="176"/>
      <c r="B246" s="176" t="s">
        <v>247</v>
      </c>
      <c r="C246" s="232">
        <f>IF(ISTEXT(Pedido!S75),0,Pedido!S75)</f>
        <v>0</v>
      </c>
      <c r="D246" s="232">
        <f t="shared" si="50"/>
        <v>0</v>
      </c>
      <c r="E246" s="232">
        <f>IF(ISTEXT(Pedido!S75),Pedido!S75,0)</f>
        <v>0</v>
      </c>
      <c r="F246" s="231" t="str">
        <f t="shared" si="1"/>
        <v>NO</v>
      </c>
      <c r="G246" s="176"/>
      <c r="H246" s="176">
        <f>+Pedido!B$75</f>
        <v>0</v>
      </c>
      <c r="I246" s="176">
        <f>+Pedido!A$75</f>
        <v>0</v>
      </c>
    </row>
    <row r="247" spans="1:9" ht="12.75" customHeight="1" x14ac:dyDescent="0.2">
      <c r="A247" s="176"/>
      <c r="B247" s="176" t="s">
        <v>248</v>
      </c>
      <c r="C247" s="232">
        <f>IF(ISTEXT(Pedido!T75),0,Pedido!T75)</f>
        <v>0</v>
      </c>
      <c r="D247" s="232">
        <f>IF(MOD(C247,6)=0,C247/6,"INCOMPLETO")</f>
        <v>0</v>
      </c>
      <c r="E247" s="176">
        <f>IF(ISTEXT(Pedido!T75),Pedido!T75,0)</f>
        <v>0</v>
      </c>
      <c r="F247" s="231" t="str">
        <f t="shared" si="1"/>
        <v>NO</v>
      </c>
      <c r="G247" s="176"/>
      <c r="H247" s="176">
        <f>+Pedido!B$75</f>
        <v>0</v>
      </c>
      <c r="I247" s="176">
        <f>+Pedido!A$75</f>
        <v>0</v>
      </c>
    </row>
    <row r="248" spans="1:9" ht="12.75" customHeight="1" x14ac:dyDescent="0.2">
      <c r="A248" s="176"/>
      <c r="B248" s="176" t="s">
        <v>249</v>
      </c>
      <c r="C248" s="232">
        <f>+Pedido!C75</f>
        <v>0</v>
      </c>
      <c r="D248" s="232">
        <f t="shared" ref="D248:D261" si="51">IF(MOD(C248,12)=0,C248/12,"INCOMPLETO")</f>
        <v>0</v>
      </c>
      <c r="E248" s="232"/>
      <c r="F248" s="231" t="str">
        <f t="shared" si="1"/>
        <v>NO</v>
      </c>
      <c r="G248" s="176"/>
      <c r="H248" s="176">
        <f>+Pedido!B$75</f>
        <v>0</v>
      </c>
      <c r="I248" s="176">
        <f>+Pedido!A$75</f>
        <v>0</v>
      </c>
    </row>
    <row r="249" spans="1:9" ht="12.75" customHeight="1" x14ac:dyDescent="0.2">
      <c r="A249" s="176"/>
      <c r="B249" s="176" t="s">
        <v>250</v>
      </c>
      <c r="C249" s="232">
        <f>+Pedido!D75</f>
        <v>0</v>
      </c>
      <c r="D249" s="232">
        <f t="shared" si="51"/>
        <v>0</v>
      </c>
      <c r="E249" s="232"/>
      <c r="F249" s="231" t="str">
        <f t="shared" si="1"/>
        <v>NO</v>
      </c>
      <c r="G249" s="176"/>
      <c r="H249" s="176">
        <f>+Pedido!B$75</f>
        <v>0</v>
      </c>
      <c r="I249" s="176">
        <f>+Pedido!A$75</f>
        <v>0</v>
      </c>
    </row>
    <row r="250" spans="1:9" ht="12.75" customHeight="1" x14ac:dyDescent="0.2">
      <c r="A250" s="176"/>
      <c r="B250" s="176" t="s">
        <v>251</v>
      </c>
      <c r="C250" s="232">
        <f>+Pedido!E75</f>
        <v>0</v>
      </c>
      <c r="D250" s="232">
        <f t="shared" si="51"/>
        <v>0</v>
      </c>
      <c r="E250" s="232"/>
      <c r="F250" s="231" t="str">
        <f t="shared" si="1"/>
        <v>NO</v>
      </c>
      <c r="G250" s="176"/>
      <c r="H250" s="176">
        <f>+Pedido!B$75</f>
        <v>0</v>
      </c>
      <c r="I250" s="176">
        <f>+Pedido!A$75</f>
        <v>0</v>
      </c>
    </row>
    <row r="251" spans="1:9" ht="12.75" customHeight="1" x14ac:dyDescent="0.2">
      <c r="A251" s="176"/>
      <c r="B251" s="176" t="s">
        <v>232</v>
      </c>
      <c r="C251" s="232">
        <f>IF(ISTEXT(Pedido!F76),0,Pedido!F76)</f>
        <v>0</v>
      </c>
      <c r="D251" s="232">
        <f t="shared" si="51"/>
        <v>0</v>
      </c>
      <c r="E251" s="231">
        <f>IF(ISTEXT(Pedido!F76),Pedido!F76,0)</f>
        <v>0</v>
      </c>
      <c r="F251" s="231" t="str">
        <f t="shared" si="1"/>
        <v>NO</v>
      </c>
      <c r="G251" s="176"/>
      <c r="H251" s="176">
        <f>+Pedido!B$76</f>
        <v>0</v>
      </c>
      <c r="I251" s="176">
        <f>+Pedido!A$76</f>
        <v>0</v>
      </c>
    </row>
    <row r="252" spans="1:9" ht="12.75" customHeight="1" x14ac:dyDescent="0.2">
      <c r="A252" s="176"/>
      <c r="B252" s="176" t="s">
        <v>233</v>
      </c>
      <c r="C252" s="233">
        <f>IF(ISTEXT(Pedido!H76),0,Pedido!H76)</f>
        <v>0</v>
      </c>
      <c r="D252" s="232">
        <f t="shared" si="51"/>
        <v>0</v>
      </c>
      <c r="E252" s="231">
        <f>IF(ISTEXT(Pedido!H76),Pedido!H76,0)</f>
        <v>0</v>
      </c>
      <c r="F252" s="231" t="str">
        <f t="shared" si="1"/>
        <v>NO</v>
      </c>
      <c r="G252" s="176"/>
      <c r="H252" s="176">
        <f>+Pedido!B$76</f>
        <v>0</v>
      </c>
      <c r="I252" s="176">
        <f>+Pedido!A$76</f>
        <v>0</v>
      </c>
    </row>
    <row r="253" spans="1:9" ht="12.75" customHeight="1" x14ac:dyDescent="0.2">
      <c r="A253" s="176"/>
      <c r="B253" s="176" t="s">
        <v>234</v>
      </c>
      <c r="C253" s="233">
        <f>IF(ISTEXT(Pedido!I76),0,Pedido!I76)</f>
        <v>0</v>
      </c>
      <c r="D253" s="232">
        <f t="shared" si="51"/>
        <v>0</v>
      </c>
      <c r="E253" s="176">
        <f>IF(ISTEXT(Pedido!I76),Pedido!I76,0)</f>
        <v>0</v>
      </c>
      <c r="F253" s="231" t="str">
        <f t="shared" si="1"/>
        <v>NO</v>
      </c>
      <c r="G253" s="176"/>
      <c r="H253" s="176">
        <f>+Pedido!B$76</f>
        <v>0</v>
      </c>
      <c r="I253" s="176">
        <f>+Pedido!A$76</f>
        <v>0</v>
      </c>
    </row>
    <row r="254" spans="1:9" ht="12.75" customHeight="1" x14ac:dyDescent="0.2">
      <c r="A254" s="176"/>
      <c r="B254" s="176" t="s">
        <v>235</v>
      </c>
      <c r="C254" s="233">
        <f>IF(ISTEXT(Pedido!G76),0,Pedido!G76)</f>
        <v>0</v>
      </c>
      <c r="D254" s="232">
        <f t="shared" si="51"/>
        <v>0</v>
      </c>
      <c r="E254" s="176">
        <f>IF(ISTEXT(Pedido!G76),Pedido!G76,0)</f>
        <v>0</v>
      </c>
      <c r="F254" s="231" t="str">
        <f t="shared" si="1"/>
        <v>NO</v>
      </c>
      <c r="G254" s="176"/>
      <c r="H254" s="176">
        <f>+Pedido!B$76</f>
        <v>0</v>
      </c>
      <c r="I254" s="176">
        <f>+Pedido!A$76</f>
        <v>0</v>
      </c>
    </row>
    <row r="255" spans="1:9" ht="12.75" customHeight="1" x14ac:dyDescent="0.2">
      <c r="A255" s="176"/>
      <c r="B255" s="176" t="s">
        <v>236</v>
      </c>
      <c r="C255" s="233">
        <f>IF(ISTEXT(Pedido!P76),0,Pedido!P76)</f>
        <v>0</v>
      </c>
      <c r="D255" s="232">
        <f t="shared" si="51"/>
        <v>0</v>
      </c>
      <c r="E255" s="176">
        <f>IF(ISTEXT(Pedido!P76),Pedido!P76,0)</f>
        <v>0</v>
      </c>
      <c r="F255" s="231" t="str">
        <f t="shared" si="1"/>
        <v>NO</v>
      </c>
      <c r="G255" s="176"/>
      <c r="H255" s="176">
        <f>+Pedido!B$76</f>
        <v>0</v>
      </c>
      <c r="I255" s="176">
        <f>+Pedido!A$76</f>
        <v>0</v>
      </c>
    </row>
    <row r="256" spans="1:9" ht="12.75" customHeight="1" x14ac:dyDescent="0.2">
      <c r="A256" s="176"/>
      <c r="B256" s="176" t="s">
        <v>237</v>
      </c>
      <c r="C256" s="233">
        <f>IF(ISTEXT(Pedido!O76),0,Pedido!O76)</f>
        <v>0</v>
      </c>
      <c r="D256" s="232">
        <f t="shared" si="51"/>
        <v>0</v>
      </c>
      <c r="E256" s="176">
        <f>IF(ISTEXT(Pedido!O76),Pedido!O76,0)</f>
        <v>0</v>
      </c>
      <c r="F256" s="231" t="str">
        <f t="shared" si="1"/>
        <v>NO</v>
      </c>
      <c r="G256" s="176"/>
      <c r="H256" s="176">
        <f>+Pedido!B$76</f>
        <v>0</v>
      </c>
      <c r="I256" s="176">
        <f>+Pedido!A$76</f>
        <v>0</v>
      </c>
    </row>
    <row r="257" spans="1:9" ht="12.75" customHeight="1" x14ac:dyDescent="0.2">
      <c r="A257" s="176"/>
      <c r="B257" s="176" t="s">
        <v>238</v>
      </c>
      <c r="C257" s="233">
        <f>IF(ISTEXT(Pedido!N76),0,Pedido!N76)</f>
        <v>0</v>
      </c>
      <c r="D257" s="232">
        <f t="shared" si="51"/>
        <v>0</v>
      </c>
      <c r="E257" s="176">
        <f>IF(ISTEXT(Pedido!N76),Pedido!N76,0)</f>
        <v>0</v>
      </c>
      <c r="F257" s="231" t="str">
        <f t="shared" si="1"/>
        <v>NO</v>
      </c>
      <c r="G257" s="176"/>
      <c r="H257" s="176">
        <f>+Pedido!B$76</f>
        <v>0</v>
      </c>
      <c r="I257" s="176">
        <f>+Pedido!A$76</f>
        <v>0</v>
      </c>
    </row>
    <row r="258" spans="1:9" ht="12.75" customHeight="1" x14ac:dyDescent="0.2">
      <c r="A258" s="176"/>
      <c r="B258" s="176" t="s">
        <v>239</v>
      </c>
      <c r="C258" s="233">
        <f>IF(ISTEXT(Pedido!J76),0,Pedido!J76)</f>
        <v>0</v>
      </c>
      <c r="D258" s="232">
        <f t="shared" si="51"/>
        <v>0</v>
      </c>
      <c r="E258" s="176">
        <f>IF(ISTEXT(Pedido!J76),Pedido!J76,0)</f>
        <v>0</v>
      </c>
      <c r="F258" s="231" t="str">
        <f t="shared" si="1"/>
        <v>NO</v>
      </c>
      <c r="G258" s="176"/>
      <c r="H258" s="176">
        <f>+Pedido!B$76</f>
        <v>0</v>
      </c>
      <c r="I258" s="176">
        <f>+Pedido!A$76</f>
        <v>0</v>
      </c>
    </row>
    <row r="259" spans="1:9" ht="12.75" customHeight="1" x14ac:dyDescent="0.2">
      <c r="A259" s="176"/>
      <c r="B259" s="176" t="s">
        <v>240</v>
      </c>
      <c r="C259" s="233">
        <f>IF(ISTEXT(Pedido!L76),0,Pedido!L76)</f>
        <v>0</v>
      </c>
      <c r="D259" s="232">
        <f t="shared" si="51"/>
        <v>0</v>
      </c>
      <c r="E259" s="176">
        <f>IF(ISTEXT(Pedido!L76),Pedido!L76,0)</f>
        <v>0</v>
      </c>
      <c r="F259" s="231" t="str">
        <f t="shared" si="1"/>
        <v>NO</v>
      </c>
      <c r="G259" s="176"/>
      <c r="H259" s="176">
        <f>+Pedido!B$76</f>
        <v>0</v>
      </c>
      <c r="I259" s="176">
        <f>+Pedido!A$76</f>
        <v>0</v>
      </c>
    </row>
    <row r="260" spans="1:9" ht="12.75" customHeight="1" x14ac:dyDescent="0.2">
      <c r="A260" s="176"/>
      <c r="B260" s="176" t="s">
        <v>241</v>
      </c>
      <c r="C260" s="233">
        <f>IF(ISTEXT(Pedido!M76),0,Pedido!M76)</f>
        <v>0</v>
      </c>
      <c r="D260" s="232">
        <f t="shared" si="51"/>
        <v>0</v>
      </c>
      <c r="E260" s="176">
        <f>IF(ISTEXT(Pedido!M76),Pedido!M76,0)</f>
        <v>0</v>
      </c>
      <c r="F260" s="231" t="str">
        <f t="shared" si="1"/>
        <v>NO</v>
      </c>
      <c r="G260" s="176"/>
      <c r="H260" s="176">
        <f>+Pedido!B$76</f>
        <v>0</v>
      </c>
      <c r="I260" s="176">
        <f>+Pedido!A$76</f>
        <v>0</v>
      </c>
    </row>
    <row r="261" spans="1:9" ht="12.75" customHeight="1" x14ac:dyDescent="0.2">
      <c r="A261" s="176"/>
      <c r="B261" s="176" t="s">
        <v>242</v>
      </c>
      <c r="C261" s="233">
        <f>IF(ISTEXT(Pedido!K76),0,Pedido!K76)</f>
        <v>0</v>
      </c>
      <c r="D261" s="232">
        <f t="shared" si="51"/>
        <v>0</v>
      </c>
      <c r="E261" s="176">
        <f>IF(ISTEXT(Pedido!K76),Pedido!K76,0)</f>
        <v>0</v>
      </c>
      <c r="F261" s="231" t="str">
        <f t="shared" si="1"/>
        <v>NO</v>
      </c>
      <c r="G261" s="176"/>
      <c r="H261" s="176">
        <f>+Pedido!B$76</f>
        <v>0</v>
      </c>
      <c r="I261" s="176">
        <f>+Pedido!A$76</f>
        <v>0</v>
      </c>
    </row>
    <row r="262" spans="1:9" ht="12.75" customHeight="1" x14ac:dyDescent="0.2">
      <c r="A262" s="176"/>
      <c r="B262" s="176" t="s">
        <v>243</v>
      </c>
      <c r="C262" s="233">
        <f>Pedido!Y76</f>
        <v>0</v>
      </c>
      <c r="D262" s="232"/>
      <c r="E262" s="176"/>
      <c r="F262" s="231" t="str">
        <f t="shared" si="1"/>
        <v>NO</v>
      </c>
      <c r="G262" s="176"/>
      <c r="H262" s="176">
        <f>+Pedido!B$76</f>
        <v>0</v>
      </c>
      <c r="I262" s="176">
        <f>+Pedido!A$76</f>
        <v>0</v>
      </c>
    </row>
    <row r="263" spans="1:9" ht="12.75" customHeight="1" x14ac:dyDescent="0.2">
      <c r="A263" s="176"/>
      <c r="B263" s="176" t="s">
        <v>244</v>
      </c>
      <c r="C263" s="233">
        <f>Pedido!Z76</f>
        <v>0</v>
      </c>
      <c r="D263" s="232"/>
      <c r="E263" s="176"/>
      <c r="F263" s="231" t="str">
        <f t="shared" si="1"/>
        <v>NO</v>
      </c>
      <c r="G263" s="176"/>
      <c r="H263" s="176">
        <f>+Pedido!B$76</f>
        <v>0</v>
      </c>
      <c r="I263" s="176">
        <f>+Pedido!A$76</f>
        <v>0</v>
      </c>
    </row>
    <row r="264" spans="1:9" ht="12.75" customHeight="1" x14ac:dyDescent="0.2">
      <c r="A264" s="176"/>
      <c r="B264" s="176" t="s">
        <v>245</v>
      </c>
      <c r="C264" s="233">
        <f>Pedido!AA76</f>
        <v>0</v>
      </c>
      <c r="D264" s="232"/>
      <c r="E264" s="176"/>
      <c r="F264" s="231" t="str">
        <f t="shared" si="1"/>
        <v>NO</v>
      </c>
      <c r="G264" s="176"/>
      <c r="H264" s="176">
        <f>+Pedido!B$76</f>
        <v>0</v>
      </c>
      <c r="I264" s="176">
        <f>+Pedido!A$76</f>
        <v>0</v>
      </c>
    </row>
    <row r="265" spans="1:9" ht="12.75" customHeight="1" x14ac:dyDescent="0.2">
      <c r="A265" s="176"/>
      <c r="B265" s="176" t="s">
        <v>227</v>
      </c>
      <c r="C265" s="232"/>
      <c r="D265" s="232"/>
      <c r="E265" s="232">
        <f>+Pedido!Q76</f>
        <v>0</v>
      </c>
      <c r="F265" s="231" t="str">
        <f t="shared" si="1"/>
        <v>NO</v>
      </c>
      <c r="G265" s="176"/>
      <c r="H265" s="176">
        <f>+Pedido!B$76</f>
        <v>0</v>
      </c>
      <c r="I265" s="176">
        <f>+Pedido!A$76</f>
        <v>0</v>
      </c>
    </row>
    <row r="266" spans="1:9" ht="12.75" customHeight="1" x14ac:dyDescent="0.2">
      <c r="A266" s="176"/>
      <c r="B266" s="176" t="s">
        <v>246</v>
      </c>
      <c r="C266" s="232">
        <f>IF(ISTEXT(Pedido!R76),0,Pedido!R76)</f>
        <v>0</v>
      </c>
      <c r="D266" s="232">
        <f t="shared" ref="D266:D267" si="52">IF(MOD(C266,12)=0,C266/12,"INCOMPLETO")</f>
        <v>0</v>
      </c>
      <c r="E266" s="232">
        <f>IF(ISTEXT(Pedido!R76),Pedido!R76,0)</f>
        <v>0</v>
      </c>
      <c r="F266" s="231" t="str">
        <f t="shared" si="1"/>
        <v>NO</v>
      </c>
      <c r="G266" s="176"/>
      <c r="H266" s="176">
        <f>+Pedido!B$76</f>
        <v>0</v>
      </c>
      <c r="I266" s="176">
        <f>+Pedido!A$76</f>
        <v>0</v>
      </c>
    </row>
    <row r="267" spans="1:9" ht="12.75" customHeight="1" x14ac:dyDescent="0.2">
      <c r="A267" s="176"/>
      <c r="B267" s="176" t="s">
        <v>247</v>
      </c>
      <c r="C267" s="232">
        <f>IF(ISTEXT(Pedido!S76),0,Pedido!S76)</f>
        <v>0</v>
      </c>
      <c r="D267" s="232">
        <f t="shared" si="52"/>
        <v>0</v>
      </c>
      <c r="E267" s="232">
        <f>IF(ISTEXT(Pedido!S76),Pedido!S76,0)</f>
        <v>0</v>
      </c>
      <c r="F267" s="231" t="str">
        <f t="shared" si="1"/>
        <v>NO</v>
      </c>
      <c r="G267" s="176"/>
      <c r="H267" s="176">
        <f>+Pedido!B$76</f>
        <v>0</v>
      </c>
      <c r="I267" s="176">
        <f>+Pedido!A$76</f>
        <v>0</v>
      </c>
    </row>
    <row r="268" spans="1:9" ht="12.75" customHeight="1" x14ac:dyDescent="0.2">
      <c r="A268" s="176"/>
      <c r="B268" s="176" t="s">
        <v>248</v>
      </c>
      <c r="C268" s="232">
        <f>IF(ISTEXT(Pedido!T76),0,Pedido!T76)</f>
        <v>0</v>
      </c>
      <c r="D268" s="232">
        <f>IF(MOD(C268,6)=0,C268/6,"INCOMPLETO")</f>
        <v>0</v>
      </c>
      <c r="E268" s="176">
        <f>IF(ISTEXT(Pedido!T76),Pedido!T76,0)</f>
        <v>0</v>
      </c>
      <c r="F268" s="231" t="str">
        <f t="shared" si="1"/>
        <v>NO</v>
      </c>
      <c r="G268" s="176"/>
      <c r="H268" s="176">
        <f>+Pedido!B$76</f>
        <v>0</v>
      </c>
      <c r="I268" s="176">
        <f>+Pedido!A$76</f>
        <v>0</v>
      </c>
    </row>
    <row r="269" spans="1:9" ht="12.75" customHeight="1" x14ac:dyDescent="0.2">
      <c r="A269" s="176"/>
      <c r="B269" s="176" t="s">
        <v>249</v>
      </c>
      <c r="C269" s="232">
        <f>+Pedido!C76</f>
        <v>0</v>
      </c>
      <c r="D269" s="232">
        <f t="shared" ref="D269:D282" si="53">IF(MOD(C269,12)=0,C269/12,"INCOMPLETO")</f>
        <v>0</v>
      </c>
      <c r="E269" s="232"/>
      <c r="F269" s="231" t="str">
        <f t="shared" si="1"/>
        <v>NO</v>
      </c>
      <c r="G269" s="176"/>
      <c r="H269" s="176">
        <f>+Pedido!B$76</f>
        <v>0</v>
      </c>
      <c r="I269" s="176">
        <f>+Pedido!A$76</f>
        <v>0</v>
      </c>
    </row>
    <row r="270" spans="1:9" ht="12.75" customHeight="1" x14ac:dyDescent="0.2">
      <c r="A270" s="176"/>
      <c r="B270" s="176" t="s">
        <v>250</v>
      </c>
      <c r="C270" s="232">
        <f>+Pedido!D76</f>
        <v>0</v>
      </c>
      <c r="D270" s="232">
        <f t="shared" si="53"/>
        <v>0</v>
      </c>
      <c r="E270" s="232"/>
      <c r="F270" s="231" t="str">
        <f t="shared" si="1"/>
        <v>NO</v>
      </c>
      <c r="G270" s="176"/>
      <c r="H270" s="176">
        <f>+Pedido!B$76</f>
        <v>0</v>
      </c>
      <c r="I270" s="176">
        <f>+Pedido!A$76</f>
        <v>0</v>
      </c>
    </row>
    <row r="271" spans="1:9" ht="12.75" customHeight="1" x14ac:dyDescent="0.2">
      <c r="A271" s="176"/>
      <c r="B271" s="176" t="s">
        <v>251</v>
      </c>
      <c r="C271" s="232">
        <f>+Pedido!E76</f>
        <v>0</v>
      </c>
      <c r="D271" s="232">
        <f t="shared" si="53"/>
        <v>0</v>
      </c>
      <c r="E271" s="232"/>
      <c r="F271" s="231" t="str">
        <f t="shared" si="1"/>
        <v>NO</v>
      </c>
      <c r="G271" s="176"/>
      <c r="H271" s="176">
        <f>+Pedido!B$76</f>
        <v>0</v>
      </c>
      <c r="I271" s="176">
        <f>+Pedido!A$76</f>
        <v>0</v>
      </c>
    </row>
    <row r="272" spans="1:9" ht="12.75" customHeight="1" x14ac:dyDescent="0.2">
      <c r="A272" s="176"/>
      <c r="B272" s="176" t="s">
        <v>232</v>
      </c>
      <c r="C272" s="232">
        <f>IF(ISTEXT(Pedido!F77),0,Pedido!F77)</f>
        <v>0</v>
      </c>
      <c r="D272" s="232">
        <f t="shared" si="53"/>
        <v>0</v>
      </c>
      <c r="E272" s="231">
        <f>IF(ISTEXT(Pedido!F77),Pedido!F77,0)</f>
        <v>0</v>
      </c>
      <c r="F272" s="231" t="str">
        <f t="shared" si="1"/>
        <v>NO</v>
      </c>
      <c r="G272" s="176"/>
      <c r="H272" s="176">
        <f>+Pedido!B$77</f>
        <v>0</v>
      </c>
      <c r="I272" s="176">
        <f>+Pedido!A$77</f>
        <v>0</v>
      </c>
    </row>
    <row r="273" spans="1:9" ht="12.75" customHeight="1" x14ac:dyDescent="0.2">
      <c r="A273" s="176"/>
      <c r="B273" s="176" t="s">
        <v>233</v>
      </c>
      <c r="C273" s="233">
        <f>IF(ISTEXT(Pedido!H77),0,Pedido!H77)</f>
        <v>0</v>
      </c>
      <c r="D273" s="232">
        <f t="shared" si="53"/>
        <v>0</v>
      </c>
      <c r="E273" s="231">
        <f>IF(ISTEXT(Pedido!H77),Pedido!H77,0)</f>
        <v>0</v>
      </c>
      <c r="F273" s="231" t="str">
        <f t="shared" si="1"/>
        <v>NO</v>
      </c>
      <c r="G273" s="176"/>
      <c r="H273" s="176">
        <f>+Pedido!B$77</f>
        <v>0</v>
      </c>
      <c r="I273" s="176">
        <f>+Pedido!A$77</f>
        <v>0</v>
      </c>
    </row>
    <row r="274" spans="1:9" ht="12.75" customHeight="1" x14ac:dyDescent="0.2">
      <c r="A274" s="176"/>
      <c r="B274" s="176" t="s">
        <v>234</v>
      </c>
      <c r="C274" s="233">
        <f>IF(ISTEXT(Pedido!I77),0,Pedido!I77)</f>
        <v>0</v>
      </c>
      <c r="D274" s="232">
        <f t="shared" si="53"/>
        <v>0</v>
      </c>
      <c r="E274" s="176">
        <f>IF(ISTEXT(Pedido!I77),Pedido!I77,0)</f>
        <v>0</v>
      </c>
      <c r="F274" s="231" t="str">
        <f t="shared" si="1"/>
        <v>NO</v>
      </c>
      <c r="G274" s="176"/>
      <c r="H274" s="176">
        <f>+Pedido!B$77</f>
        <v>0</v>
      </c>
      <c r="I274" s="176">
        <f>+Pedido!A$77</f>
        <v>0</v>
      </c>
    </row>
    <row r="275" spans="1:9" ht="12.75" customHeight="1" x14ac:dyDescent="0.2">
      <c r="A275" s="176"/>
      <c r="B275" s="176" t="s">
        <v>235</v>
      </c>
      <c r="C275" s="233">
        <f>IF(ISTEXT(Pedido!G77),0,Pedido!G77)</f>
        <v>0</v>
      </c>
      <c r="D275" s="232">
        <f t="shared" si="53"/>
        <v>0</v>
      </c>
      <c r="E275" s="176">
        <f>IF(ISTEXT(Pedido!G77),Pedido!G77,0)</f>
        <v>0</v>
      </c>
      <c r="F275" s="231" t="str">
        <f t="shared" si="1"/>
        <v>NO</v>
      </c>
      <c r="G275" s="176"/>
      <c r="H275" s="176">
        <f>+Pedido!B$77</f>
        <v>0</v>
      </c>
      <c r="I275" s="176">
        <f>+Pedido!A$77</f>
        <v>0</v>
      </c>
    </row>
    <row r="276" spans="1:9" ht="12.75" customHeight="1" x14ac:dyDescent="0.2">
      <c r="A276" s="176"/>
      <c r="B276" s="176" t="s">
        <v>236</v>
      </c>
      <c r="C276" s="233">
        <f>IF(ISTEXT(Pedido!P77),0,Pedido!P77)</f>
        <v>0</v>
      </c>
      <c r="D276" s="232">
        <f t="shared" si="53"/>
        <v>0</v>
      </c>
      <c r="E276" s="176">
        <f>IF(ISTEXT(Pedido!P77),Pedido!P77,0)</f>
        <v>0</v>
      </c>
      <c r="F276" s="231" t="str">
        <f t="shared" si="1"/>
        <v>NO</v>
      </c>
      <c r="G276" s="176"/>
      <c r="H276" s="176">
        <f>+Pedido!B$77</f>
        <v>0</v>
      </c>
      <c r="I276" s="176">
        <f>+Pedido!A$77</f>
        <v>0</v>
      </c>
    </row>
    <row r="277" spans="1:9" ht="12.75" customHeight="1" x14ac:dyDescent="0.2">
      <c r="A277" s="176"/>
      <c r="B277" s="176" t="s">
        <v>237</v>
      </c>
      <c r="C277" s="233">
        <f>IF(ISTEXT(Pedido!O77),0,Pedido!O77)</f>
        <v>0</v>
      </c>
      <c r="D277" s="232">
        <f t="shared" si="53"/>
        <v>0</v>
      </c>
      <c r="E277" s="176">
        <f>IF(ISTEXT(Pedido!O77),Pedido!O77,0)</f>
        <v>0</v>
      </c>
      <c r="F277" s="231" t="str">
        <f t="shared" si="1"/>
        <v>NO</v>
      </c>
      <c r="G277" s="176"/>
      <c r="H277" s="176">
        <f>+Pedido!B$77</f>
        <v>0</v>
      </c>
      <c r="I277" s="176">
        <f>+Pedido!A$77</f>
        <v>0</v>
      </c>
    </row>
    <row r="278" spans="1:9" ht="12.75" customHeight="1" x14ac:dyDescent="0.2">
      <c r="A278" s="176"/>
      <c r="B278" s="176" t="s">
        <v>238</v>
      </c>
      <c r="C278" s="233">
        <f>IF(ISTEXT(Pedido!N77),0,Pedido!N77)</f>
        <v>0</v>
      </c>
      <c r="D278" s="232">
        <f t="shared" si="53"/>
        <v>0</v>
      </c>
      <c r="E278" s="176">
        <f>IF(ISTEXT(Pedido!N77),Pedido!N77,0)</f>
        <v>0</v>
      </c>
      <c r="F278" s="231" t="str">
        <f t="shared" si="1"/>
        <v>NO</v>
      </c>
      <c r="G278" s="176"/>
      <c r="H278" s="176">
        <f>+Pedido!B$77</f>
        <v>0</v>
      </c>
      <c r="I278" s="176">
        <f>+Pedido!A$77</f>
        <v>0</v>
      </c>
    </row>
    <row r="279" spans="1:9" ht="12.75" customHeight="1" x14ac:dyDescent="0.2">
      <c r="A279" s="176"/>
      <c r="B279" s="176" t="s">
        <v>239</v>
      </c>
      <c r="C279" s="233">
        <f>IF(ISTEXT(Pedido!J77),0,Pedido!J77)</f>
        <v>0</v>
      </c>
      <c r="D279" s="232">
        <f t="shared" si="53"/>
        <v>0</v>
      </c>
      <c r="E279" s="176">
        <f>IF(ISTEXT(Pedido!J111),Pedido!J811,0)</f>
        <v>0</v>
      </c>
      <c r="F279" s="231" t="str">
        <f t="shared" si="1"/>
        <v>NO</v>
      </c>
      <c r="G279" s="176"/>
      <c r="H279" s="176">
        <f>+Pedido!B$77</f>
        <v>0</v>
      </c>
      <c r="I279" s="176">
        <f>+Pedido!A$77</f>
        <v>0</v>
      </c>
    </row>
    <row r="280" spans="1:9" ht="12.75" customHeight="1" x14ac:dyDescent="0.2">
      <c r="A280" s="176"/>
      <c r="B280" s="176" t="s">
        <v>240</v>
      </c>
      <c r="C280" s="233">
        <f>IF(ISTEXT(Pedido!L77),0,Pedido!L77)</f>
        <v>0</v>
      </c>
      <c r="D280" s="232">
        <f t="shared" si="53"/>
        <v>0</v>
      </c>
      <c r="E280" s="176">
        <f>IF(ISTEXT(Pedido!L77),Pedido!L77,0)</f>
        <v>0</v>
      </c>
      <c r="F280" s="231" t="str">
        <f t="shared" si="1"/>
        <v>NO</v>
      </c>
      <c r="G280" s="176"/>
      <c r="H280" s="176">
        <f>+Pedido!B$77</f>
        <v>0</v>
      </c>
      <c r="I280" s="176">
        <f>+Pedido!A$77</f>
        <v>0</v>
      </c>
    </row>
    <row r="281" spans="1:9" ht="12.75" customHeight="1" x14ac:dyDescent="0.2">
      <c r="A281" s="176"/>
      <c r="B281" s="176" t="s">
        <v>241</v>
      </c>
      <c r="C281" s="233">
        <f>IF(ISTEXT(Pedido!M77),0,Pedido!M77)</f>
        <v>0</v>
      </c>
      <c r="D281" s="232">
        <f t="shared" si="53"/>
        <v>0</v>
      </c>
      <c r="E281" s="176">
        <f>IF(ISTEXT(Pedido!M77),Pedido!M77,0)</f>
        <v>0</v>
      </c>
      <c r="F281" s="231" t="str">
        <f t="shared" si="1"/>
        <v>NO</v>
      </c>
      <c r="G281" s="176"/>
      <c r="H281" s="176">
        <f>+Pedido!B$77</f>
        <v>0</v>
      </c>
      <c r="I281" s="176">
        <f>+Pedido!A$77</f>
        <v>0</v>
      </c>
    </row>
    <row r="282" spans="1:9" ht="12.75" customHeight="1" x14ac:dyDescent="0.2">
      <c r="A282" s="176"/>
      <c r="B282" s="176" t="s">
        <v>242</v>
      </c>
      <c r="C282" s="233">
        <f>IF(ISTEXT(Pedido!K77),0,Pedido!K77)</f>
        <v>0</v>
      </c>
      <c r="D282" s="232">
        <f t="shared" si="53"/>
        <v>0</v>
      </c>
      <c r="E282" s="176">
        <f>IF(ISTEXT(Pedido!K77),Pedido!K77,0)</f>
        <v>0</v>
      </c>
      <c r="F282" s="231" t="str">
        <f t="shared" si="1"/>
        <v>NO</v>
      </c>
      <c r="G282" s="176"/>
      <c r="H282" s="176">
        <f>+Pedido!B$77</f>
        <v>0</v>
      </c>
      <c r="I282" s="176">
        <f>+Pedido!A$77</f>
        <v>0</v>
      </c>
    </row>
    <row r="283" spans="1:9" ht="12.75" customHeight="1" x14ac:dyDescent="0.2">
      <c r="A283" s="176"/>
      <c r="B283" s="176" t="s">
        <v>243</v>
      </c>
      <c r="C283" s="233">
        <f>Pedido!Y77</f>
        <v>0</v>
      </c>
      <c r="D283" s="232"/>
      <c r="E283" s="176"/>
      <c r="F283" s="231" t="str">
        <f t="shared" si="1"/>
        <v>NO</v>
      </c>
      <c r="G283" s="176"/>
      <c r="H283" s="176">
        <f>+Pedido!B$77</f>
        <v>0</v>
      </c>
      <c r="I283" s="176">
        <f>+Pedido!A$77</f>
        <v>0</v>
      </c>
    </row>
    <row r="284" spans="1:9" ht="12.75" customHeight="1" x14ac:dyDescent="0.2">
      <c r="A284" s="176"/>
      <c r="B284" s="176" t="s">
        <v>244</v>
      </c>
      <c r="C284" s="233">
        <f>Pedido!Z77</f>
        <v>0</v>
      </c>
      <c r="D284" s="232"/>
      <c r="E284" s="176"/>
      <c r="F284" s="231" t="str">
        <f t="shared" si="1"/>
        <v>NO</v>
      </c>
      <c r="G284" s="176"/>
      <c r="H284" s="176">
        <f>+Pedido!B$77</f>
        <v>0</v>
      </c>
      <c r="I284" s="176">
        <f>+Pedido!A$77</f>
        <v>0</v>
      </c>
    </row>
    <row r="285" spans="1:9" ht="12.75" customHeight="1" x14ac:dyDescent="0.2">
      <c r="A285" s="176"/>
      <c r="B285" s="176" t="s">
        <v>245</v>
      </c>
      <c r="C285" s="233">
        <f>Pedido!AA77</f>
        <v>0</v>
      </c>
      <c r="D285" s="232"/>
      <c r="E285" s="176"/>
      <c r="F285" s="231" t="str">
        <f t="shared" si="1"/>
        <v>NO</v>
      </c>
      <c r="G285" s="176"/>
      <c r="H285" s="176">
        <f>+Pedido!B$77</f>
        <v>0</v>
      </c>
      <c r="I285" s="176">
        <f>+Pedido!A$77</f>
        <v>0</v>
      </c>
    </row>
    <row r="286" spans="1:9" ht="12.75" customHeight="1" x14ac:dyDescent="0.2">
      <c r="A286" s="176"/>
      <c r="B286" s="176" t="s">
        <v>227</v>
      </c>
      <c r="C286" s="232"/>
      <c r="D286" s="232"/>
      <c r="E286" s="232">
        <f>+Pedido!Q77</f>
        <v>0</v>
      </c>
      <c r="F286" s="231" t="str">
        <f t="shared" si="1"/>
        <v>NO</v>
      </c>
      <c r="G286" s="176"/>
      <c r="H286" s="176">
        <f>+Pedido!B$77</f>
        <v>0</v>
      </c>
      <c r="I286" s="176">
        <f>+Pedido!A$77</f>
        <v>0</v>
      </c>
    </row>
    <row r="287" spans="1:9" ht="12.75" customHeight="1" x14ac:dyDescent="0.2">
      <c r="A287" s="176"/>
      <c r="B287" s="176" t="s">
        <v>246</v>
      </c>
      <c r="C287" s="232">
        <f>IF(ISTEXT(Pedido!R77),0,Pedido!R77)</f>
        <v>0</v>
      </c>
      <c r="D287" s="232">
        <f t="shared" ref="D287:D288" si="54">IF(MOD(C287,12)=0,C287/12,"INCOMPLETO")</f>
        <v>0</v>
      </c>
      <c r="E287" s="232">
        <f>IF(ISTEXT(Pedido!R77),Pedido!R77,0)</f>
        <v>0</v>
      </c>
      <c r="F287" s="231" t="str">
        <f t="shared" si="1"/>
        <v>NO</v>
      </c>
      <c r="G287" s="176"/>
      <c r="H287" s="176">
        <f>+Pedido!B$77</f>
        <v>0</v>
      </c>
      <c r="I287" s="176">
        <f>+Pedido!A$77</f>
        <v>0</v>
      </c>
    </row>
    <row r="288" spans="1:9" ht="12.75" customHeight="1" x14ac:dyDescent="0.2">
      <c r="A288" s="176"/>
      <c r="B288" s="176" t="s">
        <v>247</v>
      </c>
      <c r="C288" s="232">
        <f>IF(ISTEXT(Pedido!S77),0,Pedido!S77)</f>
        <v>0</v>
      </c>
      <c r="D288" s="232">
        <f t="shared" si="54"/>
        <v>0</v>
      </c>
      <c r="E288" s="232">
        <f>IF(ISTEXT(Pedido!S77),Pedido!S77,0)</f>
        <v>0</v>
      </c>
      <c r="F288" s="231" t="str">
        <f t="shared" si="1"/>
        <v>NO</v>
      </c>
      <c r="G288" s="176"/>
      <c r="H288" s="176">
        <f>+Pedido!B$77</f>
        <v>0</v>
      </c>
      <c r="I288" s="176">
        <f>+Pedido!A$77</f>
        <v>0</v>
      </c>
    </row>
    <row r="289" spans="1:9" ht="12.75" customHeight="1" x14ac:dyDescent="0.2">
      <c r="A289" s="176"/>
      <c r="B289" s="176" t="s">
        <v>248</v>
      </c>
      <c r="C289" s="232">
        <f>IF(ISTEXT(Pedido!T77),0,Pedido!T77)</f>
        <v>0</v>
      </c>
      <c r="D289" s="232">
        <f>IF(MOD(C289,6)=0,C289/6,"INCOMPLETO")</f>
        <v>0</v>
      </c>
      <c r="E289" s="176">
        <f>IF(ISTEXT(Pedido!T77),Pedido!T77,0)</f>
        <v>0</v>
      </c>
      <c r="F289" s="231" t="str">
        <f t="shared" si="1"/>
        <v>NO</v>
      </c>
      <c r="G289" s="176"/>
      <c r="H289" s="176">
        <f>+Pedido!B$77</f>
        <v>0</v>
      </c>
      <c r="I289" s="176">
        <f>+Pedido!A$77</f>
        <v>0</v>
      </c>
    </row>
    <row r="290" spans="1:9" ht="12.75" customHeight="1" x14ac:dyDescent="0.2">
      <c r="A290" s="176"/>
      <c r="B290" s="176" t="s">
        <v>249</v>
      </c>
      <c r="C290" s="232">
        <f>+Pedido!C77</f>
        <v>0</v>
      </c>
      <c r="D290" s="232">
        <f t="shared" ref="D290:D303" si="55">IF(MOD(C290,12)=0,C290/12,"INCOMPLETO")</f>
        <v>0</v>
      </c>
      <c r="E290" s="232"/>
      <c r="F290" s="231" t="str">
        <f t="shared" si="1"/>
        <v>NO</v>
      </c>
      <c r="G290" s="176"/>
      <c r="H290" s="176">
        <f>+Pedido!B$77</f>
        <v>0</v>
      </c>
      <c r="I290" s="176">
        <f>+Pedido!A$77</f>
        <v>0</v>
      </c>
    </row>
    <row r="291" spans="1:9" ht="12.75" customHeight="1" x14ac:dyDescent="0.2">
      <c r="A291" s="176"/>
      <c r="B291" s="176" t="s">
        <v>250</v>
      </c>
      <c r="C291" s="232">
        <f>+Pedido!D77</f>
        <v>0</v>
      </c>
      <c r="D291" s="232">
        <f t="shared" si="55"/>
        <v>0</v>
      </c>
      <c r="E291" s="232"/>
      <c r="F291" s="231" t="str">
        <f t="shared" si="1"/>
        <v>NO</v>
      </c>
      <c r="G291" s="176"/>
      <c r="H291" s="176">
        <f>+Pedido!B$77</f>
        <v>0</v>
      </c>
      <c r="I291" s="176">
        <f>+Pedido!A$77</f>
        <v>0</v>
      </c>
    </row>
    <row r="292" spans="1:9" ht="12.75" customHeight="1" x14ac:dyDescent="0.2">
      <c r="A292" s="176"/>
      <c r="B292" s="176" t="s">
        <v>251</v>
      </c>
      <c r="C292" s="232">
        <f>+Pedido!E77</f>
        <v>0</v>
      </c>
      <c r="D292" s="232">
        <f t="shared" si="55"/>
        <v>0</v>
      </c>
      <c r="E292" s="232"/>
      <c r="F292" s="231" t="str">
        <f t="shared" si="1"/>
        <v>NO</v>
      </c>
      <c r="G292" s="176"/>
      <c r="H292" s="176">
        <f>+Pedido!B$77</f>
        <v>0</v>
      </c>
      <c r="I292" s="176">
        <f>+Pedido!A$77</f>
        <v>0</v>
      </c>
    </row>
    <row r="293" spans="1:9" ht="12.75" customHeight="1" x14ac:dyDescent="0.2">
      <c r="A293" s="176"/>
      <c r="B293" s="176" t="s">
        <v>232</v>
      </c>
      <c r="C293" s="233">
        <f>+Pedido!F78</f>
        <v>0</v>
      </c>
      <c r="D293" s="233">
        <f t="shared" si="55"/>
        <v>0</v>
      </c>
      <c r="E293" s="176">
        <f>IF(ISTEXT(Pedido!F146),Pedido!F146,0)</f>
        <v>0</v>
      </c>
      <c r="F293" s="176" t="str">
        <f t="shared" si="1"/>
        <v>NO</v>
      </c>
      <c r="G293" s="176"/>
      <c r="H293" s="176">
        <f>+Pedido!B78</f>
        <v>0</v>
      </c>
      <c r="I293" s="176">
        <f>+Pedido!A$78</f>
        <v>0</v>
      </c>
    </row>
    <row r="294" spans="1:9" ht="12.75" customHeight="1" x14ac:dyDescent="0.2">
      <c r="A294" s="176"/>
      <c r="B294" s="176" t="s">
        <v>233</v>
      </c>
      <c r="C294" s="233">
        <f>+Pedido!H78</f>
        <v>0</v>
      </c>
      <c r="D294" s="233">
        <f t="shared" si="55"/>
        <v>0</v>
      </c>
      <c r="E294" s="176">
        <f>IF(ISTEXT(Pedido!F147),Pedido!F147,0)</f>
        <v>0</v>
      </c>
      <c r="F294" s="176" t="str">
        <f t="shared" si="1"/>
        <v>NO</v>
      </c>
      <c r="G294" s="176"/>
      <c r="H294" s="176">
        <f t="shared" ref="H294:H313" si="56">+H$293</f>
        <v>0</v>
      </c>
      <c r="I294" s="176">
        <f>+Pedido!A$78</f>
        <v>0</v>
      </c>
    </row>
    <row r="295" spans="1:9" ht="12.75" customHeight="1" x14ac:dyDescent="0.2">
      <c r="A295" s="176"/>
      <c r="B295" s="176" t="s">
        <v>234</v>
      </c>
      <c r="C295" s="233">
        <f>+Pedido!I78</f>
        <v>0</v>
      </c>
      <c r="D295" s="233">
        <f t="shared" si="55"/>
        <v>0</v>
      </c>
      <c r="E295" s="176">
        <f>IF(ISTEXT(Pedido!F148),Pedido!F148,0)</f>
        <v>0</v>
      </c>
      <c r="F295" s="176" t="str">
        <f t="shared" si="1"/>
        <v>NO</v>
      </c>
      <c r="G295" s="176"/>
      <c r="H295" s="176">
        <f t="shared" si="56"/>
        <v>0</v>
      </c>
      <c r="I295" s="176">
        <f>+Pedido!A$78</f>
        <v>0</v>
      </c>
    </row>
    <row r="296" spans="1:9" ht="12.75" customHeight="1" x14ac:dyDescent="0.2">
      <c r="A296" s="176"/>
      <c r="B296" s="176" t="s">
        <v>235</v>
      </c>
      <c r="C296" s="235">
        <f>+Pedido!G78</f>
        <v>0</v>
      </c>
      <c r="D296" s="233">
        <f t="shared" si="55"/>
        <v>0</v>
      </c>
      <c r="E296" s="176">
        <f>IF(ISTEXT(Pedido!F149),Pedido!F149,0)</f>
        <v>0</v>
      </c>
      <c r="F296" s="176" t="str">
        <f t="shared" si="1"/>
        <v>NO</v>
      </c>
      <c r="G296" s="176"/>
      <c r="H296" s="176">
        <f t="shared" si="56"/>
        <v>0</v>
      </c>
      <c r="I296" s="176">
        <f>+Pedido!A$78</f>
        <v>0</v>
      </c>
    </row>
    <row r="297" spans="1:9" ht="12.75" customHeight="1" x14ac:dyDescent="0.2">
      <c r="A297" s="176"/>
      <c r="B297" s="176" t="s">
        <v>236</v>
      </c>
      <c r="C297" s="233">
        <f>+Pedido!P78</f>
        <v>0</v>
      </c>
      <c r="D297" s="233">
        <f t="shared" si="55"/>
        <v>0</v>
      </c>
      <c r="E297" s="176">
        <f>IF(ISTEXT(Pedido!F150),Pedido!F150,0)</f>
        <v>0</v>
      </c>
      <c r="F297" s="176" t="str">
        <f t="shared" si="1"/>
        <v>NO</v>
      </c>
      <c r="G297" s="176"/>
      <c r="H297" s="176">
        <f t="shared" si="56"/>
        <v>0</v>
      </c>
      <c r="I297" s="176">
        <f>+Pedido!A$78</f>
        <v>0</v>
      </c>
    </row>
    <row r="298" spans="1:9" ht="12.75" customHeight="1" x14ac:dyDescent="0.2">
      <c r="A298" s="176"/>
      <c r="B298" s="176" t="s">
        <v>237</v>
      </c>
      <c r="C298" s="233">
        <f>+Pedido!O78</f>
        <v>0</v>
      </c>
      <c r="D298" s="233">
        <f t="shared" si="55"/>
        <v>0</v>
      </c>
      <c r="E298" s="176">
        <f>IF(ISTEXT(Pedido!F151),Pedido!F151,0)</f>
        <v>0</v>
      </c>
      <c r="F298" s="176" t="str">
        <f t="shared" si="1"/>
        <v>NO</v>
      </c>
      <c r="G298" s="176"/>
      <c r="H298" s="176">
        <f t="shared" si="56"/>
        <v>0</v>
      </c>
      <c r="I298" s="176">
        <f>+Pedido!A$78</f>
        <v>0</v>
      </c>
    </row>
    <row r="299" spans="1:9" ht="12.75" customHeight="1" x14ac:dyDescent="0.2">
      <c r="A299" s="176"/>
      <c r="B299" s="176" t="s">
        <v>238</v>
      </c>
      <c r="C299" s="233">
        <f>+Pedido!N78</f>
        <v>0</v>
      </c>
      <c r="D299" s="233">
        <f t="shared" si="55"/>
        <v>0</v>
      </c>
      <c r="E299" s="176">
        <f>IF(ISTEXT(Pedido!F152),Pedido!F152,0)</f>
        <v>0</v>
      </c>
      <c r="F299" s="176" t="str">
        <f t="shared" si="1"/>
        <v>NO</v>
      </c>
      <c r="G299" s="176"/>
      <c r="H299" s="176">
        <f t="shared" si="56"/>
        <v>0</v>
      </c>
      <c r="I299" s="176">
        <f>+Pedido!A$78</f>
        <v>0</v>
      </c>
    </row>
    <row r="300" spans="1:9" ht="12.75" customHeight="1" x14ac:dyDescent="0.2">
      <c r="A300" s="176"/>
      <c r="B300" s="176" t="s">
        <v>239</v>
      </c>
      <c r="C300" s="233">
        <f>+Pedido!J78</f>
        <v>0</v>
      </c>
      <c r="D300" s="233">
        <f t="shared" si="55"/>
        <v>0</v>
      </c>
      <c r="E300" s="176">
        <f>IF(ISTEXT(Pedido!F153),Pedido!F153,0)</f>
        <v>0</v>
      </c>
      <c r="F300" s="176" t="str">
        <f t="shared" si="1"/>
        <v>NO</v>
      </c>
      <c r="G300" s="176"/>
      <c r="H300" s="176">
        <f t="shared" si="56"/>
        <v>0</v>
      </c>
      <c r="I300" s="176">
        <f>+Pedido!A$78</f>
        <v>0</v>
      </c>
    </row>
    <row r="301" spans="1:9" ht="12.75" customHeight="1" x14ac:dyDescent="0.2">
      <c r="A301" s="176"/>
      <c r="B301" s="176" t="s">
        <v>240</v>
      </c>
      <c r="C301" s="233">
        <f>+Pedido!L78</f>
        <v>0</v>
      </c>
      <c r="D301" s="233">
        <f t="shared" si="55"/>
        <v>0</v>
      </c>
      <c r="E301" s="176">
        <f>IF(ISTEXT(Pedido!F154),Pedido!F154,0)</f>
        <v>0</v>
      </c>
      <c r="F301" s="176" t="str">
        <f t="shared" si="1"/>
        <v>NO</v>
      </c>
      <c r="G301" s="176"/>
      <c r="H301" s="176">
        <f t="shared" si="56"/>
        <v>0</v>
      </c>
      <c r="I301" s="176">
        <f>+Pedido!A$78</f>
        <v>0</v>
      </c>
    </row>
    <row r="302" spans="1:9" ht="12.75" customHeight="1" x14ac:dyDescent="0.2">
      <c r="A302" s="176"/>
      <c r="B302" s="176" t="s">
        <v>241</v>
      </c>
      <c r="C302" s="233">
        <f>+Pedido!L78</f>
        <v>0</v>
      </c>
      <c r="D302" s="233">
        <f t="shared" si="55"/>
        <v>0</v>
      </c>
      <c r="E302" s="176">
        <f>IF(ISTEXT(Pedido!F155),Pedido!F155,0)</f>
        <v>0</v>
      </c>
      <c r="F302" s="176" t="str">
        <f t="shared" si="1"/>
        <v>NO</v>
      </c>
      <c r="G302" s="176"/>
      <c r="H302" s="176">
        <f t="shared" si="56"/>
        <v>0</v>
      </c>
      <c r="I302" s="176">
        <f>+Pedido!A$78</f>
        <v>0</v>
      </c>
    </row>
    <row r="303" spans="1:9" ht="12.75" customHeight="1" x14ac:dyDescent="0.2">
      <c r="A303" s="176"/>
      <c r="B303" s="176" t="s">
        <v>242</v>
      </c>
      <c r="C303" s="233">
        <f>+Pedido!K78</f>
        <v>0</v>
      </c>
      <c r="D303" s="233">
        <f t="shared" si="55"/>
        <v>0</v>
      </c>
      <c r="E303" s="176">
        <f>IF(ISTEXT(Pedido!F156),Pedido!F156,0)</f>
        <v>0</v>
      </c>
      <c r="F303" s="176" t="str">
        <f t="shared" si="1"/>
        <v>NO</v>
      </c>
      <c r="G303" s="176"/>
      <c r="H303" s="176">
        <f t="shared" si="56"/>
        <v>0</v>
      </c>
      <c r="I303" s="176">
        <f>+Pedido!A$78</f>
        <v>0</v>
      </c>
    </row>
    <row r="304" spans="1:9" ht="12.75" customHeight="1" x14ac:dyDescent="0.2">
      <c r="A304" s="176"/>
      <c r="B304" s="176" t="s">
        <v>243</v>
      </c>
      <c r="C304" s="233">
        <f>+Pedido!Y78</f>
        <v>0</v>
      </c>
      <c r="D304" s="176"/>
      <c r="E304" s="176"/>
      <c r="F304" s="176" t="str">
        <f t="shared" si="1"/>
        <v>NO</v>
      </c>
      <c r="G304" s="176"/>
      <c r="H304" s="176">
        <f t="shared" si="56"/>
        <v>0</v>
      </c>
      <c r="I304" s="176">
        <f>+Pedido!A$78</f>
        <v>0</v>
      </c>
    </row>
    <row r="305" spans="1:9" ht="12.75" customHeight="1" x14ac:dyDescent="0.2">
      <c r="A305" s="176"/>
      <c r="B305" s="176" t="s">
        <v>244</v>
      </c>
      <c r="C305" s="233">
        <f>+Pedido!Z78</f>
        <v>0</v>
      </c>
      <c r="D305" s="176"/>
      <c r="E305" s="176"/>
      <c r="F305" s="176" t="str">
        <f t="shared" si="1"/>
        <v>NO</v>
      </c>
      <c r="G305" s="176"/>
      <c r="H305" s="176">
        <f t="shared" si="56"/>
        <v>0</v>
      </c>
      <c r="I305" s="176">
        <f>+Pedido!A$78</f>
        <v>0</v>
      </c>
    </row>
    <row r="306" spans="1:9" ht="12.75" customHeight="1" x14ac:dyDescent="0.2">
      <c r="A306" s="176"/>
      <c r="B306" s="176" t="s">
        <v>245</v>
      </c>
      <c r="C306" s="233">
        <f>+Pedido!AA78</f>
        <v>0</v>
      </c>
      <c r="D306" s="176"/>
      <c r="E306" s="176"/>
      <c r="F306" s="176" t="str">
        <f t="shared" si="1"/>
        <v>NO</v>
      </c>
      <c r="G306" s="176"/>
      <c r="H306" s="176">
        <f t="shared" si="56"/>
        <v>0</v>
      </c>
      <c r="I306" s="176">
        <f>+Pedido!A$78</f>
        <v>0</v>
      </c>
    </row>
    <row r="307" spans="1:9" ht="12.75" customHeight="1" x14ac:dyDescent="0.2">
      <c r="A307" s="176"/>
      <c r="B307" s="176" t="s">
        <v>227</v>
      </c>
      <c r="C307" s="176"/>
      <c r="D307" s="176"/>
      <c r="E307" s="233">
        <f>+Pedido!Q78</f>
        <v>0</v>
      </c>
      <c r="F307" s="176" t="str">
        <f t="shared" si="1"/>
        <v>NO</v>
      </c>
      <c r="G307" s="176"/>
      <c r="H307" s="176">
        <f t="shared" si="56"/>
        <v>0</v>
      </c>
      <c r="I307" s="176">
        <f>+Pedido!A$78</f>
        <v>0</v>
      </c>
    </row>
    <row r="308" spans="1:9" ht="12.75" customHeight="1" x14ac:dyDescent="0.2">
      <c r="A308" s="176"/>
      <c r="B308" s="176" t="s">
        <v>246</v>
      </c>
      <c r="C308" s="232">
        <f>IF(ISTEXT(Pedido!R78),0,Pedido!R78)</f>
        <v>0</v>
      </c>
      <c r="D308" s="232">
        <f t="shared" ref="D308:D309" si="57">IF(MOD(C308,12)=0,C308/12,"INCOMPLETO")</f>
        <v>0</v>
      </c>
      <c r="E308" s="232">
        <f>IF(ISTEXT(Pedido!R78),Pedido!R78,0)</f>
        <v>0</v>
      </c>
      <c r="F308" s="231" t="str">
        <f t="shared" si="1"/>
        <v>NO</v>
      </c>
      <c r="G308" s="176"/>
      <c r="H308" s="176">
        <f t="shared" si="56"/>
        <v>0</v>
      </c>
      <c r="I308" s="176">
        <f>+Pedido!A$78</f>
        <v>0</v>
      </c>
    </row>
    <row r="309" spans="1:9" ht="12.75" customHeight="1" x14ac:dyDescent="0.2">
      <c r="A309" s="176"/>
      <c r="B309" s="176" t="s">
        <v>247</v>
      </c>
      <c r="C309" s="232">
        <f>IF(ISTEXT(Pedido!S78),0,Pedido!S78)</f>
        <v>0</v>
      </c>
      <c r="D309" s="232">
        <f t="shared" si="57"/>
        <v>0</v>
      </c>
      <c r="E309" s="232">
        <f>IF(ISTEXT(Pedido!S78),Pedido!S78,0)</f>
        <v>0</v>
      </c>
      <c r="F309" s="231" t="str">
        <f t="shared" si="1"/>
        <v>NO</v>
      </c>
      <c r="G309" s="176"/>
      <c r="H309" s="176">
        <f t="shared" si="56"/>
        <v>0</v>
      </c>
      <c r="I309" s="176">
        <f>+Pedido!A$78</f>
        <v>0</v>
      </c>
    </row>
    <row r="310" spans="1:9" ht="12.75" customHeight="1" x14ac:dyDescent="0.2">
      <c r="A310" s="176"/>
      <c r="B310" s="176" t="s">
        <v>248</v>
      </c>
      <c r="C310" s="232">
        <f>IF(ISTEXT(Pedido!T78),0,Pedido!T78)</f>
        <v>0</v>
      </c>
      <c r="D310" s="232">
        <f>IF(MOD(C310,6)=0,C310/6,"INCOMPLETO")</f>
        <v>0</v>
      </c>
      <c r="E310" s="176">
        <f>IF(ISTEXT(Pedido!T78),Pedido!T78,0)</f>
        <v>0</v>
      </c>
      <c r="F310" s="231" t="str">
        <f t="shared" si="1"/>
        <v>NO</v>
      </c>
      <c r="G310" s="176"/>
      <c r="H310" s="176">
        <f t="shared" si="56"/>
        <v>0</v>
      </c>
      <c r="I310" s="176">
        <f>+Pedido!A$78</f>
        <v>0</v>
      </c>
    </row>
    <row r="311" spans="1:9" ht="12.75" customHeight="1" x14ac:dyDescent="0.2">
      <c r="A311" s="176"/>
      <c r="B311" s="176" t="s">
        <v>249</v>
      </c>
      <c r="C311" s="233">
        <f>+Pedido!C78</f>
        <v>0</v>
      </c>
      <c r="D311" s="233">
        <f t="shared" ref="D311:D324" si="58">IF(MOD(C311,12)=0,C311/12,"INCOMPLETO")</f>
        <v>0</v>
      </c>
      <c r="E311" s="176"/>
      <c r="F311" s="176" t="str">
        <f t="shared" si="1"/>
        <v>NO</v>
      </c>
      <c r="G311" s="176"/>
      <c r="H311" s="176">
        <f t="shared" si="56"/>
        <v>0</v>
      </c>
      <c r="I311" s="176">
        <f>+Pedido!A$78</f>
        <v>0</v>
      </c>
    </row>
    <row r="312" spans="1:9" ht="12.75" customHeight="1" x14ac:dyDescent="0.2">
      <c r="A312" s="176"/>
      <c r="B312" s="176" t="s">
        <v>250</v>
      </c>
      <c r="C312" s="233">
        <f>+Pedido!D78</f>
        <v>0</v>
      </c>
      <c r="D312" s="233">
        <f t="shared" si="58"/>
        <v>0</v>
      </c>
      <c r="E312" s="176"/>
      <c r="F312" s="176" t="str">
        <f t="shared" si="1"/>
        <v>NO</v>
      </c>
      <c r="G312" s="176"/>
      <c r="H312" s="176">
        <f t="shared" si="56"/>
        <v>0</v>
      </c>
      <c r="I312" s="176">
        <f>+Pedido!A$78</f>
        <v>0</v>
      </c>
    </row>
    <row r="313" spans="1:9" ht="12.75" customHeight="1" x14ac:dyDescent="0.2">
      <c r="A313" s="176"/>
      <c r="B313" s="176" t="s">
        <v>251</v>
      </c>
      <c r="C313" s="233">
        <f>+Pedido!E78</f>
        <v>0</v>
      </c>
      <c r="D313" s="233">
        <f t="shared" si="58"/>
        <v>0</v>
      </c>
      <c r="E313" s="176"/>
      <c r="F313" s="176" t="str">
        <f t="shared" si="1"/>
        <v>NO</v>
      </c>
      <c r="G313" s="176"/>
      <c r="H313" s="176">
        <f t="shared" si="56"/>
        <v>0</v>
      </c>
      <c r="I313" s="176">
        <f>+Pedido!A$78</f>
        <v>0</v>
      </c>
    </row>
    <row r="314" spans="1:9" ht="12.75" customHeight="1" x14ac:dyDescent="0.2">
      <c r="A314" s="176"/>
      <c r="B314" s="176" t="s">
        <v>232</v>
      </c>
      <c r="C314" s="233">
        <f>+Pedido!F79</f>
        <v>0</v>
      </c>
      <c r="D314" s="233">
        <f t="shared" si="58"/>
        <v>0</v>
      </c>
      <c r="E314" s="176">
        <f>IF(ISTEXT(Pedido!F164),Pedido!F164,0)</f>
        <v>0</v>
      </c>
      <c r="F314" s="176" t="str">
        <f t="shared" si="1"/>
        <v>NO</v>
      </c>
      <c r="G314" s="176"/>
      <c r="H314" s="176">
        <f>+Pedido!B79</f>
        <v>0</v>
      </c>
      <c r="I314" s="176">
        <f>+Pedido!A$79</f>
        <v>0</v>
      </c>
    </row>
    <row r="315" spans="1:9" ht="12.75" customHeight="1" x14ac:dyDescent="0.2">
      <c r="A315" s="176"/>
      <c r="B315" s="176" t="s">
        <v>233</v>
      </c>
      <c r="C315" s="233">
        <f>+Pedido!H79</f>
        <v>0</v>
      </c>
      <c r="D315" s="233">
        <f t="shared" si="58"/>
        <v>0</v>
      </c>
      <c r="E315" s="176">
        <f>IF(ISTEXT(Pedido!F165),Pedido!F165,0)</f>
        <v>0</v>
      </c>
      <c r="F315" s="176" t="str">
        <f t="shared" si="1"/>
        <v>NO</v>
      </c>
      <c r="G315" s="176"/>
      <c r="H315" s="176">
        <f t="shared" ref="H315:I315" si="59">+H$314</f>
        <v>0</v>
      </c>
      <c r="I315" s="176">
        <f t="shared" si="59"/>
        <v>0</v>
      </c>
    </row>
    <row r="316" spans="1:9" ht="12.75" customHeight="1" x14ac:dyDescent="0.2">
      <c r="A316" s="176"/>
      <c r="B316" s="176" t="s">
        <v>234</v>
      </c>
      <c r="C316" s="233">
        <f>+Pedido!I79</f>
        <v>0</v>
      </c>
      <c r="D316" s="233">
        <f t="shared" si="58"/>
        <v>0</v>
      </c>
      <c r="E316" s="176">
        <f>IF(ISTEXT(Pedido!F166),Pedido!F166,0)</f>
        <v>0</v>
      </c>
      <c r="F316" s="176" t="str">
        <f t="shared" si="1"/>
        <v>NO</v>
      </c>
      <c r="G316" s="176"/>
      <c r="H316" s="176">
        <f t="shared" ref="H316:I316" si="60">+H$314</f>
        <v>0</v>
      </c>
      <c r="I316" s="176">
        <f t="shared" si="60"/>
        <v>0</v>
      </c>
    </row>
    <row r="317" spans="1:9" ht="12.75" customHeight="1" x14ac:dyDescent="0.2">
      <c r="A317" s="176"/>
      <c r="B317" s="176" t="s">
        <v>235</v>
      </c>
      <c r="C317" s="235">
        <f>+Pedido!G79</f>
        <v>0</v>
      </c>
      <c r="D317" s="233">
        <f t="shared" si="58"/>
        <v>0</v>
      </c>
      <c r="E317" s="176">
        <f>IF(ISTEXT(Pedido!F167),Pedido!F167,0)</f>
        <v>0</v>
      </c>
      <c r="F317" s="176" t="str">
        <f t="shared" si="1"/>
        <v>NO</v>
      </c>
      <c r="G317" s="176"/>
      <c r="H317" s="176">
        <f t="shared" ref="H317:I317" si="61">+H$314</f>
        <v>0</v>
      </c>
      <c r="I317" s="176">
        <f t="shared" si="61"/>
        <v>0</v>
      </c>
    </row>
    <row r="318" spans="1:9" ht="12.75" customHeight="1" x14ac:dyDescent="0.2">
      <c r="A318" s="176"/>
      <c r="B318" s="176" t="s">
        <v>236</v>
      </c>
      <c r="C318" s="233">
        <f>+Pedido!P79</f>
        <v>0</v>
      </c>
      <c r="D318" s="233">
        <f t="shared" si="58"/>
        <v>0</v>
      </c>
      <c r="E318" s="176">
        <f>IF(ISTEXT(Pedido!F168),Pedido!F168,0)</f>
        <v>0</v>
      </c>
      <c r="F318" s="176" t="str">
        <f t="shared" si="1"/>
        <v>NO</v>
      </c>
      <c r="G318" s="176"/>
      <c r="H318" s="176">
        <f t="shared" ref="H318:I318" si="62">+H$314</f>
        <v>0</v>
      </c>
      <c r="I318" s="176">
        <f t="shared" si="62"/>
        <v>0</v>
      </c>
    </row>
    <row r="319" spans="1:9" ht="12.75" customHeight="1" x14ac:dyDescent="0.2">
      <c r="A319" s="176"/>
      <c r="B319" s="176" t="s">
        <v>237</v>
      </c>
      <c r="C319" s="233">
        <f>++Pedido!O79</f>
        <v>0</v>
      </c>
      <c r="D319" s="233">
        <f t="shared" si="58"/>
        <v>0</v>
      </c>
      <c r="E319" s="176">
        <f>IF(ISTEXT(Pedido!F169),Pedido!F169,0)</f>
        <v>0</v>
      </c>
      <c r="F319" s="176" t="str">
        <f t="shared" si="1"/>
        <v>NO</v>
      </c>
      <c r="G319" s="176"/>
      <c r="H319" s="176">
        <f t="shared" ref="H319:I319" si="63">+H$314</f>
        <v>0</v>
      </c>
      <c r="I319" s="176">
        <f t="shared" si="63"/>
        <v>0</v>
      </c>
    </row>
    <row r="320" spans="1:9" ht="12.75" customHeight="1" x14ac:dyDescent="0.2">
      <c r="A320" s="176"/>
      <c r="B320" s="176" t="s">
        <v>238</v>
      </c>
      <c r="C320" s="233">
        <f>+Pedido!N79</f>
        <v>0</v>
      </c>
      <c r="D320" s="233">
        <f t="shared" si="58"/>
        <v>0</v>
      </c>
      <c r="E320" s="176">
        <f>IF(ISTEXT(Pedido!F170),Pedido!F170,0)</f>
        <v>0</v>
      </c>
      <c r="F320" s="176" t="str">
        <f t="shared" si="1"/>
        <v>NO</v>
      </c>
      <c r="G320" s="176"/>
      <c r="H320" s="176">
        <f t="shared" ref="H320:I320" si="64">+H$314</f>
        <v>0</v>
      </c>
      <c r="I320" s="176">
        <f t="shared" si="64"/>
        <v>0</v>
      </c>
    </row>
    <row r="321" spans="1:9" ht="12.75" customHeight="1" x14ac:dyDescent="0.2">
      <c r="A321" s="176"/>
      <c r="B321" s="176" t="s">
        <v>239</v>
      </c>
      <c r="C321" s="233">
        <f>+Pedido!J79</f>
        <v>0</v>
      </c>
      <c r="D321" s="233">
        <f t="shared" si="58"/>
        <v>0</v>
      </c>
      <c r="E321" s="176">
        <f>IF(ISTEXT(Pedido!F171),Pedido!F171,0)</f>
        <v>0</v>
      </c>
      <c r="F321" s="176" t="str">
        <f t="shared" si="1"/>
        <v>NO</v>
      </c>
      <c r="G321" s="176"/>
      <c r="H321" s="176">
        <f t="shared" ref="H321:I321" si="65">+H$314</f>
        <v>0</v>
      </c>
      <c r="I321" s="176">
        <f t="shared" si="65"/>
        <v>0</v>
      </c>
    </row>
    <row r="322" spans="1:9" ht="12.75" customHeight="1" x14ac:dyDescent="0.2">
      <c r="A322" s="176"/>
      <c r="B322" s="176" t="s">
        <v>240</v>
      </c>
      <c r="C322" s="233">
        <f>++Pedido!L79</f>
        <v>0</v>
      </c>
      <c r="D322" s="233">
        <f t="shared" si="58"/>
        <v>0</v>
      </c>
      <c r="E322" s="176">
        <f>IF(ISTEXT(Pedido!F172),Pedido!F172,0)</f>
        <v>0</v>
      </c>
      <c r="F322" s="176" t="str">
        <f t="shared" si="1"/>
        <v>NO</v>
      </c>
      <c r="G322" s="176"/>
      <c r="H322" s="176">
        <f t="shared" ref="H322:I322" si="66">+H$314</f>
        <v>0</v>
      </c>
      <c r="I322" s="176">
        <f t="shared" si="66"/>
        <v>0</v>
      </c>
    </row>
    <row r="323" spans="1:9" ht="12.75" customHeight="1" x14ac:dyDescent="0.2">
      <c r="A323" s="176"/>
      <c r="B323" s="176" t="s">
        <v>241</v>
      </c>
      <c r="C323" s="233">
        <f>++Pedido!L79</f>
        <v>0</v>
      </c>
      <c r="D323" s="233">
        <f t="shared" si="58"/>
        <v>0</v>
      </c>
      <c r="E323" s="176">
        <f>IF(ISTEXT(Pedido!F173),Pedido!F173,0)</f>
        <v>0</v>
      </c>
      <c r="F323" s="176" t="str">
        <f t="shared" si="1"/>
        <v>NO</v>
      </c>
      <c r="G323" s="176"/>
      <c r="H323" s="176">
        <f t="shared" ref="H323:I323" si="67">+H$314</f>
        <v>0</v>
      </c>
      <c r="I323" s="176">
        <f t="shared" si="67"/>
        <v>0</v>
      </c>
    </row>
    <row r="324" spans="1:9" ht="12.75" customHeight="1" x14ac:dyDescent="0.2">
      <c r="A324" s="176"/>
      <c r="B324" s="176" t="s">
        <v>242</v>
      </c>
      <c r="C324" s="233">
        <f>+Pedido!K79</f>
        <v>0</v>
      </c>
      <c r="D324" s="233">
        <f t="shared" si="58"/>
        <v>0</v>
      </c>
      <c r="E324" s="176">
        <f>IF(ISTEXT(Pedido!F174),Pedido!F174,0)</f>
        <v>0</v>
      </c>
      <c r="F324" s="176" t="str">
        <f t="shared" si="1"/>
        <v>NO</v>
      </c>
      <c r="G324" s="176"/>
      <c r="H324" s="176">
        <f t="shared" ref="H324:I324" si="68">+H$314</f>
        <v>0</v>
      </c>
      <c r="I324" s="176">
        <f t="shared" si="68"/>
        <v>0</v>
      </c>
    </row>
    <row r="325" spans="1:9" ht="12.75" customHeight="1" x14ac:dyDescent="0.2">
      <c r="A325" s="176"/>
      <c r="B325" s="176" t="s">
        <v>243</v>
      </c>
      <c r="C325" s="233">
        <f>+Pedido!Y79</f>
        <v>0</v>
      </c>
      <c r="D325" s="233"/>
      <c r="E325" s="176"/>
      <c r="F325" s="176" t="str">
        <f t="shared" si="1"/>
        <v>NO</v>
      </c>
      <c r="G325" s="176"/>
      <c r="H325" s="176">
        <f t="shared" ref="H325:I325" si="69">+H$314</f>
        <v>0</v>
      </c>
      <c r="I325" s="176">
        <f t="shared" si="69"/>
        <v>0</v>
      </c>
    </row>
    <row r="326" spans="1:9" ht="12.75" customHeight="1" x14ac:dyDescent="0.2">
      <c r="A326" s="176"/>
      <c r="B326" s="176" t="s">
        <v>244</v>
      </c>
      <c r="C326" s="233">
        <f>+Pedido!Z79</f>
        <v>0</v>
      </c>
      <c r="D326" s="233"/>
      <c r="E326" s="176"/>
      <c r="F326" s="176" t="str">
        <f t="shared" si="1"/>
        <v>NO</v>
      </c>
      <c r="G326" s="176"/>
      <c r="H326" s="176">
        <f t="shared" ref="H326:I326" si="70">+H$314</f>
        <v>0</v>
      </c>
      <c r="I326" s="176">
        <f t="shared" si="70"/>
        <v>0</v>
      </c>
    </row>
    <row r="327" spans="1:9" ht="12.75" customHeight="1" x14ac:dyDescent="0.2">
      <c r="A327" s="176"/>
      <c r="B327" s="176" t="s">
        <v>245</v>
      </c>
      <c r="C327" s="233">
        <f>+Pedido!AA79</f>
        <v>0</v>
      </c>
      <c r="D327" s="233"/>
      <c r="E327" s="176"/>
      <c r="F327" s="176" t="str">
        <f t="shared" si="1"/>
        <v>NO</v>
      </c>
      <c r="G327" s="176"/>
      <c r="H327" s="176">
        <f t="shared" ref="H327:I327" si="71">+H$314</f>
        <v>0</v>
      </c>
      <c r="I327" s="176">
        <f t="shared" si="71"/>
        <v>0</v>
      </c>
    </row>
    <row r="328" spans="1:9" ht="12.75" customHeight="1" x14ac:dyDescent="0.2">
      <c r="A328" s="176"/>
      <c r="B328" s="176" t="s">
        <v>227</v>
      </c>
      <c r="C328" s="176"/>
      <c r="D328" s="176"/>
      <c r="E328" s="233">
        <f>+Pedido!Q79</f>
        <v>0</v>
      </c>
      <c r="F328" s="176" t="str">
        <f t="shared" si="1"/>
        <v>NO</v>
      </c>
      <c r="G328" s="176"/>
      <c r="H328" s="176">
        <f t="shared" ref="H328:H334" si="72">+H$314</f>
        <v>0</v>
      </c>
      <c r="I328" s="176">
        <f t="shared" ref="I328:I331" si="73">+I327</f>
        <v>0</v>
      </c>
    </row>
    <row r="329" spans="1:9" ht="12.75" customHeight="1" x14ac:dyDescent="0.2">
      <c r="A329" s="176"/>
      <c r="B329" s="176" t="s">
        <v>246</v>
      </c>
      <c r="C329" s="232">
        <f>IF(ISTEXT(Pedido!R79),0,Pedido!R79)</f>
        <v>0</v>
      </c>
      <c r="D329" s="232">
        <f t="shared" ref="D329:D330" si="74">IF(MOD(C329,12)=0,C329/12,"INCOMPLETO")</f>
        <v>0</v>
      </c>
      <c r="E329" s="232">
        <f>IF(ISTEXT(Pedido!R79),Pedido!R79,0)</f>
        <v>0</v>
      </c>
      <c r="F329" s="231" t="str">
        <f t="shared" si="1"/>
        <v>NO</v>
      </c>
      <c r="G329" s="176"/>
      <c r="H329" s="176">
        <f t="shared" si="72"/>
        <v>0</v>
      </c>
      <c r="I329" s="176">
        <f t="shared" si="73"/>
        <v>0</v>
      </c>
    </row>
    <row r="330" spans="1:9" ht="12.75" customHeight="1" x14ac:dyDescent="0.2">
      <c r="A330" s="176"/>
      <c r="B330" s="176" t="s">
        <v>247</v>
      </c>
      <c r="C330" s="232">
        <f>IF(ISTEXT(Pedido!S79),0,Pedido!S79)</f>
        <v>0</v>
      </c>
      <c r="D330" s="232">
        <f t="shared" si="74"/>
        <v>0</v>
      </c>
      <c r="E330" s="232">
        <f>IF(ISTEXT(Pedido!S79),Pedido!S79,0)</f>
        <v>0</v>
      </c>
      <c r="F330" s="231" t="str">
        <f t="shared" si="1"/>
        <v>NO</v>
      </c>
      <c r="G330" s="176"/>
      <c r="H330" s="176">
        <f t="shared" si="72"/>
        <v>0</v>
      </c>
      <c r="I330" s="176">
        <f t="shared" si="73"/>
        <v>0</v>
      </c>
    </row>
    <row r="331" spans="1:9" ht="12.75" customHeight="1" x14ac:dyDescent="0.2">
      <c r="A331" s="176"/>
      <c r="B331" s="176" t="s">
        <v>248</v>
      </c>
      <c r="C331" s="232">
        <f>IF(ISTEXT(Pedido!T79),0,Pedido!T79)</f>
        <v>0</v>
      </c>
      <c r="D331" s="232">
        <f>IF(MOD(C331,6)=0,C331/6,"INCOMPLETO")</f>
        <v>0</v>
      </c>
      <c r="E331" s="176">
        <f>IF(ISTEXT(Pedido!T79),Pedido!T79,0)</f>
        <v>0</v>
      </c>
      <c r="F331" s="231" t="str">
        <f t="shared" si="1"/>
        <v>NO</v>
      </c>
      <c r="G331" s="176"/>
      <c r="H331" s="176">
        <f t="shared" si="72"/>
        <v>0</v>
      </c>
      <c r="I331" s="176">
        <f t="shared" si="73"/>
        <v>0</v>
      </c>
    </row>
    <row r="332" spans="1:9" ht="12.75" customHeight="1" x14ac:dyDescent="0.2">
      <c r="A332" s="176"/>
      <c r="B332" s="176" t="s">
        <v>249</v>
      </c>
      <c r="C332" s="233">
        <f>+Pedido!C79</f>
        <v>0</v>
      </c>
      <c r="D332" s="233">
        <f t="shared" ref="D332:D334" si="75">IF(MOD(C332,12)=0,C332/12,"INCOMPLETO")</f>
        <v>0</v>
      </c>
      <c r="E332" s="176"/>
      <c r="F332" s="176" t="str">
        <f t="shared" si="1"/>
        <v>NO</v>
      </c>
      <c r="G332" s="176"/>
      <c r="H332" s="176">
        <f t="shared" si="72"/>
        <v>0</v>
      </c>
      <c r="I332" s="176">
        <f>+I322</f>
        <v>0</v>
      </c>
    </row>
    <row r="333" spans="1:9" ht="12.75" customHeight="1" x14ac:dyDescent="0.2">
      <c r="A333" s="176"/>
      <c r="B333" s="176" t="s">
        <v>250</v>
      </c>
      <c r="C333" s="233">
        <f>+Pedido!D79</f>
        <v>0</v>
      </c>
      <c r="D333" s="233">
        <f t="shared" si="75"/>
        <v>0</v>
      </c>
      <c r="E333" s="176"/>
      <c r="F333" s="176" t="str">
        <f t="shared" si="1"/>
        <v>NO</v>
      </c>
      <c r="G333" s="176"/>
      <c r="H333" s="176">
        <f t="shared" si="72"/>
        <v>0</v>
      </c>
      <c r="I333" s="176">
        <f>+I320</f>
        <v>0</v>
      </c>
    </row>
    <row r="334" spans="1:9" ht="12.75" customHeight="1" x14ac:dyDescent="0.2">
      <c r="A334" s="176"/>
      <c r="B334" s="176" t="s">
        <v>251</v>
      </c>
      <c r="C334" s="233">
        <f>+Pedido!E79</f>
        <v>0</v>
      </c>
      <c r="D334" s="233">
        <f t="shared" si="75"/>
        <v>0</v>
      </c>
      <c r="E334" s="176"/>
      <c r="F334" s="176" t="str">
        <f t="shared" si="1"/>
        <v>NO</v>
      </c>
      <c r="G334" s="176"/>
      <c r="H334" s="176">
        <f t="shared" si="72"/>
        <v>0</v>
      </c>
      <c r="I334" s="176">
        <f>+I320</f>
        <v>0</v>
      </c>
    </row>
    <row r="335" spans="1:9" ht="12.75" customHeight="1" x14ac:dyDescent="0.2">
      <c r="A335" s="176"/>
      <c r="B335" s="176"/>
      <c r="C335" s="233"/>
      <c r="D335" s="233"/>
      <c r="E335" s="176"/>
      <c r="F335" s="176"/>
      <c r="G335" s="176"/>
      <c r="H335" s="176"/>
      <c r="I335" s="176"/>
    </row>
    <row r="336" spans="1:9" ht="12.75" customHeight="1" x14ac:dyDescent="0.2">
      <c r="A336" s="176"/>
      <c r="B336" s="176"/>
      <c r="C336" s="233"/>
      <c r="D336" s="233"/>
      <c r="E336" s="176"/>
      <c r="F336" s="176"/>
      <c r="G336" s="176"/>
      <c r="H336" s="176"/>
      <c r="I336" s="176"/>
    </row>
    <row r="337" spans="1:9" ht="12.75" customHeight="1" x14ac:dyDescent="0.2">
      <c r="A337" s="176"/>
      <c r="B337" s="176"/>
      <c r="C337" s="233"/>
      <c r="D337" s="233"/>
      <c r="E337" s="176"/>
      <c r="F337" s="176"/>
      <c r="G337" s="176"/>
      <c r="H337" s="176"/>
      <c r="I337" s="176"/>
    </row>
    <row r="338" spans="1:9" ht="12.75" customHeight="1" x14ac:dyDescent="0.2">
      <c r="A338" s="176"/>
      <c r="B338" s="176"/>
      <c r="C338" s="176"/>
      <c r="D338" s="233"/>
      <c r="E338" s="176"/>
      <c r="F338" s="176"/>
      <c r="G338" s="176"/>
      <c r="H338" s="176"/>
      <c r="I338" s="176"/>
    </row>
    <row r="339" spans="1:9" ht="12.75" customHeight="1" x14ac:dyDescent="0.2">
      <c r="A339" s="176"/>
      <c r="B339" s="176"/>
      <c r="C339" s="233"/>
      <c r="D339" s="233"/>
      <c r="E339" s="176"/>
      <c r="F339" s="176"/>
      <c r="G339" s="176"/>
      <c r="H339" s="176"/>
      <c r="I339" s="176"/>
    </row>
    <row r="340" spans="1:9" ht="12.75" customHeight="1" x14ac:dyDescent="0.2">
      <c r="A340" s="176"/>
      <c r="B340" s="176"/>
      <c r="C340" s="233"/>
      <c r="D340" s="233"/>
      <c r="E340" s="176"/>
      <c r="F340" s="176"/>
      <c r="G340" s="176"/>
      <c r="H340" s="176"/>
      <c r="I340" s="176"/>
    </row>
    <row r="341" spans="1:9" ht="12.75" customHeight="1" x14ac:dyDescent="0.2">
      <c r="A341" s="176"/>
      <c r="B341" s="176"/>
      <c r="C341" s="233"/>
      <c r="D341" s="233"/>
      <c r="E341" s="176"/>
      <c r="F341" s="176"/>
      <c r="G341" s="176"/>
      <c r="H341" s="176"/>
      <c r="I341" s="176"/>
    </row>
    <row r="342" spans="1:9" ht="12.75" customHeight="1" x14ac:dyDescent="0.2">
      <c r="A342" s="176"/>
      <c r="B342" s="176"/>
      <c r="C342" s="233"/>
      <c r="D342" s="233"/>
      <c r="E342" s="176"/>
      <c r="F342" s="176"/>
      <c r="G342" s="176"/>
      <c r="H342" s="176"/>
      <c r="I342" s="176"/>
    </row>
    <row r="343" spans="1:9" ht="12.75" customHeight="1" x14ac:dyDescent="0.2">
      <c r="A343" s="176"/>
      <c r="B343" s="176"/>
      <c r="C343" s="233"/>
      <c r="D343" s="233"/>
      <c r="E343" s="176"/>
      <c r="F343" s="176"/>
      <c r="G343" s="176"/>
      <c r="H343" s="176"/>
      <c r="I343" s="176"/>
    </row>
    <row r="344" spans="1:9" ht="12.75" customHeight="1" x14ac:dyDescent="0.2">
      <c r="A344" s="176"/>
      <c r="B344" s="176"/>
      <c r="C344" s="233"/>
      <c r="D344" s="233"/>
      <c r="E344" s="176"/>
      <c r="F344" s="176"/>
      <c r="G344" s="176"/>
      <c r="H344" s="176"/>
      <c r="I344" s="176"/>
    </row>
    <row r="345" spans="1:9" ht="12.75" customHeight="1" x14ac:dyDescent="0.2">
      <c r="A345" s="176"/>
      <c r="B345" s="176"/>
      <c r="C345" s="233"/>
      <c r="D345" s="233"/>
      <c r="E345" s="176"/>
      <c r="F345" s="176"/>
      <c r="G345" s="176"/>
      <c r="H345" s="176"/>
      <c r="I345" s="176"/>
    </row>
    <row r="346" spans="1:9" ht="12.75" customHeight="1" x14ac:dyDescent="0.2">
      <c r="A346" s="176"/>
      <c r="B346" s="176"/>
      <c r="C346" s="233"/>
      <c r="D346" s="176"/>
      <c r="E346" s="176"/>
      <c r="F346" s="176"/>
      <c r="G346" s="176"/>
      <c r="H346" s="176"/>
      <c r="I346" s="176"/>
    </row>
    <row r="347" spans="1:9" ht="12.75" customHeight="1" x14ac:dyDescent="0.2">
      <c r="A347" s="176"/>
      <c r="B347" s="176"/>
      <c r="C347" s="233"/>
      <c r="D347" s="176"/>
      <c r="E347" s="176"/>
      <c r="F347" s="176"/>
      <c r="G347" s="176"/>
      <c r="H347" s="176"/>
      <c r="I347" s="176"/>
    </row>
    <row r="348" spans="1:9" ht="12.75" customHeight="1" x14ac:dyDescent="0.2">
      <c r="A348" s="176"/>
      <c r="B348" s="176"/>
      <c r="C348" s="233"/>
      <c r="D348" s="176"/>
      <c r="E348" s="176"/>
      <c r="F348" s="176"/>
      <c r="G348" s="176"/>
      <c r="H348" s="176"/>
      <c r="I348" s="176"/>
    </row>
    <row r="349" spans="1:9" ht="12.75" customHeight="1" x14ac:dyDescent="0.2">
      <c r="A349" s="176"/>
      <c r="B349" s="176"/>
      <c r="C349" s="176"/>
      <c r="D349" s="176"/>
      <c r="E349" s="233"/>
      <c r="F349" s="176"/>
      <c r="G349" s="176"/>
      <c r="H349" s="176"/>
      <c r="I349" s="176"/>
    </row>
    <row r="350" spans="1:9" ht="12.75" customHeight="1" x14ac:dyDescent="0.2">
      <c r="A350" s="176"/>
      <c r="B350" s="176"/>
      <c r="C350" s="233"/>
      <c r="D350" s="233"/>
      <c r="E350" s="176"/>
      <c r="F350" s="176"/>
      <c r="G350" s="176"/>
      <c r="H350" s="176"/>
      <c r="I350" s="176"/>
    </row>
    <row r="351" spans="1:9" ht="12.75" customHeight="1" x14ac:dyDescent="0.2">
      <c r="A351" s="176"/>
      <c r="B351" s="176"/>
      <c r="C351" s="233"/>
      <c r="D351" s="233"/>
      <c r="E351" s="176"/>
      <c r="F351" s="176"/>
      <c r="G351" s="176"/>
      <c r="H351" s="176"/>
      <c r="I351" s="176"/>
    </row>
    <row r="352" spans="1:9" ht="12.75" customHeight="1" x14ac:dyDescent="0.2">
      <c r="A352" s="176"/>
      <c r="B352" s="176"/>
      <c r="C352" s="233"/>
      <c r="D352" s="233"/>
      <c r="E352" s="176"/>
      <c r="F352" s="176"/>
      <c r="G352" s="176"/>
      <c r="H352" s="176"/>
      <c r="I352" s="176"/>
    </row>
    <row r="353" spans="1:9" ht="12.75" customHeight="1" x14ac:dyDescent="0.2">
      <c r="A353" s="176"/>
      <c r="B353" s="176"/>
      <c r="C353" s="233"/>
      <c r="D353" s="233"/>
      <c r="E353" s="176"/>
      <c r="F353" s="176"/>
      <c r="G353" s="176"/>
      <c r="H353" s="176"/>
      <c r="I353" s="176"/>
    </row>
    <row r="354" spans="1:9" ht="12.75" customHeight="1" x14ac:dyDescent="0.2">
      <c r="A354" s="176"/>
      <c r="B354" s="176"/>
      <c r="C354" s="176"/>
      <c r="D354" s="233"/>
      <c r="E354" s="176"/>
      <c r="F354" s="176"/>
      <c r="G354" s="176"/>
      <c r="H354" s="176"/>
      <c r="I354" s="176"/>
    </row>
    <row r="355" spans="1:9" ht="12.75" customHeight="1" x14ac:dyDescent="0.2">
      <c r="A355" s="176"/>
      <c r="B355" s="176"/>
      <c r="C355" s="176"/>
      <c r="D355" s="233"/>
      <c r="E355" s="176"/>
      <c r="F355" s="176"/>
      <c r="G355" s="176"/>
      <c r="H355" s="176"/>
      <c r="I355" s="176"/>
    </row>
    <row r="356" spans="1:9" ht="12.75" customHeight="1" x14ac:dyDescent="0.2">
      <c r="A356" s="176"/>
      <c r="B356" s="176"/>
      <c r="C356" s="176"/>
      <c r="D356" s="233"/>
      <c r="E356" s="176"/>
      <c r="F356" s="176"/>
      <c r="G356" s="176"/>
      <c r="H356" s="176"/>
      <c r="I356" s="176"/>
    </row>
    <row r="357" spans="1:9" ht="12.75" customHeight="1" x14ac:dyDescent="0.2">
      <c r="A357" s="176"/>
      <c r="B357" s="176"/>
      <c r="C357" s="176"/>
      <c r="D357" s="233"/>
      <c r="E357" s="176"/>
      <c r="F357" s="176"/>
      <c r="G357" s="176"/>
      <c r="H357" s="176"/>
      <c r="I357" s="176"/>
    </row>
    <row r="358" spans="1:9" ht="12.75" customHeight="1" x14ac:dyDescent="0.2">
      <c r="A358" s="176"/>
      <c r="B358" s="176"/>
      <c r="C358" s="176"/>
      <c r="D358" s="233"/>
      <c r="E358" s="176"/>
      <c r="F358" s="176"/>
      <c r="G358" s="176"/>
      <c r="H358" s="176"/>
      <c r="I358" s="176"/>
    </row>
    <row r="359" spans="1:9" ht="12.75" customHeight="1" x14ac:dyDescent="0.2">
      <c r="A359" s="176"/>
      <c r="B359" s="176"/>
      <c r="C359" s="176"/>
      <c r="D359" s="233"/>
      <c r="E359" s="176"/>
      <c r="F359" s="176"/>
      <c r="G359" s="176"/>
      <c r="H359" s="176"/>
      <c r="I359" s="176"/>
    </row>
    <row r="360" spans="1:9" ht="12.75" customHeight="1" x14ac:dyDescent="0.2">
      <c r="A360" s="176"/>
      <c r="B360" s="176"/>
      <c r="C360" s="176"/>
      <c r="D360" s="233"/>
      <c r="E360" s="176"/>
      <c r="F360" s="176"/>
      <c r="G360" s="176"/>
      <c r="H360" s="176"/>
      <c r="I360" s="176"/>
    </row>
    <row r="361" spans="1:9" ht="12.75" customHeight="1" x14ac:dyDescent="0.2">
      <c r="A361" s="176"/>
      <c r="B361" s="176"/>
      <c r="C361" s="176"/>
      <c r="D361" s="233"/>
      <c r="E361" s="176"/>
      <c r="F361" s="176"/>
      <c r="G361" s="176"/>
      <c r="H361" s="176"/>
      <c r="I361" s="176"/>
    </row>
    <row r="362" spans="1:9" ht="12.75" customHeight="1" x14ac:dyDescent="0.2">
      <c r="A362" s="176"/>
      <c r="B362" s="176"/>
      <c r="C362" s="176"/>
      <c r="D362" s="233"/>
      <c r="E362" s="176"/>
      <c r="F362" s="176"/>
      <c r="G362" s="176"/>
      <c r="H362" s="176"/>
      <c r="I362" s="176"/>
    </row>
    <row r="363" spans="1:9" ht="12.75" customHeight="1" x14ac:dyDescent="0.2">
      <c r="A363" s="176"/>
      <c r="B363" s="176"/>
      <c r="C363" s="176"/>
      <c r="D363" s="233"/>
      <c r="E363" s="176"/>
      <c r="F363" s="176"/>
      <c r="G363" s="176"/>
      <c r="H363" s="176"/>
      <c r="I363" s="176"/>
    </row>
    <row r="364" spans="1:9" ht="12.75" customHeight="1" x14ac:dyDescent="0.2">
      <c r="A364" s="176"/>
      <c r="B364" s="176"/>
      <c r="C364" s="176"/>
      <c r="D364" s="176"/>
      <c r="E364" s="176"/>
      <c r="F364" s="176"/>
      <c r="G364" s="176"/>
      <c r="H364" s="176"/>
      <c r="I364" s="176"/>
    </row>
    <row r="365" spans="1:9" ht="12.75" customHeight="1" x14ac:dyDescent="0.2">
      <c r="A365" s="176"/>
      <c r="B365" s="176"/>
      <c r="C365" s="176"/>
      <c r="D365" s="176"/>
      <c r="E365" s="176"/>
      <c r="F365" s="176"/>
      <c r="G365" s="176"/>
      <c r="H365" s="176"/>
      <c r="I365" s="176"/>
    </row>
    <row r="366" spans="1:9" ht="12.75" customHeight="1" x14ac:dyDescent="0.2">
      <c r="A366" s="176"/>
      <c r="B366" s="176"/>
      <c r="C366" s="176"/>
      <c r="D366" s="176"/>
      <c r="E366" s="176"/>
      <c r="F366" s="176"/>
      <c r="G366" s="176"/>
      <c r="H366" s="176"/>
      <c r="I366" s="176"/>
    </row>
    <row r="367" spans="1:9" ht="12.75" customHeight="1" x14ac:dyDescent="0.2">
      <c r="A367" s="176"/>
      <c r="B367" s="176"/>
      <c r="C367" s="176"/>
      <c r="D367" s="176"/>
      <c r="E367" s="176"/>
      <c r="F367" s="176"/>
      <c r="G367" s="176"/>
      <c r="H367" s="176"/>
      <c r="I367" s="176"/>
    </row>
    <row r="368" spans="1:9" ht="12.75" customHeight="1" x14ac:dyDescent="0.2">
      <c r="A368" s="176"/>
      <c r="B368" s="176"/>
      <c r="C368" s="233"/>
      <c r="D368" s="233"/>
      <c r="E368" s="176"/>
      <c r="F368" s="176"/>
      <c r="G368" s="176"/>
      <c r="H368" s="176"/>
      <c r="I368" s="176"/>
    </row>
    <row r="369" spans="1:9" ht="12.75" customHeight="1" x14ac:dyDescent="0.2">
      <c r="A369" s="176"/>
      <c r="B369" s="176"/>
      <c r="C369" s="233"/>
      <c r="D369" s="233"/>
      <c r="E369" s="176"/>
      <c r="F369" s="176"/>
      <c r="G369" s="176"/>
      <c r="H369" s="176"/>
      <c r="I369" s="176"/>
    </row>
    <row r="370" spans="1:9" ht="12.75" customHeight="1" x14ac:dyDescent="0.2">
      <c r="A370" s="176"/>
      <c r="B370" s="176"/>
      <c r="C370" s="233"/>
      <c r="D370" s="233"/>
      <c r="E370" s="176"/>
      <c r="F370" s="176"/>
      <c r="G370" s="176"/>
      <c r="H370" s="176"/>
      <c r="I370" s="176"/>
    </row>
    <row r="371" spans="1:9" ht="15" customHeight="1" x14ac:dyDescent="0.25">
      <c r="A371" s="176"/>
      <c r="B371" s="176"/>
      <c r="C371" s="176"/>
      <c r="D371" s="176"/>
      <c r="E371" s="176"/>
      <c r="F371" s="176"/>
      <c r="G371" s="176"/>
      <c r="H371" s="170"/>
      <c r="I371" s="176"/>
    </row>
    <row r="372" spans="1:9" ht="15" customHeight="1" x14ac:dyDescent="0.25">
      <c r="A372" s="176"/>
      <c r="B372" s="176"/>
      <c r="C372" s="176"/>
      <c r="D372" s="176"/>
      <c r="E372" s="176"/>
      <c r="F372" s="176"/>
      <c r="G372" s="176"/>
      <c r="H372" s="170"/>
      <c r="I372" s="176"/>
    </row>
    <row r="373" spans="1:9" ht="12.75" customHeight="1" x14ac:dyDescent="0.2">
      <c r="A373" s="176"/>
      <c r="B373" s="176"/>
      <c r="C373" s="176"/>
      <c r="D373" s="176"/>
      <c r="E373" s="176"/>
      <c r="F373" s="176"/>
      <c r="G373" s="176"/>
      <c r="H373" s="176"/>
      <c r="I373" s="176"/>
    </row>
    <row r="374" spans="1:9" ht="12.75" customHeight="1" x14ac:dyDescent="0.2">
      <c r="B374" s="231"/>
    </row>
    <row r="375" spans="1:9" ht="12.75" customHeight="1" x14ac:dyDescent="0.2">
      <c r="B375" s="176"/>
    </row>
    <row r="376" spans="1:9" ht="12.75" customHeight="1" x14ac:dyDescent="0.2">
      <c r="B376" s="176"/>
    </row>
    <row r="377" spans="1:9" ht="12.75" customHeight="1" x14ac:dyDescent="0.2">
      <c r="B377" s="176" t="s">
        <v>238</v>
      </c>
    </row>
    <row r="378" spans="1:9" ht="12.75" customHeight="1" x14ac:dyDescent="0.2">
      <c r="B378" s="176" t="s">
        <v>239</v>
      </c>
    </row>
    <row r="379" spans="1:9" ht="12.75" customHeight="1" x14ac:dyDescent="0.2">
      <c r="B379" s="176" t="s">
        <v>240</v>
      </c>
    </row>
    <row r="380" spans="1:9" ht="12.75" customHeight="1" x14ac:dyDescent="0.2">
      <c r="B380" s="176" t="s">
        <v>241</v>
      </c>
    </row>
    <row r="381" spans="1:9" ht="12.75" customHeight="1" x14ac:dyDescent="0.2">
      <c r="B381" s="176" t="s">
        <v>242</v>
      </c>
    </row>
    <row r="382" spans="1:9" ht="12.75" customHeight="1" x14ac:dyDescent="0.2">
      <c r="B382" s="176" t="s">
        <v>243</v>
      </c>
    </row>
    <row r="383" spans="1:9" ht="12.75" customHeight="1" x14ac:dyDescent="0.2">
      <c r="B383" s="176" t="s">
        <v>244</v>
      </c>
    </row>
    <row r="384" spans="1:9" ht="12.75" customHeight="1" x14ac:dyDescent="0.2">
      <c r="B384" s="176" t="s">
        <v>245</v>
      </c>
    </row>
    <row r="385" spans="2:2" ht="12.75" customHeight="1" x14ac:dyDescent="0.2">
      <c r="B385" s="176" t="s">
        <v>227</v>
      </c>
    </row>
    <row r="386" spans="2:2" ht="12.75" customHeight="1" x14ac:dyDescent="0.2">
      <c r="B386" s="176" t="s">
        <v>249</v>
      </c>
    </row>
    <row r="387" spans="2:2" ht="12.75" customHeight="1" x14ac:dyDescent="0.2">
      <c r="B387" s="176" t="s">
        <v>250</v>
      </c>
    </row>
    <row r="388" spans="2:2" ht="12.75" customHeight="1" x14ac:dyDescent="0.2">
      <c r="B388" s="176" t="s">
        <v>251</v>
      </c>
    </row>
    <row r="389" spans="2:2" ht="12.75" customHeight="1" x14ac:dyDescent="0.2">
      <c r="B389" s="176" t="s">
        <v>232</v>
      </c>
    </row>
    <row r="390" spans="2:2" ht="12.75" customHeight="1" x14ac:dyDescent="0.2">
      <c r="B390" s="176" t="s">
        <v>233</v>
      </c>
    </row>
    <row r="391" spans="2:2" ht="12.75" customHeight="1" x14ac:dyDescent="0.2">
      <c r="B391" s="176" t="s">
        <v>234</v>
      </c>
    </row>
    <row r="392" spans="2:2" ht="12.75" customHeight="1" x14ac:dyDescent="0.2">
      <c r="B392" s="176" t="s">
        <v>235</v>
      </c>
    </row>
    <row r="393" spans="2:2" ht="12.75" customHeight="1" x14ac:dyDescent="0.2">
      <c r="B393" s="176" t="s">
        <v>236</v>
      </c>
    </row>
    <row r="394" spans="2:2" ht="12.75" customHeight="1" x14ac:dyDescent="0.2">
      <c r="B394" s="176" t="s">
        <v>237</v>
      </c>
    </row>
    <row r="395" spans="2:2" ht="12.75" customHeight="1" x14ac:dyDescent="0.2">
      <c r="B395" s="176" t="s">
        <v>238</v>
      </c>
    </row>
    <row r="396" spans="2:2" ht="12.75" customHeight="1" x14ac:dyDescent="0.2">
      <c r="B396" s="176" t="s">
        <v>239</v>
      </c>
    </row>
    <row r="397" spans="2:2" ht="12.75" customHeight="1" x14ac:dyDescent="0.2">
      <c r="B397" s="176" t="s">
        <v>240</v>
      </c>
    </row>
    <row r="398" spans="2:2" ht="12.75" customHeight="1" x14ac:dyDescent="0.2">
      <c r="B398" s="176" t="s">
        <v>241</v>
      </c>
    </row>
    <row r="399" spans="2:2" ht="12.75" customHeight="1" x14ac:dyDescent="0.2">
      <c r="B399" s="176" t="s">
        <v>242</v>
      </c>
    </row>
    <row r="400" spans="2:2" ht="12.75" customHeight="1" x14ac:dyDescent="0.2">
      <c r="B400" s="176" t="s">
        <v>243</v>
      </c>
    </row>
    <row r="401" spans="2:2" ht="12.75" customHeight="1" x14ac:dyDescent="0.2">
      <c r="B401" s="176" t="s">
        <v>244</v>
      </c>
    </row>
    <row r="402" spans="2:2" ht="12.75" customHeight="1" x14ac:dyDescent="0.2">
      <c r="B402" s="176" t="s">
        <v>245</v>
      </c>
    </row>
    <row r="403" spans="2:2" ht="12.75" customHeight="1" x14ac:dyDescent="0.2">
      <c r="B403" s="176" t="s">
        <v>227</v>
      </c>
    </row>
    <row r="404" spans="2:2" ht="12.75" customHeight="1" x14ac:dyDescent="0.2">
      <c r="B404" s="176" t="s">
        <v>249</v>
      </c>
    </row>
    <row r="405" spans="2:2" ht="12.75" customHeight="1" x14ac:dyDescent="0.2">
      <c r="B405" s="176" t="s">
        <v>250</v>
      </c>
    </row>
    <row r="406" spans="2:2" ht="12.75" customHeight="1" x14ac:dyDescent="0.2">
      <c r="B406" s="176" t="s">
        <v>251</v>
      </c>
    </row>
    <row r="407" spans="2:2" ht="12.75" customHeight="1" x14ac:dyDescent="0.2">
      <c r="B407" s="176" t="s">
        <v>232</v>
      </c>
    </row>
    <row r="408" spans="2:2" ht="12.75" customHeight="1" x14ac:dyDescent="0.2">
      <c r="B408" s="176" t="s">
        <v>233</v>
      </c>
    </row>
    <row r="409" spans="2:2" ht="12.75" customHeight="1" x14ac:dyDescent="0.2">
      <c r="B409" s="176" t="s">
        <v>234</v>
      </c>
    </row>
    <row r="410" spans="2:2" ht="12.75" customHeight="1" x14ac:dyDescent="0.2">
      <c r="B410" s="176" t="s">
        <v>235</v>
      </c>
    </row>
    <row r="411" spans="2:2" ht="12.75" customHeight="1" x14ac:dyDescent="0.2">
      <c r="B411" s="176" t="s">
        <v>236</v>
      </c>
    </row>
    <row r="412" spans="2:2" ht="12.75" customHeight="1" x14ac:dyDescent="0.2">
      <c r="B412" s="176" t="s">
        <v>237</v>
      </c>
    </row>
    <row r="413" spans="2:2" ht="12.75" customHeight="1" x14ac:dyDescent="0.2">
      <c r="B413" s="176" t="s">
        <v>238</v>
      </c>
    </row>
    <row r="414" spans="2:2" ht="12.75" customHeight="1" x14ac:dyDescent="0.2">
      <c r="B414" s="176" t="s">
        <v>239</v>
      </c>
    </row>
    <row r="415" spans="2:2" ht="12.75" customHeight="1" x14ac:dyDescent="0.2">
      <c r="B415" s="176" t="s">
        <v>240</v>
      </c>
    </row>
    <row r="416" spans="2:2" ht="12.75" customHeight="1" x14ac:dyDescent="0.2">
      <c r="B416" s="176" t="s">
        <v>241</v>
      </c>
    </row>
    <row r="417" spans="1:9" ht="12.75" customHeight="1" x14ac:dyDescent="0.2">
      <c r="B417" s="176" t="s">
        <v>242</v>
      </c>
    </row>
    <row r="418" spans="1:9" ht="12.75" customHeight="1" x14ac:dyDescent="0.2">
      <c r="B418" s="176" t="s">
        <v>243</v>
      </c>
    </row>
    <row r="419" spans="1:9" ht="12.75" customHeight="1" x14ac:dyDescent="0.2">
      <c r="B419" s="176" t="s">
        <v>244</v>
      </c>
    </row>
    <row r="420" spans="1:9" ht="12.75" customHeight="1" x14ac:dyDescent="0.2">
      <c r="B420" s="176" t="s">
        <v>245</v>
      </c>
    </row>
    <row r="421" spans="1:9" ht="12.75" customHeight="1" x14ac:dyDescent="0.2">
      <c r="B421" s="176" t="s">
        <v>227</v>
      </c>
    </row>
    <row r="422" spans="1:9" ht="12.75" customHeight="1" x14ac:dyDescent="0.2">
      <c r="B422" s="176" t="s">
        <v>249</v>
      </c>
    </row>
    <row r="423" spans="1:9" ht="12.75" customHeight="1" x14ac:dyDescent="0.2">
      <c r="B423" s="176" t="s">
        <v>250</v>
      </c>
    </row>
    <row r="424" spans="1:9" ht="12.75" customHeight="1" x14ac:dyDescent="0.2">
      <c r="B424" s="234" t="s">
        <v>251</v>
      </c>
    </row>
    <row r="425" spans="1:9" ht="12.75" customHeight="1" x14ac:dyDescent="0.2">
      <c r="A425" s="176"/>
      <c r="B425" s="176"/>
      <c r="C425" s="176"/>
      <c r="D425" s="176"/>
      <c r="E425" s="176"/>
      <c r="F425" s="176"/>
      <c r="G425" s="176"/>
      <c r="H425" s="176"/>
      <c r="I425" s="176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36"/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spans="1:26" ht="19.5" customHeight="1" x14ac:dyDescent="0.2">
      <c r="A2" s="236"/>
      <c r="B2" s="225" t="s">
        <v>7</v>
      </c>
      <c r="C2" s="226" t="s">
        <v>12</v>
      </c>
      <c r="D2" s="226" t="s">
        <v>15</v>
      </c>
      <c r="E2" s="229" t="s">
        <v>252</v>
      </c>
      <c r="F2" s="237" t="s">
        <v>253</v>
      </c>
      <c r="G2" s="237" t="s">
        <v>254</v>
      </c>
      <c r="H2" s="238" t="s">
        <v>255</v>
      </c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</row>
    <row r="3" spans="1:26" ht="19.5" customHeight="1" x14ac:dyDescent="0.2">
      <c r="A3" s="236"/>
      <c r="B3" s="239"/>
      <c r="C3" s="231"/>
      <c r="D3" s="231"/>
      <c r="E3" s="240"/>
      <c r="F3" s="241"/>
      <c r="G3" s="241"/>
      <c r="H3" s="17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</row>
    <row r="4" spans="1:26" ht="19.5" customHeight="1" x14ac:dyDescent="0.2">
      <c r="A4" s="236"/>
      <c r="B4" s="242"/>
      <c r="C4" s="176"/>
      <c r="D4" s="176"/>
      <c r="E4" s="243"/>
      <c r="F4" s="241"/>
      <c r="G4" s="241"/>
      <c r="H4" s="17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</row>
    <row r="5" spans="1:26" ht="19.5" customHeight="1" x14ac:dyDescent="0.2">
      <c r="A5" s="236"/>
      <c r="B5" s="242"/>
      <c r="C5" s="176"/>
      <c r="D5" s="176"/>
      <c r="E5" s="243"/>
      <c r="F5" s="241"/>
      <c r="G5" s="241"/>
      <c r="H5" s="17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</row>
    <row r="6" spans="1:26" ht="19.5" customHeight="1" x14ac:dyDescent="0.2">
      <c r="A6" s="236"/>
      <c r="B6" s="242"/>
      <c r="C6" s="176"/>
      <c r="D6" s="176"/>
      <c r="E6" s="243"/>
      <c r="F6" s="241"/>
      <c r="G6" s="241"/>
      <c r="H6" s="17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</row>
    <row r="7" spans="1:26" ht="19.5" customHeight="1" x14ac:dyDescent="0.2">
      <c r="A7" s="236"/>
      <c r="B7" s="242"/>
      <c r="C7" s="176"/>
      <c r="D7" s="176"/>
      <c r="E7" s="243"/>
      <c r="F7" s="241"/>
      <c r="G7" s="241"/>
      <c r="H7" s="17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</row>
    <row r="8" spans="1:26" ht="19.5" customHeight="1" x14ac:dyDescent="0.2">
      <c r="A8" s="236"/>
      <c r="B8" s="242"/>
      <c r="C8" s="176"/>
      <c r="D8" s="176"/>
      <c r="E8" s="243"/>
      <c r="F8" s="241"/>
      <c r="G8" s="241"/>
      <c r="H8" s="176"/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</row>
    <row r="9" spans="1:26" ht="19.5" customHeight="1" x14ac:dyDescent="0.2">
      <c r="A9" s="236"/>
      <c r="B9" s="242"/>
      <c r="C9" s="176"/>
      <c r="D9" s="176"/>
      <c r="E9" s="243"/>
      <c r="F9" s="241"/>
      <c r="G9" s="241"/>
      <c r="H9" s="17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</row>
    <row r="10" spans="1:26" ht="19.5" customHeight="1" x14ac:dyDescent="0.2">
      <c r="A10" s="236"/>
      <c r="B10" s="242"/>
      <c r="C10" s="176"/>
      <c r="D10" s="176"/>
      <c r="E10" s="243"/>
      <c r="F10" s="241"/>
      <c r="G10" s="241"/>
      <c r="H10" s="17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</row>
    <row r="11" spans="1:26" ht="19.5" customHeight="1" x14ac:dyDescent="0.2">
      <c r="A11" s="236"/>
      <c r="B11" s="242"/>
      <c r="C11" s="176"/>
      <c r="D11" s="176"/>
      <c r="E11" s="243"/>
      <c r="F11" s="241"/>
      <c r="G11" s="241"/>
      <c r="H11" s="17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</row>
    <row r="12" spans="1:26" ht="19.5" customHeight="1" x14ac:dyDescent="0.2">
      <c r="A12" s="236"/>
      <c r="B12" s="242"/>
      <c r="C12" s="176"/>
      <c r="D12" s="176"/>
      <c r="E12" s="243"/>
      <c r="F12" s="241"/>
      <c r="G12" s="241"/>
      <c r="H12" s="17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</row>
    <row r="13" spans="1:26" ht="19.5" customHeight="1" x14ac:dyDescent="0.2">
      <c r="A13" s="236"/>
      <c r="B13" s="242"/>
      <c r="C13" s="176"/>
      <c r="D13" s="176"/>
      <c r="E13" s="243"/>
      <c r="F13" s="241"/>
      <c r="G13" s="241"/>
      <c r="H13" s="17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</row>
    <row r="14" spans="1:26" ht="19.5" customHeight="1" x14ac:dyDescent="0.2">
      <c r="A14" s="236"/>
      <c r="B14" s="242"/>
      <c r="C14" s="176"/>
      <c r="D14" s="176"/>
      <c r="E14" s="243"/>
      <c r="F14" s="241"/>
      <c r="G14" s="241"/>
      <c r="H14" s="17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</row>
    <row r="15" spans="1:26" ht="19.5" customHeight="1" x14ac:dyDescent="0.2">
      <c r="A15" s="236"/>
      <c r="B15" s="242"/>
      <c r="C15" s="176"/>
      <c r="D15" s="176"/>
      <c r="E15" s="243"/>
      <c r="F15" s="241"/>
      <c r="G15" s="241"/>
      <c r="H15" s="17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</row>
    <row r="16" spans="1:26" ht="19.5" customHeight="1" x14ac:dyDescent="0.2">
      <c r="A16" s="236"/>
      <c r="B16" s="242"/>
      <c r="C16" s="176"/>
      <c r="D16" s="176"/>
      <c r="E16" s="243"/>
      <c r="F16" s="241"/>
      <c r="G16" s="241"/>
      <c r="H16" s="17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</row>
    <row r="17" spans="1:26" ht="19.5" customHeight="1" x14ac:dyDescent="0.2">
      <c r="A17" s="236"/>
      <c r="B17" s="242"/>
      <c r="C17" s="176"/>
      <c r="D17" s="176"/>
      <c r="E17" s="243"/>
      <c r="F17" s="241"/>
      <c r="G17" s="241"/>
      <c r="H17" s="17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</row>
    <row r="18" spans="1:26" ht="19.5" customHeight="1" x14ac:dyDescent="0.2">
      <c r="A18" s="236"/>
      <c r="B18" s="242"/>
      <c r="C18" s="176"/>
      <c r="D18" s="176"/>
      <c r="E18" s="243"/>
      <c r="F18" s="241"/>
      <c r="G18" s="241"/>
      <c r="H18" s="17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</row>
    <row r="19" spans="1:26" ht="19.5" customHeight="1" x14ac:dyDescent="0.2">
      <c r="A19" s="236"/>
      <c r="B19" s="242"/>
      <c r="C19" s="176"/>
      <c r="D19" s="176"/>
      <c r="E19" s="243"/>
      <c r="F19" s="241"/>
      <c r="G19" s="241"/>
      <c r="H19" s="17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</row>
    <row r="20" spans="1:26" ht="19.5" customHeight="1" x14ac:dyDescent="0.2">
      <c r="A20" s="236"/>
      <c r="B20" s="242"/>
      <c r="C20" s="176"/>
      <c r="D20" s="176"/>
      <c r="E20" s="243"/>
      <c r="F20" s="241"/>
      <c r="G20" s="241"/>
      <c r="H20" s="17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</row>
    <row r="21" spans="1:26" ht="19.5" customHeight="1" x14ac:dyDescent="0.2">
      <c r="A21" s="236"/>
      <c r="B21" s="242"/>
      <c r="C21" s="176"/>
      <c r="D21" s="176"/>
      <c r="E21" s="243"/>
      <c r="F21" s="241"/>
      <c r="G21" s="241"/>
      <c r="H21" s="17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</row>
    <row r="22" spans="1:26" ht="19.5" customHeight="1" x14ac:dyDescent="0.2">
      <c r="A22" s="236"/>
      <c r="B22" s="242"/>
      <c r="C22" s="176"/>
      <c r="D22" s="176"/>
      <c r="E22" s="243"/>
      <c r="F22" s="241"/>
      <c r="G22" s="241"/>
      <c r="H22" s="17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</row>
    <row r="23" spans="1:26" ht="19.5" customHeight="1" x14ac:dyDescent="0.2">
      <c r="A23" s="236"/>
      <c r="B23" s="242"/>
      <c r="C23" s="176"/>
      <c r="D23" s="176"/>
      <c r="E23" s="243"/>
      <c r="F23" s="241"/>
      <c r="G23" s="241"/>
      <c r="H23" s="17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</row>
    <row r="24" spans="1:26" ht="19.5" customHeight="1" x14ac:dyDescent="0.2">
      <c r="A24" s="236"/>
      <c r="B24" s="242"/>
      <c r="C24" s="176"/>
      <c r="D24" s="176"/>
      <c r="E24" s="243"/>
      <c r="F24" s="241"/>
      <c r="G24" s="241"/>
      <c r="H24" s="17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</row>
    <row r="25" spans="1:26" ht="19.5" customHeight="1" x14ac:dyDescent="0.2">
      <c r="A25" s="236"/>
      <c r="B25" s="242"/>
      <c r="C25" s="176"/>
      <c r="D25" s="176"/>
      <c r="E25" s="243"/>
      <c r="F25" s="241"/>
      <c r="G25" s="241"/>
      <c r="H25" s="17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</row>
    <row r="26" spans="1:26" ht="19.5" customHeight="1" x14ac:dyDescent="0.2">
      <c r="A26" s="236"/>
      <c r="B26" s="242"/>
      <c r="C26" s="176"/>
      <c r="D26" s="176"/>
      <c r="E26" s="243"/>
      <c r="F26" s="241"/>
      <c r="G26" s="241"/>
      <c r="H26" s="17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</row>
    <row r="27" spans="1:26" ht="19.5" customHeight="1" x14ac:dyDescent="0.2">
      <c r="A27" s="236"/>
      <c r="B27" s="242"/>
      <c r="C27" s="176"/>
      <c r="D27" s="176"/>
      <c r="E27" s="243"/>
      <c r="F27" s="241"/>
      <c r="G27" s="241"/>
      <c r="H27" s="17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</row>
    <row r="28" spans="1:26" ht="19.5" customHeight="1" x14ac:dyDescent="0.2">
      <c r="A28" s="236"/>
      <c r="B28" s="242"/>
      <c r="C28" s="176"/>
      <c r="D28" s="176"/>
      <c r="E28" s="243"/>
      <c r="F28" s="241"/>
      <c r="G28" s="241"/>
      <c r="H28" s="17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</row>
    <row r="29" spans="1:26" ht="19.5" customHeight="1" x14ac:dyDescent="0.2">
      <c r="A29" s="236"/>
      <c r="B29" s="242"/>
      <c r="C29" s="176"/>
      <c r="D29" s="176"/>
      <c r="E29" s="243"/>
      <c r="F29" s="241"/>
      <c r="G29" s="241"/>
      <c r="H29" s="17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</row>
    <row r="30" spans="1:26" ht="19.5" customHeight="1" x14ac:dyDescent="0.2">
      <c r="A30" s="236"/>
      <c r="B30" s="242"/>
      <c r="C30" s="176"/>
      <c r="D30" s="176"/>
      <c r="E30" s="243"/>
      <c r="F30" s="241"/>
      <c r="G30" s="241"/>
      <c r="H30" s="17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</row>
    <row r="31" spans="1:26" ht="19.5" customHeight="1" x14ac:dyDescent="0.2">
      <c r="A31" s="236"/>
      <c r="B31" s="242"/>
      <c r="C31" s="176"/>
      <c r="D31" s="176"/>
      <c r="E31" s="243"/>
      <c r="F31" s="241"/>
      <c r="G31" s="241"/>
      <c r="H31" s="17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</row>
    <row r="32" spans="1:26" ht="19.5" customHeight="1" x14ac:dyDescent="0.2">
      <c r="A32" s="236"/>
      <c r="B32" s="242"/>
      <c r="C32" s="176"/>
      <c r="D32" s="176"/>
      <c r="E32" s="243"/>
      <c r="F32" s="241"/>
      <c r="G32" s="241"/>
      <c r="H32" s="17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</row>
    <row r="33" spans="1:26" ht="19.5" customHeight="1" x14ac:dyDescent="0.2">
      <c r="A33" s="236"/>
      <c r="B33" s="242"/>
      <c r="C33" s="176"/>
      <c r="D33" s="176"/>
      <c r="E33" s="243"/>
      <c r="F33" s="241"/>
      <c r="G33" s="241"/>
      <c r="H33" s="17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</row>
    <row r="34" spans="1:26" ht="19.5" customHeight="1" x14ac:dyDescent="0.2">
      <c r="A34" s="236"/>
      <c r="B34" s="242"/>
      <c r="C34" s="176"/>
      <c r="D34" s="176"/>
      <c r="E34" s="243"/>
      <c r="F34" s="241"/>
      <c r="G34" s="241"/>
      <c r="H34" s="17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</row>
    <row r="35" spans="1:26" ht="19.5" customHeight="1" x14ac:dyDescent="0.2">
      <c r="A35" s="236"/>
      <c r="B35" s="242"/>
      <c r="C35" s="176"/>
      <c r="D35" s="176"/>
      <c r="E35" s="243"/>
      <c r="F35" s="241"/>
      <c r="G35" s="241"/>
      <c r="H35" s="17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</row>
    <row r="36" spans="1:26" ht="19.5" customHeight="1" x14ac:dyDescent="0.2">
      <c r="A36" s="236"/>
      <c r="B36" s="242"/>
      <c r="C36" s="176"/>
      <c r="D36" s="176"/>
      <c r="E36" s="243"/>
      <c r="F36" s="241"/>
      <c r="G36" s="241"/>
      <c r="H36" s="17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</row>
    <row r="37" spans="1:26" ht="19.5" customHeight="1" x14ac:dyDescent="0.2">
      <c r="A37" s="236"/>
      <c r="B37" s="242"/>
      <c r="C37" s="176"/>
      <c r="D37" s="176"/>
      <c r="E37" s="243"/>
      <c r="F37" s="241"/>
      <c r="G37" s="241"/>
      <c r="H37" s="17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</row>
    <row r="38" spans="1:26" ht="19.5" customHeight="1" x14ac:dyDescent="0.2">
      <c r="A38" s="236"/>
      <c r="B38" s="242"/>
      <c r="C38" s="176"/>
      <c r="D38" s="176"/>
      <c r="E38" s="243"/>
      <c r="F38" s="241"/>
      <c r="G38" s="241"/>
      <c r="H38" s="17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</row>
    <row r="39" spans="1:26" ht="19.5" customHeight="1" x14ac:dyDescent="0.2">
      <c r="A39" s="236"/>
      <c r="B39" s="242"/>
      <c r="C39" s="176"/>
      <c r="D39" s="176"/>
      <c r="E39" s="243"/>
      <c r="F39" s="241"/>
      <c r="G39" s="241"/>
      <c r="H39" s="17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</row>
    <row r="40" spans="1:26" ht="19.5" customHeight="1" x14ac:dyDescent="0.2">
      <c r="A40" s="236"/>
      <c r="B40" s="244"/>
      <c r="C40" s="245"/>
      <c r="D40" s="245"/>
      <c r="E40" s="246"/>
      <c r="F40" s="247"/>
      <c r="G40" s="247"/>
      <c r="H40" s="17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</row>
    <row r="41" spans="1:26" ht="12.75" customHeight="1" x14ac:dyDescent="0.2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</row>
    <row r="42" spans="1:26" ht="12.75" customHeight="1" x14ac:dyDescent="0.2">
      <c r="A42" s="236"/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</row>
    <row r="43" spans="1:26" ht="12.75" customHeight="1" x14ac:dyDescent="0.2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</row>
    <row r="44" spans="1:26" ht="12.75" customHeight="1" x14ac:dyDescent="0.2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</row>
    <row r="45" spans="1:26" ht="12.75" customHeight="1" x14ac:dyDescent="0.2">
      <c r="A45" s="23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</row>
    <row r="46" spans="1:26" ht="12.75" customHeight="1" x14ac:dyDescent="0.2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</row>
    <row r="47" spans="1:26" ht="12.75" customHeight="1" x14ac:dyDescent="0.2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</row>
    <row r="48" spans="1:26" ht="12.75" customHeight="1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</row>
    <row r="49" spans="1:26" ht="12.75" customHeight="1" x14ac:dyDescent="0.2">
      <c r="A49" s="236"/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</row>
    <row r="50" spans="1:26" ht="12.75" customHeight="1" x14ac:dyDescent="0.2">
      <c r="A50" s="236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</row>
    <row r="51" spans="1:26" ht="12.75" customHeight="1" x14ac:dyDescent="0.2">
      <c r="A51" s="236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</row>
    <row r="52" spans="1:26" ht="12.75" customHeight="1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6" ht="12.75" customHeight="1" x14ac:dyDescent="0.2">
      <c r="A53" s="236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</row>
    <row r="54" spans="1:26" ht="12.75" customHeight="1" x14ac:dyDescent="0.2">
      <c r="A54" s="236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</row>
    <row r="55" spans="1:26" ht="12.75" customHeight="1" x14ac:dyDescent="0.2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</row>
    <row r="56" spans="1:26" ht="12.75" customHeight="1" x14ac:dyDescent="0.2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</row>
    <row r="57" spans="1:26" ht="12.75" customHeight="1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</row>
    <row r="58" spans="1:26" ht="12.75" customHeight="1" x14ac:dyDescent="0.2">
      <c r="A58" s="236"/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</row>
    <row r="59" spans="1:26" ht="12.75" customHeight="1" x14ac:dyDescent="0.2">
      <c r="A59" s="236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</row>
    <row r="60" spans="1:26" ht="12.75" customHeight="1" x14ac:dyDescent="0.2">
      <c r="A60" s="236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</row>
    <row r="61" spans="1:26" ht="12.75" customHeight="1" x14ac:dyDescent="0.2">
      <c r="A61" s="236"/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</row>
    <row r="62" spans="1:26" ht="12.75" customHeight="1" x14ac:dyDescent="0.2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6" ht="12.75" customHeight="1" x14ac:dyDescent="0.2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</row>
    <row r="64" spans="1:26" ht="12.75" customHeight="1" x14ac:dyDescent="0.2">
      <c r="A64" s="236"/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</row>
    <row r="65" spans="1:26" ht="12.75" customHeight="1" x14ac:dyDescent="0.2">
      <c r="A65" s="236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</row>
    <row r="66" spans="1:26" ht="12.75" customHeight="1" x14ac:dyDescent="0.2">
      <c r="A66" s="236"/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</row>
    <row r="67" spans="1:26" ht="12.75" customHeight="1" x14ac:dyDescent="0.2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</row>
    <row r="68" spans="1:26" ht="12.75" customHeight="1" x14ac:dyDescent="0.2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</row>
    <row r="69" spans="1:26" ht="12.75" customHeight="1" x14ac:dyDescent="0.2">
      <c r="A69" s="236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</row>
    <row r="70" spans="1:26" ht="12.75" customHeight="1" x14ac:dyDescent="0.2">
      <c r="A70" s="236"/>
      <c r="B70" s="236"/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</row>
    <row r="71" spans="1:26" ht="12.75" customHeight="1" x14ac:dyDescent="0.2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</row>
    <row r="72" spans="1:26" ht="12.75" customHeight="1" x14ac:dyDescent="0.2">
      <c r="A72" s="236"/>
      <c r="B72" s="236"/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</row>
    <row r="73" spans="1:26" ht="12.75" customHeight="1" x14ac:dyDescent="0.2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</row>
    <row r="74" spans="1:26" ht="12.75" customHeight="1" x14ac:dyDescent="0.2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</row>
    <row r="75" spans="1:26" ht="12.75" customHeight="1" x14ac:dyDescent="0.2">
      <c r="A75" s="236"/>
      <c r="B75" s="236"/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</row>
    <row r="76" spans="1:26" ht="12.75" customHeight="1" x14ac:dyDescent="0.2">
      <c r="A76" s="236"/>
      <c r="B76" s="236"/>
      <c r="C76" s="236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</row>
    <row r="77" spans="1:26" ht="12.75" customHeight="1" x14ac:dyDescent="0.2">
      <c r="A77" s="236"/>
      <c r="B77" s="236"/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</row>
    <row r="78" spans="1:26" ht="12.75" customHeight="1" x14ac:dyDescent="0.2">
      <c r="A78" s="236"/>
      <c r="B78" s="236"/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</row>
    <row r="79" spans="1:26" ht="12.75" customHeight="1" x14ac:dyDescent="0.2">
      <c r="A79" s="236"/>
      <c r="B79" s="236"/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</row>
    <row r="80" spans="1:26" ht="12.75" customHeight="1" x14ac:dyDescent="0.2">
      <c r="A80" s="236"/>
      <c r="B80" s="236"/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</row>
    <row r="81" spans="1:26" ht="12.75" customHeight="1" x14ac:dyDescent="0.2">
      <c r="A81" s="236"/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</row>
    <row r="82" spans="1:26" ht="12.75" customHeight="1" x14ac:dyDescent="0.2">
      <c r="A82" s="236"/>
      <c r="B82" s="236"/>
      <c r="C82" s="236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</row>
    <row r="83" spans="1:26" ht="12.75" customHeight="1" x14ac:dyDescent="0.2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</row>
    <row r="84" spans="1:26" ht="12.75" customHeight="1" x14ac:dyDescent="0.2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</row>
    <row r="85" spans="1:26" ht="12.75" customHeight="1" x14ac:dyDescent="0.2">
      <c r="A85" s="236"/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</row>
    <row r="86" spans="1:26" ht="12.75" customHeight="1" x14ac:dyDescent="0.2">
      <c r="A86" s="236"/>
      <c r="B86" s="236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</row>
    <row r="87" spans="1:26" ht="12.75" customHeight="1" x14ac:dyDescent="0.2">
      <c r="A87" s="236"/>
      <c r="B87" s="236"/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</row>
    <row r="88" spans="1:26" ht="12.75" customHeight="1" x14ac:dyDescent="0.2">
      <c r="A88" s="236"/>
      <c r="B88" s="236"/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</row>
    <row r="89" spans="1:26" ht="12.75" customHeight="1" x14ac:dyDescent="0.2">
      <c r="A89" s="236"/>
      <c r="B89" s="236"/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</row>
    <row r="90" spans="1:26" ht="12.75" customHeight="1" x14ac:dyDescent="0.2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</row>
    <row r="91" spans="1:26" ht="12.75" customHeight="1" x14ac:dyDescent="0.2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</row>
    <row r="92" spans="1:26" ht="12.75" customHeight="1" x14ac:dyDescent="0.2">
      <c r="A92" s="236"/>
      <c r="B92" s="236"/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</row>
    <row r="93" spans="1:26" ht="12.75" customHeight="1" x14ac:dyDescent="0.2">
      <c r="A93" s="236"/>
      <c r="B93" s="236"/>
      <c r="C93" s="236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</row>
    <row r="94" spans="1:26" ht="12.75" customHeight="1" x14ac:dyDescent="0.2">
      <c r="A94" s="236"/>
      <c r="B94" s="236"/>
      <c r="C94" s="236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</row>
    <row r="95" spans="1:26" ht="12.75" customHeight="1" x14ac:dyDescent="0.2">
      <c r="A95" s="236"/>
      <c r="B95" s="236"/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</row>
    <row r="96" spans="1:26" ht="12.75" customHeight="1" x14ac:dyDescent="0.2">
      <c r="A96" s="236"/>
      <c r="B96" s="236"/>
      <c r="C96" s="236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</row>
    <row r="97" spans="1:26" ht="12.75" customHeight="1" x14ac:dyDescent="0.2">
      <c r="A97" s="236"/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</row>
    <row r="98" spans="1:26" ht="12.75" customHeight="1" x14ac:dyDescent="0.2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</row>
    <row r="99" spans="1:26" ht="12.75" customHeight="1" x14ac:dyDescent="0.2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</row>
    <row r="100" spans="1:26" ht="12.75" customHeight="1" x14ac:dyDescent="0.2">
      <c r="A100" s="236"/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</row>
    <row r="101" spans="1:26" ht="12.75" customHeight="1" x14ac:dyDescent="0.2">
      <c r="A101" s="236"/>
      <c r="B101" s="236"/>
      <c r="C101" s="236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</row>
    <row r="102" spans="1:26" ht="12.75" customHeight="1" x14ac:dyDescent="0.2">
      <c r="A102" s="236"/>
      <c r="B102" s="236"/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</row>
    <row r="103" spans="1:26" ht="12.75" customHeight="1" x14ac:dyDescent="0.2">
      <c r="A103" s="236"/>
      <c r="B103" s="236"/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</row>
    <row r="104" spans="1:26" ht="12.75" customHeight="1" x14ac:dyDescent="0.2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</row>
    <row r="105" spans="1:26" ht="12.75" customHeight="1" x14ac:dyDescent="0.2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</row>
    <row r="106" spans="1:26" ht="12.75" customHeight="1" x14ac:dyDescent="0.2">
      <c r="A106" s="236"/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</row>
    <row r="107" spans="1:26" ht="12.75" customHeight="1" x14ac:dyDescent="0.2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</row>
    <row r="108" spans="1:26" ht="12.75" customHeight="1" x14ac:dyDescent="0.2">
      <c r="A108" s="236"/>
      <c r="B108" s="236"/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</row>
    <row r="109" spans="1:26" ht="12.75" customHeight="1" x14ac:dyDescent="0.2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</row>
    <row r="110" spans="1:26" ht="12.75" customHeight="1" x14ac:dyDescent="0.2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</row>
    <row r="111" spans="1:26" ht="12.75" customHeight="1" x14ac:dyDescent="0.2">
      <c r="A111" s="236"/>
      <c r="B111" s="236"/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</row>
    <row r="112" spans="1:26" ht="12.75" customHeight="1" x14ac:dyDescent="0.2">
      <c r="A112" s="236"/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</row>
    <row r="113" spans="1:26" ht="12.75" customHeight="1" x14ac:dyDescent="0.2">
      <c r="A113" s="236"/>
      <c r="B113" s="236"/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</row>
    <row r="114" spans="1:26" ht="12.75" customHeight="1" x14ac:dyDescent="0.2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</row>
    <row r="115" spans="1:26" ht="12.75" customHeight="1" x14ac:dyDescent="0.2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</row>
    <row r="116" spans="1:26" ht="12.75" customHeight="1" x14ac:dyDescent="0.2">
      <c r="A116" s="236"/>
      <c r="B116" s="236"/>
      <c r="C116" s="236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</row>
    <row r="117" spans="1:26" ht="12.75" customHeight="1" x14ac:dyDescent="0.2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</row>
    <row r="118" spans="1:26" ht="12.75" customHeight="1" x14ac:dyDescent="0.2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</row>
    <row r="119" spans="1:26" ht="12.75" customHeight="1" x14ac:dyDescent="0.2">
      <c r="A119" s="236"/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</row>
    <row r="120" spans="1:26" ht="12.75" customHeight="1" x14ac:dyDescent="0.2">
      <c r="A120" s="236"/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</row>
    <row r="121" spans="1:26" ht="12.75" customHeight="1" x14ac:dyDescent="0.2">
      <c r="A121" s="236"/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</row>
    <row r="122" spans="1:26" ht="12.75" customHeight="1" x14ac:dyDescent="0.2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</row>
    <row r="123" spans="1:26" ht="12.75" customHeight="1" x14ac:dyDescent="0.2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</row>
    <row r="124" spans="1:26" ht="12.75" customHeight="1" x14ac:dyDescent="0.2">
      <c r="A124" s="236"/>
      <c r="B124" s="236"/>
      <c r="C124" s="236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</row>
    <row r="125" spans="1:26" ht="12.75" customHeight="1" x14ac:dyDescent="0.2">
      <c r="A125" s="236"/>
      <c r="B125" s="236"/>
      <c r="C125" s="236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</row>
    <row r="126" spans="1:26" ht="12.75" customHeight="1" x14ac:dyDescent="0.2">
      <c r="A126" s="236"/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</row>
    <row r="127" spans="1:26" ht="12.75" customHeight="1" x14ac:dyDescent="0.2">
      <c r="A127" s="236"/>
      <c r="B127" s="236"/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</row>
    <row r="128" spans="1:26" ht="12.75" customHeight="1" x14ac:dyDescent="0.2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</row>
    <row r="129" spans="1:26" ht="12.75" customHeight="1" x14ac:dyDescent="0.2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</row>
    <row r="130" spans="1:26" ht="12.75" customHeight="1" x14ac:dyDescent="0.2">
      <c r="A130" s="236"/>
      <c r="B130" s="236"/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</row>
    <row r="131" spans="1:26" ht="12.75" customHeight="1" x14ac:dyDescent="0.2">
      <c r="A131" s="236"/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</row>
    <row r="132" spans="1:26" ht="12.75" customHeight="1" x14ac:dyDescent="0.2">
      <c r="A132" s="236"/>
      <c r="B132" s="236"/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</row>
    <row r="133" spans="1:26" ht="12.75" customHeight="1" x14ac:dyDescent="0.2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</row>
    <row r="134" spans="1:26" ht="12.75" customHeight="1" x14ac:dyDescent="0.2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</row>
    <row r="135" spans="1:26" ht="12.75" customHeight="1" x14ac:dyDescent="0.2">
      <c r="A135" s="236"/>
      <c r="B135" s="236"/>
      <c r="C135" s="236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</row>
    <row r="136" spans="1:26" ht="12.75" customHeight="1" x14ac:dyDescent="0.2">
      <c r="A136" s="236"/>
      <c r="B136" s="236"/>
      <c r="C136" s="236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</row>
    <row r="137" spans="1:26" ht="12.75" customHeight="1" x14ac:dyDescent="0.2">
      <c r="A137" s="236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</row>
    <row r="138" spans="1:26" ht="12.75" customHeight="1" x14ac:dyDescent="0.2">
      <c r="A138" s="236"/>
      <c r="B138" s="236"/>
      <c r="C138" s="236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</row>
    <row r="139" spans="1:26" ht="12.75" customHeight="1" x14ac:dyDescent="0.2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</row>
    <row r="140" spans="1:26" ht="12.75" customHeight="1" x14ac:dyDescent="0.2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</row>
    <row r="141" spans="1:26" ht="12.75" customHeight="1" x14ac:dyDescent="0.2">
      <c r="A141" s="236"/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</row>
    <row r="142" spans="1:26" ht="12.75" customHeight="1" x14ac:dyDescent="0.2">
      <c r="A142" s="236"/>
      <c r="B142" s="236"/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</row>
    <row r="143" spans="1:26" ht="12.75" customHeight="1" x14ac:dyDescent="0.2">
      <c r="A143" s="236"/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</row>
    <row r="144" spans="1:26" ht="12.75" customHeight="1" x14ac:dyDescent="0.2">
      <c r="A144" s="236"/>
      <c r="B144" s="236"/>
      <c r="C144" s="236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</row>
    <row r="145" spans="1:26" ht="12.75" customHeight="1" x14ac:dyDescent="0.2">
      <c r="A145" s="236"/>
      <c r="B145" s="236"/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</row>
    <row r="146" spans="1:26" ht="12.75" customHeight="1" x14ac:dyDescent="0.2">
      <c r="A146" s="236"/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</row>
    <row r="147" spans="1:26" ht="12.75" customHeight="1" x14ac:dyDescent="0.2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</row>
    <row r="148" spans="1:26" ht="12.75" customHeight="1" x14ac:dyDescent="0.2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</row>
    <row r="149" spans="1:26" ht="12.75" customHeight="1" x14ac:dyDescent="0.2">
      <c r="A149" s="236"/>
      <c r="B149" s="236"/>
      <c r="C149" s="236"/>
      <c r="D149" s="236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</row>
    <row r="150" spans="1:26" ht="12.75" customHeight="1" x14ac:dyDescent="0.2">
      <c r="A150" s="236"/>
      <c r="B150" s="236"/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</row>
    <row r="151" spans="1:26" ht="12.75" customHeight="1" x14ac:dyDescent="0.2">
      <c r="A151" s="236"/>
      <c r="B151" s="236"/>
      <c r="C151" s="236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</row>
    <row r="152" spans="1:26" ht="12.75" customHeight="1" x14ac:dyDescent="0.2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</row>
    <row r="153" spans="1:26" ht="12.75" customHeight="1" x14ac:dyDescent="0.2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</row>
    <row r="154" spans="1:26" ht="12.75" customHeight="1" x14ac:dyDescent="0.2">
      <c r="A154" s="236"/>
      <c r="B154" s="236"/>
      <c r="C154" s="236"/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</row>
    <row r="155" spans="1:26" ht="12.75" customHeight="1" x14ac:dyDescent="0.2">
      <c r="A155" s="236"/>
      <c r="B155" s="236"/>
      <c r="C155" s="236"/>
      <c r="D155" s="236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</row>
    <row r="156" spans="1:26" ht="12.75" customHeight="1" x14ac:dyDescent="0.2">
      <c r="A156" s="236"/>
      <c r="B156" s="236"/>
      <c r="C156" s="236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</row>
    <row r="157" spans="1:26" ht="12.75" customHeight="1" x14ac:dyDescent="0.2">
      <c r="A157" s="236"/>
      <c r="B157" s="236"/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</row>
    <row r="158" spans="1:26" ht="12.75" customHeight="1" x14ac:dyDescent="0.2">
      <c r="A158" s="236"/>
      <c r="B158" s="236"/>
      <c r="C158" s="236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</row>
    <row r="159" spans="1:26" ht="12.75" customHeight="1" x14ac:dyDescent="0.2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</row>
    <row r="160" spans="1:26" ht="12.75" customHeight="1" x14ac:dyDescent="0.2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</row>
    <row r="161" spans="1:26" ht="12.75" customHeight="1" x14ac:dyDescent="0.2">
      <c r="A161" s="236"/>
      <c r="B161" s="236"/>
      <c r="C161" s="236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</row>
    <row r="162" spans="1:26" ht="12.75" customHeight="1" x14ac:dyDescent="0.2">
      <c r="A162" s="236"/>
      <c r="B162" s="236"/>
      <c r="C162" s="236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</row>
    <row r="163" spans="1:26" ht="12.75" customHeight="1" x14ac:dyDescent="0.2">
      <c r="A163" s="236"/>
      <c r="B163" s="236"/>
      <c r="C163" s="236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</row>
    <row r="164" spans="1:26" ht="12.75" customHeight="1" x14ac:dyDescent="0.2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</row>
    <row r="165" spans="1:26" ht="12.75" customHeight="1" x14ac:dyDescent="0.2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</row>
    <row r="166" spans="1:26" ht="12.75" customHeight="1" x14ac:dyDescent="0.2">
      <c r="A166" s="236"/>
      <c r="B166" s="236"/>
      <c r="C166" s="236"/>
      <c r="D166" s="236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</row>
    <row r="167" spans="1:26" ht="12.75" customHeight="1" x14ac:dyDescent="0.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</row>
    <row r="168" spans="1:26" ht="12.75" customHeight="1" x14ac:dyDescent="0.2">
      <c r="A168" s="236"/>
      <c r="B168" s="236"/>
      <c r="C168" s="236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</row>
    <row r="169" spans="1:26" ht="12.75" customHeight="1" x14ac:dyDescent="0.2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</row>
    <row r="170" spans="1:26" ht="12.75" customHeight="1" x14ac:dyDescent="0.2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</row>
    <row r="171" spans="1:26" ht="12.75" customHeight="1" x14ac:dyDescent="0.2">
      <c r="A171" s="236"/>
      <c r="B171" s="236"/>
      <c r="C171" s="236"/>
      <c r="D171" s="236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</row>
    <row r="172" spans="1:26" ht="12.75" customHeight="1" x14ac:dyDescent="0.2">
      <c r="A172" s="236"/>
      <c r="B172" s="236"/>
      <c r="C172" s="236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</row>
    <row r="173" spans="1:26" ht="12.75" customHeight="1" x14ac:dyDescent="0.2">
      <c r="A173" s="236"/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</row>
    <row r="174" spans="1:26" ht="12.75" customHeight="1" x14ac:dyDescent="0.2">
      <c r="A174" s="236"/>
      <c r="B174" s="236"/>
      <c r="C174" s="236"/>
      <c r="D174" s="236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</row>
    <row r="175" spans="1:26" ht="12.75" customHeight="1" x14ac:dyDescent="0.2">
      <c r="A175" s="236"/>
      <c r="B175" s="236"/>
      <c r="C175" s="236"/>
      <c r="D175" s="236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</row>
    <row r="176" spans="1:26" ht="12.75" customHeight="1" x14ac:dyDescent="0.2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</row>
    <row r="177" spans="1:26" ht="12.75" customHeight="1" x14ac:dyDescent="0.2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</row>
    <row r="178" spans="1:26" ht="12.75" customHeight="1" x14ac:dyDescent="0.2">
      <c r="A178" s="236"/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</row>
    <row r="179" spans="1:26" ht="12.75" customHeight="1" x14ac:dyDescent="0.2">
      <c r="A179" s="236"/>
      <c r="B179" s="236"/>
      <c r="C179" s="236"/>
      <c r="D179" s="236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</row>
    <row r="180" spans="1:26" ht="12.75" customHeight="1" x14ac:dyDescent="0.2">
      <c r="A180" s="236"/>
      <c r="B180" s="236"/>
      <c r="C180" s="236"/>
      <c r="D180" s="236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</row>
    <row r="181" spans="1:26" ht="12.75" customHeight="1" x14ac:dyDescent="0.2">
      <c r="A181" s="236"/>
      <c r="B181" s="236"/>
      <c r="C181" s="236"/>
      <c r="D181" s="236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</row>
    <row r="182" spans="1:26" ht="12.75" customHeight="1" x14ac:dyDescent="0.2">
      <c r="A182" s="236"/>
      <c r="B182" s="236"/>
      <c r="C182" s="236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</row>
    <row r="183" spans="1:26" ht="12.75" customHeight="1" x14ac:dyDescent="0.2">
      <c r="A183" s="236"/>
      <c r="B183" s="236"/>
      <c r="C183" s="236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</row>
    <row r="184" spans="1:26" ht="12.75" customHeight="1" x14ac:dyDescent="0.2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</row>
    <row r="185" spans="1:26" ht="12.75" customHeight="1" x14ac:dyDescent="0.2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</row>
    <row r="186" spans="1:26" ht="12.75" customHeight="1" x14ac:dyDescent="0.2">
      <c r="A186" s="236"/>
      <c r="B186" s="236"/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</row>
    <row r="187" spans="1:26" ht="12.75" customHeight="1" x14ac:dyDescent="0.2">
      <c r="A187" s="236"/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</row>
    <row r="188" spans="1:26" ht="12.75" customHeight="1" x14ac:dyDescent="0.2">
      <c r="A188" s="236"/>
      <c r="B188" s="236"/>
      <c r="C188" s="236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</row>
    <row r="189" spans="1:26" ht="12.75" customHeight="1" x14ac:dyDescent="0.2">
      <c r="A189" s="236"/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</row>
    <row r="190" spans="1:26" ht="12.75" customHeight="1" x14ac:dyDescent="0.2">
      <c r="A190" s="236"/>
      <c r="B190" s="236"/>
      <c r="C190" s="236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</row>
    <row r="191" spans="1:26" ht="12.75" customHeight="1" x14ac:dyDescent="0.2">
      <c r="A191" s="236"/>
      <c r="B191" s="236"/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</row>
    <row r="192" spans="1:26" ht="12.75" customHeight="1" x14ac:dyDescent="0.2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</row>
    <row r="193" spans="1:26" ht="12.75" customHeight="1" x14ac:dyDescent="0.2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</row>
    <row r="194" spans="1:26" ht="12.75" customHeight="1" x14ac:dyDescent="0.2">
      <c r="A194" s="236"/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</row>
    <row r="195" spans="1:26" ht="12.75" customHeight="1" x14ac:dyDescent="0.2">
      <c r="A195" s="236"/>
      <c r="B195" s="236"/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</row>
    <row r="196" spans="1:26" ht="12.75" customHeight="1" x14ac:dyDescent="0.2">
      <c r="A196" s="236"/>
      <c r="B196" s="236"/>
      <c r="C196" s="236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</row>
    <row r="197" spans="1:26" ht="12.75" customHeight="1" x14ac:dyDescent="0.2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</row>
    <row r="198" spans="1:26" ht="12.75" customHeight="1" x14ac:dyDescent="0.2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</row>
    <row r="199" spans="1:26" ht="12.75" customHeight="1" x14ac:dyDescent="0.2">
      <c r="A199" s="236"/>
      <c r="B199" s="236"/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</row>
    <row r="200" spans="1:26" ht="12.75" customHeight="1" x14ac:dyDescent="0.2">
      <c r="A200" s="236"/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</row>
    <row r="201" spans="1:26" ht="12.75" customHeight="1" x14ac:dyDescent="0.2">
      <c r="A201" s="236"/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</row>
    <row r="202" spans="1:26" ht="12.75" customHeight="1" x14ac:dyDescent="0.2">
      <c r="A202" s="236"/>
      <c r="B202" s="236"/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</row>
    <row r="203" spans="1:26" ht="12.75" customHeight="1" x14ac:dyDescent="0.2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</row>
    <row r="204" spans="1:26" ht="12.75" customHeight="1" x14ac:dyDescent="0.2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</row>
    <row r="205" spans="1:26" ht="12.75" customHeight="1" x14ac:dyDescent="0.2">
      <c r="A205" s="236"/>
      <c r="B205" s="236"/>
      <c r="C205" s="236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</row>
    <row r="206" spans="1:26" ht="12.75" customHeight="1" x14ac:dyDescent="0.2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</row>
    <row r="207" spans="1:26" ht="12.75" customHeight="1" x14ac:dyDescent="0.2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</row>
    <row r="208" spans="1:26" ht="12.75" customHeight="1" x14ac:dyDescent="0.2">
      <c r="A208" s="236"/>
      <c r="B208" s="236"/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</row>
    <row r="209" spans="1:26" ht="12.75" customHeight="1" x14ac:dyDescent="0.2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</row>
    <row r="210" spans="1:26" ht="12.75" customHeight="1" x14ac:dyDescent="0.2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</row>
    <row r="211" spans="1:26" ht="12.75" customHeight="1" x14ac:dyDescent="0.2">
      <c r="A211" s="236"/>
      <c r="B211" s="236"/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</row>
    <row r="212" spans="1:26" ht="12.75" customHeight="1" x14ac:dyDescent="0.2">
      <c r="A212" s="236"/>
      <c r="B212" s="236"/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</row>
    <row r="213" spans="1:26" ht="12.75" customHeight="1" x14ac:dyDescent="0.2">
      <c r="A213" s="236"/>
      <c r="B213" s="236"/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</row>
    <row r="214" spans="1:26" ht="12.75" customHeight="1" x14ac:dyDescent="0.2">
      <c r="A214" s="236"/>
      <c r="B214" s="236"/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</row>
    <row r="215" spans="1:26" ht="12.75" customHeight="1" x14ac:dyDescent="0.2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</row>
    <row r="216" spans="1:26" ht="12.75" customHeight="1" x14ac:dyDescent="0.2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</row>
    <row r="217" spans="1:26" ht="12.75" customHeight="1" x14ac:dyDescent="0.2">
      <c r="A217" s="236"/>
      <c r="B217" s="236"/>
      <c r="C217" s="236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</row>
    <row r="218" spans="1:26" ht="12.75" customHeight="1" x14ac:dyDescent="0.2">
      <c r="A218" s="236"/>
      <c r="B218" s="236"/>
      <c r="C218" s="236"/>
      <c r="D218" s="236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</row>
    <row r="219" spans="1:26" ht="12.75" customHeight="1" x14ac:dyDescent="0.2">
      <c r="A219" s="236"/>
      <c r="B219" s="236"/>
      <c r="C219" s="236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</row>
    <row r="220" spans="1:26" ht="12.75" customHeight="1" x14ac:dyDescent="0.2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</row>
    <row r="221" spans="1:26" ht="12.75" customHeight="1" x14ac:dyDescent="0.2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</row>
    <row r="222" spans="1:26" ht="12.75" customHeight="1" x14ac:dyDescent="0.2">
      <c r="A222" s="236"/>
      <c r="B222" s="236"/>
      <c r="C222" s="236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</row>
    <row r="223" spans="1:26" ht="12.75" customHeight="1" x14ac:dyDescent="0.2">
      <c r="A223" s="236"/>
      <c r="B223" s="236"/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</row>
    <row r="224" spans="1:26" ht="12.75" customHeight="1" x14ac:dyDescent="0.2">
      <c r="A224" s="236"/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</row>
    <row r="225" spans="1:26" ht="12.75" customHeight="1" x14ac:dyDescent="0.2">
      <c r="A225" s="236"/>
      <c r="B225" s="236"/>
      <c r="C225" s="236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</row>
    <row r="226" spans="1:26" ht="12.75" customHeight="1" x14ac:dyDescent="0.2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</row>
    <row r="227" spans="1:26" ht="12.75" customHeight="1" x14ac:dyDescent="0.2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</row>
    <row r="228" spans="1:26" ht="12.75" customHeight="1" x14ac:dyDescent="0.2">
      <c r="A228" s="236"/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</row>
    <row r="229" spans="1:26" ht="12.75" customHeight="1" x14ac:dyDescent="0.2">
      <c r="A229" s="236"/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</row>
    <row r="230" spans="1:26" ht="12.75" customHeight="1" x14ac:dyDescent="0.2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</row>
    <row r="231" spans="1:26" ht="12.75" customHeight="1" x14ac:dyDescent="0.2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</row>
    <row r="232" spans="1:26" ht="12.75" customHeight="1" x14ac:dyDescent="0.2">
      <c r="A232" s="236"/>
      <c r="B232" s="236"/>
      <c r="C232" s="236"/>
      <c r="D232" s="236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</row>
    <row r="233" spans="1:26" ht="12.75" customHeight="1" x14ac:dyDescent="0.2">
      <c r="A233" s="236"/>
      <c r="B233" s="236"/>
      <c r="C233" s="236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</row>
    <row r="234" spans="1:26" ht="12.75" customHeight="1" x14ac:dyDescent="0.2">
      <c r="A234" s="236"/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</row>
    <row r="235" spans="1:26" ht="12.75" customHeight="1" x14ac:dyDescent="0.2">
      <c r="A235" s="236"/>
      <c r="B235" s="236"/>
      <c r="C235" s="236"/>
      <c r="D235" s="236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</row>
    <row r="236" spans="1:26" ht="12.75" customHeight="1" x14ac:dyDescent="0.2">
      <c r="A236" s="236"/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</row>
    <row r="237" spans="1:26" ht="12.75" customHeight="1" x14ac:dyDescent="0.2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</row>
    <row r="238" spans="1:26" ht="12.75" customHeight="1" x14ac:dyDescent="0.2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</row>
    <row r="239" spans="1:26" ht="12.75" customHeight="1" x14ac:dyDescent="0.2">
      <c r="A239" s="236"/>
      <c r="B239" s="236"/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</row>
    <row r="240" spans="1:26" ht="12.75" customHeight="1" x14ac:dyDescent="0.2">
      <c r="A240" s="236"/>
      <c r="B240" s="236"/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</row>
    <row r="241" spans="1:26" ht="12.75" customHeight="1" x14ac:dyDescent="0.2">
      <c r="A241" s="236"/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</row>
    <row r="242" spans="1:26" ht="12.75" customHeight="1" x14ac:dyDescent="0.2">
      <c r="A242" s="236"/>
      <c r="B242" s="236"/>
      <c r="C242" s="236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</row>
    <row r="243" spans="1:26" ht="12.75" customHeight="1" x14ac:dyDescent="0.2">
      <c r="A243" s="236"/>
      <c r="B243" s="236"/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</row>
    <row r="244" spans="1:26" ht="12.75" customHeight="1" x14ac:dyDescent="0.2">
      <c r="A244" s="236"/>
      <c r="B244" s="236"/>
      <c r="C244" s="236"/>
      <c r="D244" s="236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</row>
    <row r="245" spans="1:26" ht="12.75" customHeight="1" x14ac:dyDescent="0.2">
      <c r="A245" s="236"/>
      <c r="B245" s="236"/>
      <c r="C245" s="236"/>
      <c r="D245" s="236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</row>
    <row r="246" spans="1:26" ht="12.75" customHeight="1" x14ac:dyDescent="0.2">
      <c r="A246" s="236"/>
      <c r="B246" s="236"/>
      <c r="C246" s="236"/>
      <c r="D246" s="236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</row>
    <row r="247" spans="1:26" ht="12.75" customHeight="1" x14ac:dyDescent="0.2">
      <c r="A247" s="236"/>
      <c r="B247" s="236"/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</row>
    <row r="248" spans="1:26" ht="12.75" customHeight="1" x14ac:dyDescent="0.2">
      <c r="A248" s="236"/>
      <c r="B248" s="236"/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</row>
    <row r="249" spans="1:26" ht="12.75" customHeight="1" x14ac:dyDescent="0.2">
      <c r="A249" s="236"/>
      <c r="B249" s="236"/>
      <c r="C249" s="236"/>
      <c r="D249" s="236"/>
      <c r="E249" s="236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</row>
    <row r="250" spans="1:26" ht="12.75" customHeight="1" x14ac:dyDescent="0.2">
      <c r="A250" s="236"/>
      <c r="B250" s="236"/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</row>
    <row r="251" spans="1:26" ht="12.75" customHeight="1" x14ac:dyDescent="0.2">
      <c r="A251" s="236"/>
      <c r="B251" s="236"/>
      <c r="C251" s="236"/>
      <c r="D251" s="236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</row>
    <row r="252" spans="1:26" ht="12.75" customHeight="1" x14ac:dyDescent="0.2">
      <c r="A252" s="236"/>
      <c r="B252" s="236"/>
      <c r="C252" s="236"/>
      <c r="D252" s="236"/>
      <c r="E252" s="236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</row>
    <row r="253" spans="1:26" ht="12.75" customHeight="1" x14ac:dyDescent="0.2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</row>
    <row r="254" spans="1:26" ht="12.75" customHeight="1" x14ac:dyDescent="0.2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</row>
    <row r="255" spans="1:26" ht="12.75" customHeight="1" x14ac:dyDescent="0.2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</row>
    <row r="256" spans="1:26" ht="12.75" customHeight="1" x14ac:dyDescent="0.2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</row>
    <row r="257" spans="1:26" ht="12.75" customHeight="1" x14ac:dyDescent="0.2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</row>
    <row r="258" spans="1:26" ht="12.75" customHeight="1" x14ac:dyDescent="0.2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</row>
    <row r="259" spans="1:26" ht="12.75" customHeight="1" x14ac:dyDescent="0.2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</row>
    <row r="260" spans="1:26" ht="12.75" customHeight="1" x14ac:dyDescent="0.2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</row>
    <row r="261" spans="1:26" ht="12.75" customHeight="1" x14ac:dyDescent="0.2">
      <c r="A261" s="236"/>
      <c r="B261" s="236"/>
      <c r="C261" s="236"/>
      <c r="D261" s="236"/>
      <c r="E261" s="236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</row>
    <row r="262" spans="1:26" ht="12.75" customHeight="1" x14ac:dyDescent="0.2">
      <c r="A262" s="236"/>
      <c r="B262" s="236"/>
      <c r="C262" s="236"/>
      <c r="D262" s="236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</row>
    <row r="263" spans="1:26" ht="12.75" customHeight="1" x14ac:dyDescent="0.2">
      <c r="A263" s="236"/>
      <c r="B263" s="236"/>
      <c r="C263" s="236"/>
      <c r="D263" s="236"/>
      <c r="E263" s="236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</row>
    <row r="264" spans="1:26" ht="12.75" customHeight="1" x14ac:dyDescent="0.2">
      <c r="A264" s="236"/>
      <c r="B264" s="236"/>
      <c r="C264" s="236"/>
      <c r="D264" s="236"/>
      <c r="E264" s="236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</row>
    <row r="265" spans="1:26" ht="12.75" customHeight="1" x14ac:dyDescent="0.2">
      <c r="A265" s="236"/>
      <c r="B265" s="236"/>
      <c r="C265" s="236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</row>
    <row r="266" spans="1:26" ht="12.75" customHeight="1" x14ac:dyDescent="0.2">
      <c r="A266" s="236"/>
      <c r="B266" s="236"/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</row>
    <row r="267" spans="1:26" ht="12.75" customHeight="1" x14ac:dyDescent="0.2">
      <c r="A267" s="236"/>
      <c r="B267" s="236"/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</row>
    <row r="268" spans="1:26" ht="12.75" customHeight="1" x14ac:dyDescent="0.2">
      <c r="A268" s="236"/>
      <c r="B268" s="236"/>
      <c r="C268" s="236"/>
      <c r="D268" s="236"/>
      <c r="E268" s="236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</row>
    <row r="269" spans="1:26" ht="12.75" customHeight="1" x14ac:dyDescent="0.2">
      <c r="A269" s="236"/>
      <c r="B269" s="236"/>
      <c r="C269" s="236"/>
      <c r="D269" s="236"/>
      <c r="E269" s="236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</row>
    <row r="270" spans="1:26" ht="12.75" customHeight="1" x14ac:dyDescent="0.2">
      <c r="A270" s="236"/>
      <c r="B270" s="236"/>
      <c r="C270" s="236"/>
      <c r="D270" s="236"/>
      <c r="E270" s="236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</row>
    <row r="271" spans="1:26" ht="12.75" customHeight="1" x14ac:dyDescent="0.2">
      <c r="A271" s="236"/>
      <c r="B271" s="236"/>
      <c r="C271" s="236"/>
      <c r="D271" s="236"/>
      <c r="E271" s="236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</row>
    <row r="272" spans="1:26" ht="12.75" customHeight="1" x14ac:dyDescent="0.2">
      <c r="A272" s="236"/>
      <c r="B272" s="236"/>
      <c r="C272" s="236"/>
      <c r="D272" s="236"/>
      <c r="E272" s="236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</row>
    <row r="273" spans="1:26" ht="12.75" customHeight="1" x14ac:dyDescent="0.2">
      <c r="A273" s="236"/>
      <c r="B273" s="236"/>
      <c r="C273" s="236"/>
      <c r="D273" s="236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</row>
    <row r="274" spans="1:26" ht="12.75" customHeight="1" x14ac:dyDescent="0.2">
      <c r="A274" s="236"/>
      <c r="B274" s="236"/>
      <c r="C274" s="236"/>
      <c r="D274" s="236"/>
      <c r="E274" s="236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</row>
    <row r="275" spans="1:26" ht="12.75" customHeight="1" x14ac:dyDescent="0.2">
      <c r="A275" s="236"/>
      <c r="B275" s="236"/>
      <c r="C275" s="236"/>
      <c r="D275" s="236"/>
      <c r="E275" s="236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</row>
    <row r="276" spans="1:26" ht="12.75" customHeight="1" x14ac:dyDescent="0.2">
      <c r="A276" s="236"/>
      <c r="B276" s="236"/>
      <c r="C276" s="236"/>
      <c r="D276" s="236"/>
      <c r="E276" s="236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</row>
    <row r="277" spans="1:26" ht="12.75" customHeight="1" x14ac:dyDescent="0.2">
      <c r="A277" s="236"/>
      <c r="B277" s="236"/>
      <c r="C277" s="236"/>
      <c r="D277" s="236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</row>
    <row r="278" spans="1:26" ht="12.75" customHeight="1" x14ac:dyDescent="0.2">
      <c r="A278" s="236"/>
      <c r="B278" s="236"/>
      <c r="C278" s="236"/>
      <c r="D278" s="236"/>
      <c r="E278" s="236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</row>
    <row r="279" spans="1:26" ht="12.75" customHeight="1" x14ac:dyDescent="0.2">
      <c r="A279" s="236"/>
      <c r="B279" s="236"/>
      <c r="C279" s="236"/>
      <c r="D279" s="236"/>
      <c r="E279" s="236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</row>
    <row r="280" spans="1:26" ht="12.75" customHeight="1" x14ac:dyDescent="0.2">
      <c r="A280" s="236"/>
      <c r="B280" s="236"/>
      <c r="C280" s="236"/>
      <c r="D280" s="236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</row>
    <row r="281" spans="1:26" ht="12.75" customHeight="1" x14ac:dyDescent="0.2">
      <c r="A281" s="236"/>
      <c r="B281" s="236"/>
      <c r="C281" s="236"/>
      <c r="D281" s="236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</row>
    <row r="282" spans="1:26" ht="12.75" customHeight="1" x14ac:dyDescent="0.2">
      <c r="A282" s="236"/>
      <c r="B282" s="236"/>
      <c r="C282" s="236"/>
      <c r="D282" s="236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</row>
    <row r="283" spans="1:26" ht="12.75" customHeight="1" x14ac:dyDescent="0.2">
      <c r="A283" s="236"/>
      <c r="B283" s="236"/>
      <c r="C283" s="236"/>
      <c r="D283" s="236"/>
      <c r="E283" s="236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</row>
    <row r="284" spans="1:26" ht="12.75" customHeight="1" x14ac:dyDescent="0.2">
      <c r="A284" s="236"/>
      <c r="B284" s="236"/>
      <c r="C284" s="236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</row>
    <row r="285" spans="1:26" ht="12.75" customHeight="1" x14ac:dyDescent="0.2">
      <c r="A285" s="236"/>
      <c r="B285" s="236"/>
      <c r="C285" s="236"/>
      <c r="D285" s="236"/>
      <c r="E285" s="236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</row>
    <row r="286" spans="1:26" ht="12.75" customHeight="1" x14ac:dyDescent="0.2">
      <c r="A286" s="236"/>
      <c r="B286" s="236"/>
      <c r="C286" s="236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</row>
    <row r="287" spans="1:26" ht="12.75" customHeight="1" x14ac:dyDescent="0.2">
      <c r="A287" s="236"/>
      <c r="B287" s="236"/>
      <c r="C287" s="236"/>
      <c r="D287" s="236"/>
      <c r="E287" s="236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</row>
    <row r="288" spans="1:26" ht="12.75" customHeight="1" x14ac:dyDescent="0.2">
      <c r="A288" s="236"/>
      <c r="B288" s="236"/>
      <c r="C288" s="236"/>
      <c r="D288" s="236"/>
      <c r="E288" s="236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</row>
    <row r="289" spans="1:26" ht="12.75" customHeight="1" x14ac:dyDescent="0.2">
      <c r="A289" s="236"/>
      <c r="B289" s="236"/>
      <c r="C289" s="236"/>
      <c r="D289" s="236"/>
      <c r="E289" s="236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</row>
    <row r="290" spans="1:26" ht="12.75" customHeight="1" x14ac:dyDescent="0.2">
      <c r="A290" s="236"/>
      <c r="B290" s="236"/>
      <c r="C290" s="236"/>
      <c r="D290" s="236"/>
      <c r="E290" s="236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</row>
    <row r="291" spans="1:26" ht="12.75" customHeight="1" x14ac:dyDescent="0.2">
      <c r="A291" s="236"/>
      <c r="B291" s="236"/>
      <c r="C291" s="236"/>
      <c r="D291" s="236"/>
      <c r="E291" s="236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</row>
    <row r="292" spans="1:26" ht="12.75" customHeight="1" x14ac:dyDescent="0.2">
      <c r="A292" s="236"/>
      <c r="B292" s="236"/>
      <c r="C292" s="236"/>
      <c r="D292" s="236"/>
      <c r="E292" s="236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</row>
    <row r="293" spans="1:26" ht="12.75" customHeight="1" x14ac:dyDescent="0.2">
      <c r="A293" s="236"/>
      <c r="B293" s="236"/>
      <c r="C293" s="236"/>
      <c r="D293" s="236"/>
      <c r="E293" s="236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</row>
    <row r="294" spans="1:26" ht="12.75" customHeight="1" x14ac:dyDescent="0.2">
      <c r="A294" s="236"/>
      <c r="B294" s="236"/>
      <c r="C294" s="236"/>
      <c r="D294" s="236"/>
      <c r="E294" s="236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</row>
    <row r="295" spans="1:26" ht="12.75" customHeight="1" x14ac:dyDescent="0.2">
      <c r="A295" s="236"/>
      <c r="B295" s="236"/>
      <c r="C295" s="236"/>
      <c r="D295" s="236"/>
      <c r="E295" s="236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</row>
    <row r="296" spans="1:26" ht="12.75" customHeight="1" x14ac:dyDescent="0.2">
      <c r="A296" s="236"/>
      <c r="B296" s="236"/>
      <c r="C296" s="236"/>
      <c r="D296" s="236"/>
      <c r="E296" s="236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</row>
    <row r="297" spans="1:26" ht="12.75" customHeight="1" x14ac:dyDescent="0.2">
      <c r="A297" s="236"/>
      <c r="B297" s="236"/>
      <c r="C297" s="236"/>
      <c r="D297" s="236"/>
      <c r="E297" s="236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</row>
    <row r="298" spans="1:26" ht="12.75" customHeight="1" x14ac:dyDescent="0.2">
      <c r="A298" s="236"/>
      <c r="B298" s="236"/>
      <c r="C298" s="236"/>
      <c r="D298" s="236"/>
      <c r="E298" s="236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</row>
    <row r="299" spans="1:26" ht="12.75" customHeight="1" x14ac:dyDescent="0.2">
      <c r="A299" s="236"/>
      <c r="B299" s="236"/>
      <c r="C299" s="236"/>
      <c r="D299" s="236"/>
      <c r="E299" s="236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</row>
    <row r="300" spans="1:26" ht="12.75" customHeight="1" x14ac:dyDescent="0.2">
      <c r="A300" s="236"/>
      <c r="B300" s="236"/>
      <c r="C300" s="236"/>
      <c r="D300" s="236"/>
      <c r="E300" s="236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</row>
    <row r="301" spans="1:26" ht="12.75" customHeight="1" x14ac:dyDescent="0.2">
      <c r="A301" s="236"/>
      <c r="B301" s="236"/>
      <c r="C301" s="236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</row>
    <row r="302" spans="1:26" ht="12.75" customHeight="1" x14ac:dyDescent="0.2">
      <c r="A302" s="236"/>
      <c r="B302" s="236"/>
      <c r="C302" s="236"/>
      <c r="D302" s="236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</row>
    <row r="303" spans="1:26" ht="12.75" customHeight="1" x14ac:dyDescent="0.2">
      <c r="A303" s="236"/>
      <c r="B303" s="236"/>
      <c r="C303" s="236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</row>
    <row r="304" spans="1:26" ht="12.75" customHeight="1" x14ac:dyDescent="0.2">
      <c r="A304" s="236"/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</row>
    <row r="305" spans="1:26" ht="12.75" customHeight="1" x14ac:dyDescent="0.2">
      <c r="A305" s="236"/>
      <c r="B305" s="236"/>
      <c r="C305" s="236"/>
      <c r="D305" s="236"/>
      <c r="E305" s="236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</row>
    <row r="306" spans="1:26" ht="12.75" customHeight="1" x14ac:dyDescent="0.2">
      <c r="A306" s="236"/>
      <c r="B306" s="236"/>
      <c r="C306" s="236"/>
      <c r="D306" s="236"/>
      <c r="E306" s="236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</row>
    <row r="307" spans="1:26" ht="12.75" customHeight="1" x14ac:dyDescent="0.2">
      <c r="A307" s="236"/>
      <c r="B307" s="236"/>
      <c r="C307" s="236"/>
      <c r="D307" s="236"/>
      <c r="E307" s="236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</row>
    <row r="308" spans="1:26" ht="12.75" customHeight="1" x14ac:dyDescent="0.2">
      <c r="A308" s="236"/>
      <c r="B308" s="236"/>
      <c r="C308" s="236"/>
      <c r="D308" s="236"/>
      <c r="E308" s="236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</row>
    <row r="309" spans="1:26" ht="12.75" customHeight="1" x14ac:dyDescent="0.2">
      <c r="A309" s="236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</row>
    <row r="310" spans="1:26" ht="12.75" customHeight="1" x14ac:dyDescent="0.2">
      <c r="A310" s="236"/>
      <c r="B310" s="236"/>
      <c r="C310" s="236"/>
      <c r="D310" s="236"/>
      <c r="E310" s="236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</row>
    <row r="311" spans="1:26" ht="12.75" customHeight="1" x14ac:dyDescent="0.2">
      <c r="A311" s="236"/>
      <c r="B311" s="236"/>
      <c r="C311" s="236"/>
      <c r="D311" s="236"/>
      <c r="E311" s="236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</row>
    <row r="312" spans="1:26" ht="12.75" customHeight="1" x14ac:dyDescent="0.2">
      <c r="A312" s="236"/>
      <c r="B312" s="236"/>
      <c r="C312" s="236"/>
      <c r="D312" s="236"/>
      <c r="E312" s="236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</row>
    <row r="313" spans="1:26" ht="12.75" customHeight="1" x14ac:dyDescent="0.2">
      <c r="A313" s="236"/>
      <c r="B313" s="236"/>
      <c r="C313" s="236"/>
      <c r="D313" s="236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</row>
    <row r="314" spans="1:26" ht="12.75" customHeight="1" x14ac:dyDescent="0.2">
      <c r="A314" s="236"/>
      <c r="B314" s="236"/>
      <c r="C314" s="236"/>
      <c r="D314" s="236"/>
      <c r="E314" s="236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</row>
    <row r="315" spans="1:26" ht="12.75" customHeight="1" x14ac:dyDescent="0.2">
      <c r="A315" s="236"/>
      <c r="B315" s="236"/>
      <c r="C315" s="236"/>
      <c r="D315" s="236"/>
      <c r="E315" s="236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</row>
    <row r="316" spans="1:26" ht="12.75" customHeight="1" x14ac:dyDescent="0.2">
      <c r="A316" s="236"/>
      <c r="B316" s="236"/>
      <c r="C316" s="236"/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</row>
    <row r="317" spans="1:26" ht="12.75" customHeight="1" x14ac:dyDescent="0.2">
      <c r="A317" s="236"/>
      <c r="B317" s="236"/>
      <c r="C317" s="236"/>
      <c r="D317" s="236"/>
      <c r="E317" s="236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</row>
    <row r="318" spans="1:26" ht="12.75" customHeight="1" x14ac:dyDescent="0.2">
      <c r="A318" s="236"/>
      <c r="B318" s="236"/>
      <c r="C318" s="236"/>
      <c r="D318" s="236"/>
      <c r="E318" s="236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</row>
    <row r="319" spans="1:26" ht="12.75" customHeight="1" x14ac:dyDescent="0.2">
      <c r="A319" s="236"/>
      <c r="B319" s="236"/>
      <c r="C319" s="236"/>
      <c r="D319" s="236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</row>
    <row r="320" spans="1:26" ht="12.75" customHeight="1" x14ac:dyDescent="0.2">
      <c r="A320" s="236"/>
      <c r="B320" s="236"/>
      <c r="C320" s="236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</row>
    <row r="321" spans="1:26" ht="12.75" customHeight="1" x14ac:dyDescent="0.2">
      <c r="A321" s="236"/>
      <c r="B321" s="236"/>
      <c r="C321" s="236"/>
      <c r="D321" s="236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</row>
    <row r="322" spans="1:26" ht="12.75" customHeight="1" x14ac:dyDescent="0.2">
      <c r="A322" s="236"/>
      <c r="B322" s="236"/>
      <c r="C322" s="236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</row>
    <row r="323" spans="1:26" ht="12.75" customHeight="1" x14ac:dyDescent="0.2">
      <c r="A323" s="236"/>
      <c r="B323" s="236"/>
      <c r="C323" s="236"/>
      <c r="D323" s="236"/>
      <c r="E323" s="236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</row>
    <row r="324" spans="1:26" ht="12.75" customHeight="1" x14ac:dyDescent="0.2">
      <c r="A324" s="236"/>
      <c r="B324" s="236"/>
      <c r="C324" s="236"/>
      <c r="D324" s="236"/>
      <c r="E324" s="236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</row>
    <row r="325" spans="1:26" ht="12.75" customHeight="1" x14ac:dyDescent="0.2">
      <c r="A325" s="236"/>
      <c r="B325" s="236"/>
      <c r="C325" s="236"/>
      <c r="D325" s="236"/>
      <c r="E325" s="236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</row>
    <row r="326" spans="1:26" ht="12.75" customHeight="1" x14ac:dyDescent="0.2">
      <c r="A326" s="236"/>
      <c r="B326" s="236"/>
      <c r="C326" s="236"/>
      <c r="D326" s="236"/>
      <c r="E326" s="236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</row>
    <row r="327" spans="1:26" ht="12.75" customHeight="1" x14ac:dyDescent="0.2">
      <c r="A327" s="236"/>
      <c r="B327" s="236"/>
      <c r="C327" s="236"/>
      <c r="D327" s="236"/>
      <c r="E327" s="236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</row>
    <row r="328" spans="1:26" ht="12.75" customHeight="1" x14ac:dyDescent="0.2">
      <c r="A328" s="236"/>
      <c r="B328" s="236"/>
      <c r="C328" s="236"/>
      <c r="D328" s="236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</row>
    <row r="329" spans="1:26" ht="12.75" customHeight="1" x14ac:dyDescent="0.2">
      <c r="A329" s="236"/>
      <c r="B329" s="236"/>
      <c r="C329" s="236"/>
      <c r="D329" s="236"/>
      <c r="E329" s="236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</row>
    <row r="330" spans="1:26" ht="12.75" customHeight="1" x14ac:dyDescent="0.2">
      <c r="A330" s="236"/>
      <c r="B330" s="236"/>
      <c r="C330" s="236"/>
      <c r="D330" s="236"/>
      <c r="E330" s="236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</row>
    <row r="331" spans="1:26" ht="12.75" customHeight="1" x14ac:dyDescent="0.2">
      <c r="A331" s="236"/>
      <c r="B331" s="236"/>
      <c r="C331" s="236"/>
      <c r="D331" s="236"/>
      <c r="E331" s="236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</row>
    <row r="332" spans="1:26" ht="12.75" customHeight="1" x14ac:dyDescent="0.2">
      <c r="A332" s="236"/>
      <c r="B332" s="236"/>
      <c r="C332" s="236"/>
      <c r="D332" s="236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</row>
    <row r="333" spans="1:26" ht="12.75" customHeight="1" x14ac:dyDescent="0.2">
      <c r="A333" s="236"/>
      <c r="B333" s="236"/>
      <c r="C333" s="236"/>
      <c r="D333" s="236"/>
      <c r="E333" s="236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</row>
    <row r="334" spans="1:26" ht="12.75" customHeight="1" x14ac:dyDescent="0.2">
      <c r="A334" s="236"/>
      <c r="B334" s="236"/>
      <c r="C334" s="236"/>
      <c r="D334" s="236"/>
      <c r="E334" s="236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</row>
    <row r="335" spans="1:26" ht="12.75" customHeight="1" x14ac:dyDescent="0.2">
      <c r="A335" s="236"/>
      <c r="B335" s="236"/>
      <c r="C335" s="236"/>
      <c r="D335" s="236"/>
      <c r="E335" s="236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</row>
    <row r="336" spans="1:26" ht="12.75" customHeight="1" x14ac:dyDescent="0.2">
      <c r="A336" s="236"/>
      <c r="B336" s="236"/>
      <c r="C336" s="236"/>
      <c r="D336" s="236"/>
      <c r="E336" s="236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</row>
    <row r="337" spans="1:26" ht="12.75" customHeight="1" x14ac:dyDescent="0.2">
      <c r="A337" s="236"/>
      <c r="B337" s="236"/>
      <c r="C337" s="236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</row>
    <row r="338" spans="1:26" ht="12.75" customHeight="1" x14ac:dyDescent="0.2">
      <c r="A338" s="236"/>
      <c r="B338" s="236"/>
      <c r="C338" s="236"/>
      <c r="D338" s="236"/>
      <c r="E338" s="236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</row>
    <row r="339" spans="1:26" ht="12.75" customHeight="1" x14ac:dyDescent="0.2">
      <c r="A339" s="236"/>
      <c r="B339" s="236"/>
      <c r="C339" s="236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</row>
    <row r="340" spans="1:26" ht="12.75" customHeight="1" x14ac:dyDescent="0.2">
      <c r="A340" s="236"/>
      <c r="B340" s="236"/>
      <c r="C340" s="236"/>
      <c r="D340" s="236"/>
      <c r="E340" s="236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</row>
    <row r="341" spans="1:26" ht="12.75" customHeight="1" x14ac:dyDescent="0.2">
      <c r="A341" s="236"/>
      <c r="B341" s="236"/>
      <c r="C341" s="236"/>
      <c r="D341" s="236"/>
      <c r="E341" s="236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</row>
    <row r="342" spans="1:26" ht="12.75" customHeight="1" x14ac:dyDescent="0.2">
      <c r="A342" s="236"/>
      <c r="B342" s="236"/>
      <c r="C342" s="236"/>
      <c r="D342" s="236"/>
      <c r="E342" s="236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</row>
    <row r="343" spans="1:26" ht="12.75" customHeight="1" x14ac:dyDescent="0.2">
      <c r="A343" s="236"/>
      <c r="B343" s="236"/>
      <c r="C343" s="236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</row>
    <row r="344" spans="1:26" ht="12.75" customHeight="1" x14ac:dyDescent="0.2">
      <c r="A344" s="236"/>
      <c r="B344" s="236"/>
      <c r="C344" s="236"/>
      <c r="D344" s="236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</row>
    <row r="345" spans="1:26" ht="12.75" customHeight="1" x14ac:dyDescent="0.2">
      <c r="A345" s="236"/>
      <c r="B345" s="236"/>
      <c r="C345" s="236"/>
      <c r="D345" s="236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</row>
    <row r="346" spans="1:26" ht="12.75" customHeight="1" x14ac:dyDescent="0.2">
      <c r="A346" s="236"/>
      <c r="B346" s="236"/>
      <c r="C346" s="236"/>
      <c r="D346" s="236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</row>
    <row r="347" spans="1:26" ht="12.75" customHeight="1" x14ac:dyDescent="0.2">
      <c r="A347" s="236"/>
      <c r="B347" s="236"/>
      <c r="C347" s="236"/>
      <c r="D347" s="236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</row>
    <row r="348" spans="1:26" ht="12.75" customHeight="1" x14ac:dyDescent="0.2">
      <c r="A348" s="236"/>
      <c r="B348" s="236"/>
      <c r="C348" s="236"/>
      <c r="D348" s="236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</row>
    <row r="349" spans="1:26" ht="12.75" customHeight="1" x14ac:dyDescent="0.2">
      <c r="A349" s="236"/>
      <c r="B349" s="236"/>
      <c r="C349" s="236"/>
      <c r="D349" s="236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</row>
    <row r="350" spans="1:26" ht="12.75" customHeight="1" x14ac:dyDescent="0.2">
      <c r="A350" s="236"/>
      <c r="B350" s="236"/>
      <c r="C350" s="236"/>
      <c r="D350" s="236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</row>
    <row r="351" spans="1:26" ht="12.75" customHeight="1" x14ac:dyDescent="0.2">
      <c r="A351" s="236"/>
      <c r="B351" s="236"/>
      <c r="C351" s="236"/>
      <c r="D351" s="236"/>
      <c r="E351" s="236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</row>
    <row r="352" spans="1:26" ht="12.75" customHeight="1" x14ac:dyDescent="0.2">
      <c r="A352" s="236"/>
      <c r="B352" s="236"/>
      <c r="C352" s="236"/>
      <c r="D352" s="236"/>
      <c r="E352" s="236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</row>
    <row r="353" spans="1:26" ht="12.75" customHeight="1" x14ac:dyDescent="0.2">
      <c r="A353" s="236"/>
      <c r="B353" s="236"/>
      <c r="C353" s="236"/>
      <c r="D353" s="236"/>
      <c r="E353" s="236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</row>
    <row r="354" spans="1:26" ht="12.75" customHeight="1" x14ac:dyDescent="0.2">
      <c r="A354" s="236"/>
      <c r="B354" s="236"/>
      <c r="C354" s="236"/>
      <c r="D354" s="236"/>
      <c r="E354" s="236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</row>
    <row r="355" spans="1:26" ht="12.75" customHeight="1" x14ac:dyDescent="0.2">
      <c r="A355" s="236"/>
      <c r="B355" s="236"/>
      <c r="C355" s="236"/>
      <c r="D355" s="236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</row>
    <row r="356" spans="1:26" ht="12.75" customHeight="1" x14ac:dyDescent="0.2">
      <c r="A356" s="236"/>
      <c r="B356" s="236"/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</row>
    <row r="357" spans="1:26" ht="12.75" customHeight="1" x14ac:dyDescent="0.2">
      <c r="A357" s="236"/>
      <c r="B357" s="236"/>
      <c r="C357" s="236"/>
      <c r="D357" s="236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</row>
    <row r="358" spans="1:26" ht="12.75" customHeight="1" x14ac:dyDescent="0.2">
      <c r="A358" s="236"/>
      <c r="B358" s="236"/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</row>
    <row r="359" spans="1:26" ht="12.75" customHeight="1" x14ac:dyDescent="0.2">
      <c r="A359" s="236"/>
      <c r="B359" s="236"/>
      <c r="C359" s="236"/>
      <c r="D359" s="236"/>
      <c r="E359" s="236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</row>
    <row r="360" spans="1:26" ht="12.75" customHeight="1" x14ac:dyDescent="0.2">
      <c r="A360" s="236"/>
      <c r="B360" s="236"/>
      <c r="C360" s="236"/>
      <c r="D360" s="236"/>
      <c r="E360" s="236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</row>
    <row r="361" spans="1:26" ht="12.75" customHeight="1" x14ac:dyDescent="0.2">
      <c r="A361" s="236"/>
      <c r="B361" s="236"/>
      <c r="C361" s="236"/>
      <c r="D361" s="236"/>
      <c r="E361" s="236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</row>
    <row r="362" spans="1:26" ht="12.75" customHeight="1" x14ac:dyDescent="0.2">
      <c r="A362" s="236"/>
      <c r="B362" s="236"/>
      <c r="C362" s="236"/>
      <c r="D362" s="236"/>
      <c r="E362" s="236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</row>
    <row r="363" spans="1:26" ht="12.75" customHeight="1" x14ac:dyDescent="0.2">
      <c r="A363" s="236"/>
      <c r="B363" s="236"/>
      <c r="C363" s="236"/>
      <c r="D363" s="236"/>
      <c r="E363" s="236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</row>
    <row r="364" spans="1:26" ht="12.75" customHeight="1" x14ac:dyDescent="0.2">
      <c r="A364" s="236"/>
      <c r="B364" s="236"/>
      <c r="C364" s="236"/>
      <c r="D364" s="236"/>
      <c r="E364" s="236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</row>
    <row r="365" spans="1:26" ht="12.75" customHeight="1" x14ac:dyDescent="0.2">
      <c r="A365" s="236"/>
      <c r="B365" s="236"/>
      <c r="C365" s="236"/>
      <c r="D365" s="236"/>
      <c r="E365" s="236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</row>
    <row r="366" spans="1:26" ht="12.75" customHeight="1" x14ac:dyDescent="0.2">
      <c r="A366" s="236"/>
      <c r="B366" s="236"/>
      <c r="C366" s="236"/>
      <c r="D366" s="236"/>
      <c r="E366" s="236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</row>
    <row r="367" spans="1:26" ht="12.75" customHeight="1" x14ac:dyDescent="0.2">
      <c r="A367" s="236"/>
      <c r="B367" s="236"/>
      <c r="C367" s="236"/>
      <c r="D367" s="236"/>
      <c r="E367" s="236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</row>
    <row r="368" spans="1:26" ht="12.75" customHeight="1" x14ac:dyDescent="0.2">
      <c r="A368" s="236"/>
      <c r="B368" s="236"/>
      <c r="C368" s="236"/>
      <c r="D368" s="236"/>
      <c r="E368" s="236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</row>
    <row r="369" spans="1:26" ht="12.75" customHeight="1" x14ac:dyDescent="0.2">
      <c r="A369" s="236"/>
      <c r="B369" s="236"/>
      <c r="C369" s="236"/>
      <c r="D369" s="236"/>
      <c r="E369" s="236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</row>
    <row r="370" spans="1:26" ht="12.75" customHeight="1" x14ac:dyDescent="0.2">
      <c r="A370" s="236"/>
      <c r="B370" s="236"/>
      <c r="C370" s="236"/>
      <c r="D370" s="236"/>
      <c r="E370" s="236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</row>
    <row r="371" spans="1:26" ht="12.75" customHeight="1" x14ac:dyDescent="0.2">
      <c r="A371" s="236"/>
      <c r="B371" s="236"/>
      <c r="C371" s="236"/>
      <c r="D371" s="236"/>
      <c r="E371" s="236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</row>
    <row r="372" spans="1:26" ht="12.75" customHeight="1" x14ac:dyDescent="0.2">
      <c r="A372" s="236"/>
      <c r="B372" s="236"/>
      <c r="C372" s="236"/>
      <c r="D372" s="236"/>
      <c r="E372" s="236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</row>
    <row r="373" spans="1:26" ht="12.75" customHeight="1" x14ac:dyDescent="0.2">
      <c r="A373" s="236"/>
      <c r="B373" s="236"/>
      <c r="C373" s="236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</row>
    <row r="374" spans="1:26" ht="12.75" customHeight="1" x14ac:dyDescent="0.2">
      <c r="A374" s="236"/>
      <c r="B374" s="236"/>
      <c r="C374" s="236"/>
      <c r="D374" s="236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</row>
    <row r="375" spans="1:26" ht="12.75" customHeight="1" x14ac:dyDescent="0.2">
      <c r="A375" s="236"/>
      <c r="B375" s="236"/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</row>
    <row r="376" spans="1:26" ht="12.75" customHeight="1" x14ac:dyDescent="0.2">
      <c r="A376" s="236"/>
      <c r="B376" s="236"/>
      <c r="C376" s="236"/>
      <c r="D376" s="236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</row>
    <row r="377" spans="1:26" ht="12.75" customHeight="1" x14ac:dyDescent="0.2">
      <c r="A377" s="236"/>
      <c r="B377" s="236"/>
      <c r="C377" s="236"/>
      <c r="D377" s="236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</row>
    <row r="378" spans="1:26" ht="12.75" customHeight="1" x14ac:dyDescent="0.2">
      <c r="A378" s="236"/>
      <c r="B378" s="236"/>
      <c r="C378" s="236"/>
      <c r="D378" s="236"/>
      <c r="E378" s="236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</row>
    <row r="379" spans="1:26" ht="12.75" customHeight="1" x14ac:dyDescent="0.2">
      <c r="A379" s="236"/>
      <c r="B379" s="236"/>
      <c r="C379" s="236"/>
      <c r="D379" s="236"/>
      <c r="E379" s="236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</row>
    <row r="380" spans="1:26" ht="12.75" customHeight="1" x14ac:dyDescent="0.2">
      <c r="A380" s="236"/>
      <c r="B380" s="236"/>
      <c r="C380" s="236"/>
      <c r="D380" s="236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</row>
    <row r="381" spans="1:26" ht="12.75" customHeight="1" x14ac:dyDescent="0.2">
      <c r="A381" s="236"/>
      <c r="B381" s="236"/>
      <c r="C381" s="236"/>
      <c r="D381" s="236"/>
      <c r="E381" s="236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</row>
    <row r="382" spans="1:26" ht="12.75" customHeight="1" x14ac:dyDescent="0.2">
      <c r="A382" s="236"/>
      <c r="B382" s="236"/>
      <c r="C382" s="236"/>
      <c r="D382" s="236"/>
      <c r="E382" s="236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</row>
    <row r="383" spans="1:26" ht="12.75" customHeight="1" x14ac:dyDescent="0.2">
      <c r="A383" s="236"/>
      <c r="B383" s="236"/>
      <c r="C383" s="236"/>
      <c r="D383" s="236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</row>
    <row r="384" spans="1:26" ht="12.75" customHeight="1" x14ac:dyDescent="0.2">
      <c r="A384" s="236"/>
      <c r="B384" s="236"/>
      <c r="C384" s="236"/>
      <c r="D384" s="236"/>
      <c r="E384" s="236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</row>
    <row r="385" spans="1:26" ht="12.75" customHeight="1" x14ac:dyDescent="0.2">
      <c r="A385" s="236"/>
      <c r="B385" s="236"/>
      <c r="C385" s="236"/>
      <c r="D385" s="236"/>
      <c r="E385" s="236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</row>
    <row r="386" spans="1:26" ht="12.75" customHeight="1" x14ac:dyDescent="0.2">
      <c r="A386" s="236"/>
      <c r="B386" s="236"/>
      <c r="C386" s="236"/>
      <c r="D386" s="236"/>
      <c r="E386" s="236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</row>
    <row r="387" spans="1:26" ht="12.75" customHeight="1" x14ac:dyDescent="0.2">
      <c r="A387" s="236"/>
      <c r="B387" s="236"/>
      <c r="C387" s="236"/>
      <c r="D387" s="236"/>
      <c r="E387" s="236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</row>
    <row r="388" spans="1:26" ht="12.75" customHeight="1" x14ac:dyDescent="0.2">
      <c r="A388" s="236"/>
      <c r="B388" s="236"/>
      <c r="C388" s="236"/>
      <c r="D388" s="236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</row>
    <row r="389" spans="1:26" ht="12.75" customHeight="1" x14ac:dyDescent="0.2">
      <c r="A389" s="236"/>
      <c r="B389" s="236"/>
      <c r="C389" s="236"/>
      <c r="D389" s="236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</row>
    <row r="390" spans="1:26" ht="12.75" customHeight="1" x14ac:dyDescent="0.2">
      <c r="A390" s="236"/>
      <c r="B390" s="236"/>
      <c r="C390" s="236"/>
      <c r="D390" s="236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</row>
    <row r="391" spans="1:26" ht="12.75" customHeight="1" x14ac:dyDescent="0.2">
      <c r="A391" s="236"/>
      <c r="B391" s="236"/>
      <c r="C391" s="236"/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</row>
    <row r="392" spans="1:26" ht="12.75" customHeight="1" x14ac:dyDescent="0.2">
      <c r="A392" s="236"/>
      <c r="B392" s="236"/>
      <c r="C392" s="236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</row>
    <row r="393" spans="1:26" ht="12.75" customHeight="1" x14ac:dyDescent="0.2">
      <c r="A393" s="236"/>
      <c r="B393" s="236"/>
      <c r="C393" s="236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</row>
    <row r="394" spans="1:26" ht="12.75" customHeight="1" x14ac:dyDescent="0.2">
      <c r="A394" s="236"/>
      <c r="B394" s="236"/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</row>
    <row r="395" spans="1:26" ht="12.75" customHeight="1" x14ac:dyDescent="0.2">
      <c r="A395" s="236"/>
      <c r="B395" s="236"/>
      <c r="C395" s="236"/>
      <c r="D395" s="236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</row>
    <row r="396" spans="1:26" ht="12.75" customHeight="1" x14ac:dyDescent="0.2">
      <c r="A396" s="236"/>
      <c r="B396" s="236"/>
      <c r="C396" s="236"/>
      <c r="D396" s="236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</row>
    <row r="397" spans="1:26" ht="12.75" customHeight="1" x14ac:dyDescent="0.2">
      <c r="A397" s="236"/>
      <c r="B397" s="236"/>
      <c r="C397" s="236"/>
      <c r="D397" s="236"/>
      <c r="E397" s="236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</row>
    <row r="398" spans="1:26" ht="12.75" customHeight="1" x14ac:dyDescent="0.2">
      <c r="A398" s="236"/>
      <c r="B398" s="236"/>
      <c r="C398" s="236"/>
      <c r="D398" s="236"/>
      <c r="E398" s="236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</row>
    <row r="399" spans="1:26" ht="12.75" customHeight="1" x14ac:dyDescent="0.2">
      <c r="A399" s="236"/>
      <c r="B399" s="236"/>
      <c r="C399" s="236"/>
      <c r="D399" s="236"/>
      <c r="E399" s="236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</row>
    <row r="400" spans="1:26" ht="12.75" customHeight="1" x14ac:dyDescent="0.2">
      <c r="A400" s="236"/>
      <c r="B400" s="236"/>
      <c r="C400" s="236"/>
      <c r="D400" s="236"/>
      <c r="E400" s="236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</row>
    <row r="401" spans="1:26" ht="12.75" customHeight="1" x14ac:dyDescent="0.2">
      <c r="A401" s="236"/>
      <c r="B401" s="236"/>
      <c r="C401" s="236"/>
      <c r="D401" s="236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</row>
    <row r="402" spans="1:26" ht="12.75" customHeight="1" x14ac:dyDescent="0.2">
      <c r="A402" s="236"/>
      <c r="B402" s="236"/>
      <c r="C402" s="236"/>
      <c r="D402" s="236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</row>
    <row r="403" spans="1:26" ht="12.75" customHeight="1" x14ac:dyDescent="0.2">
      <c r="A403" s="236"/>
      <c r="B403" s="236"/>
      <c r="C403" s="236"/>
      <c r="D403" s="236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</row>
    <row r="404" spans="1:26" ht="12.75" customHeight="1" x14ac:dyDescent="0.2">
      <c r="A404" s="236"/>
      <c r="B404" s="236"/>
      <c r="C404" s="236"/>
      <c r="D404" s="236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</row>
    <row r="405" spans="1:26" ht="12.75" customHeight="1" x14ac:dyDescent="0.2">
      <c r="A405" s="236"/>
      <c r="B405" s="236"/>
      <c r="C405" s="236"/>
      <c r="D405" s="236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</row>
    <row r="406" spans="1:26" ht="12.75" customHeight="1" x14ac:dyDescent="0.2">
      <c r="A406" s="236"/>
      <c r="B406" s="236"/>
      <c r="C406" s="236"/>
      <c r="D406" s="236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</row>
    <row r="407" spans="1:26" ht="12.75" customHeight="1" x14ac:dyDescent="0.2">
      <c r="A407" s="236"/>
      <c r="B407" s="236"/>
      <c r="C407" s="236"/>
      <c r="D407" s="236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</row>
    <row r="408" spans="1:26" ht="12.75" customHeight="1" x14ac:dyDescent="0.2">
      <c r="A408" s="236"/>
      <c r="B408" s="236"/>
      <c r="C408" s="236"/>
      <c r="D408" s="236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</row>
    <row r="409" spans="1:26" ht="12.75" customHeight="1" x14ac:dyDescent="0.2">
      <c r="A409" s="236"/>
      <c r="B409" s="236"/>
      <c r="C409" s="236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</row>
    <row r="410" spans="1:26" ht="12.75" customHeight="1" x14ac:dyDescent="0.2">
      <c r="A410" s="236"/>
      <c r="B410" s="236"/>
      <c r="C410" s="236"/>
      <c r="D410" s="236"/>
      <c r="E410" s="236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</row>
    <row r="411" spans="1:26" ht="12.75" customHeight="1" x14ac:dyDescent="0.2">
      <c r="A411" s="236"/>
      <c r="B411" s="236"/>
      <c r="C411" s="236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</row>
    <row r="412" spans="1:26" ht="12.75" customHeight="1" x14ac:dyDescent="0.2">
      <c r="A412" s="236"/>
      <c r="B412" s="236"/>
      <c r="C412" s="236"/>
      <c r="D412" s="236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</row>
    <row r="413" spans="1:26" ht="12.75" customHeight="1" x14ac:dyDescent="0.2">
      <c r="A413" s="236"/>
      <c r="B413" s="236"/>
      <c r="C413" s="236"/>
      <c r="D413" s="236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</row>
    <row r="414" spans="1:26" ht="12.75" customHeight="1" x14ac:dyDescent="0.2">
      <c r="A414" s="236"/>
      <c r="B414" s="236"/>
      <c r="C414" s="236"/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</row>
    <row r="415" spans="1:26" ht="12.75" customHeight="1" x14ac:dyDescent="0.2">
      <c r="A415" s="236"/>
      <c r="B415" s="236"/>
      <c r="C415" s="236"/>
      <c r="D415" s="236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</row>
    <row r="416" spans="1:26" ht="12.75" customHeight="1" x14ac:dyDescent="0.2">
      <c r="A416" s="236"/>
      <c r="B416" s="236"/>
      <c r="C416" s="236"/>
      <c r="D416" s="236"/>
      <c r="E416" s="236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</row>
    <row r="417" spans="1:26" ht="12.75" customHeight="1" x14ac:dyDescent="0.2">
      <c r="A417" s="236"/>
      <c r="B417" s="236"/>
      <c r="C417" s="236"/>
      <c r="D417" s="236"/>
      <c r="E417" s="236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</row>
    <row r="418" spans="1:26" ht="12.75" customHeight="1" x14ac:dyDescent="0.2">
      <c r="A418" s="236"/>
      <c r="B418" s="236"/>
      <c r="C418" s="236"/>
      <c r="D418" s="236"/>
      <c r="E418" s="236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</row>
    <row r="419" spans="1:26" ht="12.75" customHeight="1" x14ac:dyDescent="0.2">
      <c r="A419" s="236"/>
      <c r="B419" s="236"/>
      <c r="C419" s="236"/>
      <c r="D419" s="236"/>
      <c r="E419" s="236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</row>
    <row r="420" spans="1:26" ht="12.75" customHeight="1" x14ac:dyDescent="0.2">
      <c r="A420" s="236"/>
      <c r="B420" s="236"/>
      <c r="C420" s="236"/>
      <c r="D420" s="236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</row>
    <row r="421" spans="1:26" ht="12.75" customHeight="1" x14ac:dyDescent="0.2">
      <c r="A421" s="236"/>
      <c r="B421" s="236"/>
      <c r="C421" s="236"/>
      <c r="D421" s="236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</row>
    <row r="422" spans="1:26" ht="12.75" customHeight="1" x14ac:dyDescent="0.2">
      <c r="A422" s="236"/>
      <c r="B422" s="236"/>
      <c r="C422" s="236"/>
      <c r="D422" s="236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</row>
    <row r="423" spans="1:26" ht="12.75" customHeight="1" x14ac:dyDescent="0.2">
      <c r="A423" s="236"/>
      <c r="B423" s="236"/>
      <c r="C423" s="236"/>
      <c r="D423" s="236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</row>
    <row r="424" spans="1:26" ht="12.75" customHeight="1" x14ac:dyDescent="0.2">
      <c r="A424" s="236"/>
      <c r="B424" s="236"/>
      <c r="C424" s="236"/>
      <c r="D424" s="236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</row>
    <row r="425" spans="1:26" ht="12.75" customHeight="1" x14ac:dyDescent="0.2">
      <c r="A425" s="236"/>
      <c r="B425" s="236"/>
      <c r="C425" s="236"/>
      <c r="D425" s="236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</row>
    <row r="426" spans="1:26" ht="12.75" customHeight="1" x14ac:dyDescent="0.2">
      <c r="A426" s="236"/>
      <c r="B426" s="236"/>
      <c r="C426" s="236"/>
      <c r="D426" s="236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</row>
    <row r="427" spans="1:26" ht="12.75" customHeight="1" x14ac:dyDescent="0.2">
      <c r="A427" s="236"/>
      <c r="B427" s="236"/>
      <c r="C427" s="236"/>
      <c r="D427" s="236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</row>
    <row r="428" spans="1:26" ht="12.75" customHeight="1" x14ac:dyDescent="0.2">
      <c r="A428" s="236"/>
      <c r="B428" s="236"/>
      <c r="C428" s="236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</row>
    <row r="429" spans="1:26" ht="12.75" customHeight="1" x14ac:dyDescent="0.2">
      <c r="A429" s="236"/>
      <c r="B429" s="236"/>
      <c r="C429" s="236"/>
      <c r="D429" s="236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</row>
    <row r="430" spans="1:26" ht="12.75" customHeight="1" x14ac:dyDescent="0.2">
      <c r="A430" s="236"/>
      <c r="B430" s="236"/>
      <c r="C430" s="236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</row>
    <row r="431" spans="1:26" ht="12.75" customHeight="1" x14ac:dyDescent="0.2">
      <c r="A431" s="236"/>
      <c r="B431" s="236"/>
      <c r="C431" s="236"/>
      <c r="D431" s="236"/>
      <c r="E431" s="236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</row>
    <row r="432" spans="1:26" ht="12.75" customHeight="1" x14ac:dyDescent="0.2">
      <c r="A432" s="236"/>
      <c r="B432" s="236"/>
      <c r="C432" s="236"/>
      <c r="D432" s="236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</row>
    <row r="433" spans="1:26" ht="12.75" customHeight="1" x14ac:dyDescent="0.2">
      <c r="A433" s="236"/>
      <c r="B433" s="236"/>
      <c r="C433" s="236"/>
      <c r="D433" s="236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</row>
    <row r="434" spans="1:26" ht="12.75" customHeight="1" x14ac:dyDescent="0.2">
      <c r="A434" s="236"/>
      <c r="B434" s="236"/>
      <c r="C434" s="236"/>
      <c r="D434" s="236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</row>
    <row r="435" spans="1:26" ht="12.75" customHeight="1" x14ac:dyDescent="0.2">
      <c r="A435" s="236"/>
      <c r="B435" s="236"/>
      <c r="C435" s="236"/>
      <c r="D435" s="236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</row>
    <row r="436" spans="1:26" ht="12.75" customHeight="1" x14ac:dyDescent="0.2">
      <c r="A436" s="236"/>
      <c r="B436" s="236"/>
      <c r="C436" s="236"/>
      <c r="D436" s="236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</row>
    <row r="437" spans="1:26" ht="12.75" customHeight="1" x14ac:dyDescent="0.2">
      <c r="A437" s="236"/>
      <c r="B437" s="236"/>
      <c r="C437" s="236"/>
      <c r="D437" s="236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</row>
    <row r="438" spans="1:26" ht="12.75" customHeight="1" x14ac:dyDescent="0.2">
      <c r="A438" s="236"/>
      <c r="B438" s="236"/>
      <c r="C438" s="236"/>
      <c r="D438" s="236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</row>
    <row r="439" spans="1:26" ht="12.75" customHeight="1" x14ac:dyDescent="0.2">
      <c r="A439" s="236"/>
      <c r="B439" s="236"/>
      <c r="C439" s="236"/>
      <c r="D439" s="236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</row>
    <row r="440" spans="1:26" ht="12.75" customHeight="1" x14ac:dyDescent="0.2">
      <c r="A440" s="236"/>
      <c r="B440" s="236"/>
      <c r="C440" s="236"/>
      <c r="D440" s="236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</row>
    <row r="441" spans="1:26" ht="12.75" customHeight="1" x14ac:dyDescent="0.2">
      <c r="A441" s="236"/>
      <c r="B441" s="236"/>
      <c r="C441" s="236"/>
      <c r="D441" s="236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</row>
    <row r="442" spans="1:26" ht="12.75" customHeight="1" x14ac:dyDescent="0.2">
      <c r="A442" s="236"/>
      <c r="B442" s="236"/>
      <c r="C442" s="236"/>
      <c r="D442" s="236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</row>
    <row r="443" spans="1:26" ht="12.75" customHeight="1" x14ac:dyDescent="0.2">
      <c r="A443" s="236"/>
      <c r="B443" s="236"/>
      <c r="C443" s="236"/>
      <c r="D443" s="236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</row>
    <row r="444" spans="1:26" ht="12.75" customHeight="1" x14ac:dyDescent="0.2">
      <c r="A444" s="236"/>
      <c r="B444" s="236"/>
      <c r="C444" s="236"/>
      <c r="D444" s="236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</row>
    <row r="445" spans="1:26" ht="12.75" customHeight="1" x14ac:dyDescent="0.2">
      <c r="A445" s="236"/>
      <c r="B445" s="236"/>
      <c r="C445" s="236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</row>
    <row r="446" spans="1:26" ht="12.75" customHeight="1" x14ac:dyDescent="0.2">
      <c r="A446" s="236"/>
      <c r="B446" s="236"/>
      <c r="C446" s="236"/>
      <c r="D446" s="236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</row>
    <row r="447" spans="1:26" ht="12.75" customHeight="1" x14ac:dyDescent="0.2">
      <c r="A447" s="236"/>
      <c r="B447" s="236"/>
      <c r="C447" s="236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</row>
    <row r="448" spans="1:26" ht="12.75" customHeight="1" x14ac:dyDescent="0.2">
      <c r="A448" s="236"/>
      <c r="B448" s="236"/>
      <c r="C448" s="236"/>
      <c r="D448" s="236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</row>
    <row r="449" spans="1:26" ht="12.75" customHeight="1" x14ac:dyDescent="0.2">
      <c r="A449" s="236"/>
      <c r="B449" s="236"/>
      <c r="C449" s="236"/>
      <c r="D449" s="236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</row>
    <row r="450" spans="1:26" ht="12.75" customHeight="1" x14ac:dyDescent="0.2">
      <c r="A450" s="236"/>
      <c r="B450" s="236"/>
      <c r="C450" s="236"/>
      <c r="D450" s="236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</row>
    <row r="451" spans="1:26" ht="12.75" customHeight="1" x14ac:dyDescent="0.2">
      <c r="A451" s="236"/>
      <c r="B451" s="236"/>
      <c r="C451" s="236"/>
      <c r="D451" s="236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</row>
    <row r="452" spans="1:26" ht="12.75" customHeight="1" x14ac:dyDescent="0.2">
      <c r="A452" s="236"/>
      <c r="B452" s="236"/>
      <c r="C452" s="236"/>
      <c r="D452" s="236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</row>
    <row r="453" spans="1:26" ht="12.75" customHeight="1" x14ac:dyDescent="0.2">
      <c r="A453" s="236"/>
      <c r="B453" s="236"/>
      <c r="C453" s="236"/>
      <c r="D453" s="236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</row>
    <row r="454" spans="1:26" ht="12.75" customHeight="1" x14ac:dyDescent="0.2">
      <c r="A454" s="236"/>
      <c r="B454" s="236"/>
      <c r="C454" s="236"/>
      <c r="D454" s="236"/>
      <c r="E454" s="236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</row>
    <row r="455" spans="1:26" ht="12.75" customHeight="1" x14ac:dyDescent="0.2">
      <c r="A455" s="236"/>
      <c r="B455" s="236"/>
      <c r="C455" s="236"/>
      <c r="D455" s="236"/>
      <c r="E455" s="236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</row>
    <row r="456" spans="1:26" ht="12.75" customHeight="1" x14ac:dyDescent="0.2">
      <c r="A456" s="236"/>
      <c r="B456" s="236"/>
      <c r="C456" s="236"/>
      <c r="D456" s="236"/>
      <c r="E456" s="236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</row>
    <row r="457" spans="1:26" ht="12.75" customHeight="1" x14ac:dyDescent="0.2">
      <c r="A457" s="236"/>
      <c r="B457" s="236"/>
      <c r="C457" s="236"/>
      <c r="D457" s="236"/>
      <c r="E457" s="236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</row>
    <row r="458" spans="1:26" ht="12.75" customHeight="1" x14ac:dyDescent="0.2">
      <c r="A458" s="236"/>
      <c r="B458" s="236"/>
      <c r="C458" s="236"/>
      <c r="D458" s="236"/>
      <c r="E458" s="236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</row>
    <row r="459" spans="1:26" ht="12.75" customHeight="1" x14ac:dyDescent="0.2">
      <c r="A459" s="236"/>
      <c r="B459" s="236"/>
      <c r="C459" s="236"/>
      <c r="D459" s="236"/>
      <c r="E459" s="236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</row>
    <row r="460" spans="1:26" ht="12.75" customHeight="1" x14ac:dyDescent="0.2">
      <c r="A460" s="236"/>
      <c r="B460" s="236"/>
      <c r="C460" s="236"/>
      <c r="D460" s="236"/>
      <c r="E460" s="236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</row>
    <row r="461" spans="1:26" ht="12.75" customHeight="1" x14ac:dyDescent="0.2">
      <c r="A461" s="236"/>
      <c r="B461" s="236"/>
      <c r="C461" s="236"/>
      <c r="D461" s="236"/>
      <c r="E461" s="236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</row>
    <row r="462" spans="1:26" ht="12.75" customHeight="1" x14ac:dyDescent="0.2">
      <c r="A462" s="236"/>
      <c r="B462" s="236"/>
      <c r="C462" s="236"/>
      <c r="D462" s="236"/>
      <c r="E462" s="236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</row>
    <row r="463" spans="1:26" ht="12.75" customHeight="1" x14ac:dyDescent="0.2">
      <c r="A463" s="236"/>
      <c r="B463" s="236"/>
      <c r="C463" s="236"/>
      <c r="D463" s="236"/>
      <c r="E463" s="236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</row>
    <row r="464" spans="1:26" ht="12.75" customHeight="1" x14ac:dyDescent="0.2">
      <c r="A464" s="236"/>
      <c r="B464" s="236"/>
      <c r="C464" s="236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</row>
    <row r="465" spans="1:26" ht="12.75" customHeight="1" x14ac:dyDescent="0.2">
      <c r="A465" s="236"/>
      <c r="B465" s="236"/>
      <c r="C465" s="236"/>
      <c r="D465" s="236"/>
      <c r="E465" s="236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</row>
    <row r="466" spans="1:26" ht="12.75" customHeight="1" x14ac:dyDescent="0.2">
      <c r="A466" s="236"/>
      <c r="B466" s="236"/>
      <c r="C466" s="236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</row>
    <row r="467" spans="1:26" ht="12.75" customHeight="1" x14ac:dyDescent="0.2">
      <c r="A467" s="236"/>
      <c r="B467" s="236"/>
      <c r="C467" s="236"/>
      <c r="D467" s="236"/>
      <c r="E467" s="236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</row>
    <row r="468" spans="1:26" ht="12.75" customHeight="1" x14ac:dyDescent="0.2">
      <c r="A468" s="236"/>
      <c r="B468" s="236"/>
      <c r="C468" s="236"/>
      <c r="D468" s="236"/>
      <c r="E468" s="236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</row>
    <row r="469" spans="1:26" ht="12.75" customHeight="1" x14ac:dyDescent="0.2">
      <c r="A469" s="236"/>
      <c r="B469" s="236"/>
      <c r="C469" s="236"/>
      <c r="D469" s="236"/>
      <c r="E469" s="236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</row>
    <row r="470" spans="1:26" ht="12.75" customHeight="1" x14ac:dyDescent="0.2">
      <c r="A470" s="236"/>
      <c r="B470" s="236"/>
      <c r="C470" s="236"/>
      <c r="D470" s="236"/>
      <c r="E470" s="236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</row>
    <row r="471" spans="1:26" ht="12.75" customHeight="1" x14ac:dyDescent="0.2">
      <c r="A471" s="236"/>
      <c r="B471" s="236"/>
      <c r="C471" s="236"/>
      <c r="D471" s="236"/>
      <c r="E471" s="236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</row>
    <row r="472" spans="1:26" ht="12.75" customHeight="1" x14ac:dyDescent="0.2">
      <c r="A472" s="236"/>
      <c r="B472" s="236"/>
      <c r="C472" s="236"/>
      <c r="D472" s="236"/>
      <c r="E472" s="236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</row>
    <row r="473" spans="1:26" ht="12.75" customHeight="1" x14ac:dyDescent="0.2">
      <c r="A473" s="236"/>
      <c r="B473" s="236"/>
      <c r="C473" s="236"/>
      <c r="D473" s="236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</row>
    <row r="474" spans="1:26" ht="12.75" customHeight="1" x14ac:dyDescent="0.2">
      <c r="A474" s="236"/>
      <c r="B474" s="236"/>
      <c r="C474" s="236"/>
      <c r="D474" s="236"/>
      <c r="E474" s="236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</row>
    <row r="475" spans="1:26" ht="12.75" customHeight="1" x14ac:dyDescent="0.2">
      <c r="A475" s="236"/>
      <c r="B475" s="236"/>
      <c r="C475" s="236"/>
      <c r="D475" s="236"/>
      <c r="E475" s="236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</row>
    <row r="476" spans="1:26" ht="12.75" customHeight="1" x14ac:dyDescent="0.2">
      <c r="A476" s="236"/>
      <c r="B476" s="236"/>
      <c r="C476" s="236"/>
      <c r="D476" s="236"/>
      <c r="E476" s="236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</row>
    <row r="477" spans="1:26" ht="12.75" customHeight="1" x14ac:dyDescent="0.2">
      <c r="A477" s="236"/>
      <c r="B477" s="236"/>
      <c r="C477" s="236"/>
      <c r="D477" s="236"/>
      <c r="E477" s="236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</row>
    <row r="478" spans="1:26" ht="12.75" customHeight="1" x14ac:dyDescent="0.2">
      <c r="A478" s="236"/>
      <c r="B478" s="236"/>
      <c r="C478" s="236"/>
      <c r="D478" s="236"/>
      <c r="E478" s="236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</row>
    <row r="479" spans="1:26" ht="12.75" customHeight="1" x14ac:dyDescent="0.2">
      <c r="A479" s="236"/>
      <c r="B479" s="236"/>
      <c r="C479" s="236"/>
      <c r="D479" s="236"/>
      <c r="E479" s="236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</row>
    <row r="480" spans="1:26" ht="12.75" customHeight="1" x14ac:dyDescent="0.2">
      <c r="A480" s="236"/>
      <c r="B480" s="236"/>
      <c r="C480" s="236"/>
      <c r="D480" s="236"/>
      <c r="E480" s="236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</row>
    <row r="481" spans="1:26" ht="12.75" customHeight="1" x14ac:dyDescent="0.2">
      <c r="A481" s="236"/>
      <c r="B481" s="236"/>
      <c r="C481" s="236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</row>
    <row r="482" spans="1:26" ht="12.75" customHeight="1" x14ac:dyDescent="0.2">
      <c r="A482" s="236"/>
      <c r="B482" s="236"/>
      <c r="C482" s="236"/>
      <c r="D482" s="236"/>
      <c r="E482" s="236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</row>
    <row r="483" spans="1:26" ht="12.75" customHeight="1" x14ac:dyDescent="0.2">
      <c r="A483" s="236"/>
      <c r="B483" s="236"/>
      <c r="C483" s="236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</row>
    <row r="484" spans="1:26" ht="12.75" customHeight="1" x14ac:dyDescent="0.2">
      <c r="A484" s="236"/>
      <c r="B484" s="236"/>
      <c r="C484" s="236"/>
      <c r="D484" s="236"/>
      <c r="E484" s="236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</row>
    <row r="485" spans="1:26" ht="12.75" customHeight="1" x14ac:dyDescent="0.2">
      <c r="A485" s="236"/>
      <c r="B485" s="236"/>
      <c r="C485" s="236"/>
      <c r="D485" s="236"/>
      <c r="E485" s="236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</row>
    <row r="486" spans="1:26" ht="12.75" customHeight="1" x14ac:dyDescent="0.2">
      <c r="A486" s="236"/>
      <c r="B486" s="236"/>
      <c r="C486" s="236"/>
      <c r="D486" s="236"/>
      <c r="E486" s="236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</row>
    <row r="487" spans="1:26" ht="12.75" customHeight="1" x14ac:dyDescent="0.2">
      <c r="A487" s="236"/>
      <c r="B487" s="236"/>
      <c r="C487" s="236"/>
      <c r="D487" s="236"/>
      <c r="E487" s="236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</row>
    <row r="488" spans="1:26" ht="12.75" customHeight="1" x14ac:dyDescent="0.2">
      <c r="A488" s="236"/>
      <c r="B488" s="236"/>
      <c r="C488" s="236"/>
      <c r="D488" s="236"/>
      <c r="E488" s="236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</row>
    <row r="489" spans="1:26" ht="12.75" customHeight="1" x14ac:dyDescent="0.2">
      <c r="A489" s="236"/>
      <c r="B489" s="236"/>
      <c r="C489" s="236"/>
      <c r="D489" s="236"/>
      <c r="E489" s="236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</row>
    <row r="490" spans="1:26" ht="12.75" customHeight="1" x14ac:dyDescent="0.2">
      <c r="A490" s="236"/>
      <c r="B490" s="236"/>
      <c r="C490" s="236"/>
      <c r="D490" s="236"/>
      <c r="E490" s="236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</row>
    <row r="491" spans="1:26" ht="12.75" customHeight="1" x14ac:dyDescent="0.2">
      <c r="A491" s="236"/>
      <c r="B491" s="236"/>
      <c r="C491" s="236"/>
      <c r="D491" s="236"/>
      <c r="E491" s="236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</row>
    <row r="492" spans="1:26" ht="12.75" customHeight="1" x14ac:dyDescent="0.2">
      <c r="A492" s="236"/>
      <c r="B492" s="236"/>
      <c r="C492" s="236"/>
      <c r="D492" s="236"/>
      <c r="E492" s="236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</row>
    <row r="493" spans="1:26" ht="12.75" customHeight="1" x14ac:dyDescent="0.2">
      <c r="A493" s="236"/>
      <c r="B493" s="236"/>
      <c r="C493" s="236"/>
      <c r="D493" s="236"/>
      <c r="E493" s="236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</row>
    <row r="494" spans="1:26" ht="12.75" customHeight="1" x14ac:dyDescent="0.2">
      <c r="A494" s="236"/>
      <c r="B494" s="236"/>
      <c r="C494" s="236"/>
      <c r="D494" s="236"/>
      <c r="E494" s="236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</row>
    <row r="495" spans="1:26" ht="12.75" customHeight="1" x14ac:dyDescent="0.2">
      <c r="A495" s="236"/>
      <c r="B495" s="236"/>
      <c r="C495" s="236"/>
      <c r="D495" s="236"/>
      <c r="E495" s="236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</row>
    <row r="496" spans="1:26" ht="12.75" customHeight="1" x14ac:dyDescent="0.2">
      <c r="A496" s="236"/>
      <c r="B496" s="236"/>
      <c r="C496" s="236"/>
      <c r="D496" s="236"/>
      <c r="E496" s="236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</row>
    <row r="497" spans="1:26" ht="12.75" customHeight="1" x14ac:dyDescent="0.2">
      <c r="A497" s="236"/>
      <c r="B497" s="236"/>
      <c r="C497" s="236"/>
      <c r="D497" s="236"/>
      <c r="E497" s="236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</row>
    <row r="498" spans="1:26" ht="12.75" customHeight="1" x14ac:dyDescent="0.2">
      <c r="A498" s="236"/>
      <c r="B498" s="236"/>
      <c r="C498" s="236"/>
      <c r="D498" s="236"/>
      <c r="E498" s="236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</row>
    <row r="499" spans="1:26" ht="12.75" customHeight="1" x14ac:dyDescent="0.2">
      <c r="A499" s="236"/>
      <c r="B499" s="236"/>
      <c r="C499" s="236"/>
      <c r="D499" s="236"/>
      <c r="E499" s="236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</row>
    <row r="500" spans="1:26" ht="12.75" customHeight="1" x14ac:dyDescent="0.2">
      <c r="A500" s="236"/>
      <c r="B500" s="236"/>
      <c r="C500" s="236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</row>
    <row r="501" spans="1:26" ht="12.75" customHeight="1" x14ac:dyDescent="0.2">
      <c r="A501" s="236"/>
      <c r="B501" s="236"/>
      <c r="C501" s="236"/>
      <c r="D501" s="236"/>
      <c r="E501" s="236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</row>
    <row r="502" spans="1:26" ht="12.75" customHeight="1" x14ac:dyDescent="0.2">
      <c r="A502" s="236"/>
      <c r="B502" s="236"/>
      <c r="C502" s="236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</row>
    <row r="503" spans="1:26" ht="12.75" customHeight="1" x14ac:dyDescent="0.2">
      <c r="A503" s="236"/>
      <c r="B503" s="236"/>
      <c r="C503" s="236"/>
      <c r="D503" s="236"/>
      <c r="E503" s="236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</row>
    <row r="504" spans="1:26" ht="12.75" customHeight="1" x14ac:dyDescent="0.2">
      <c r="A504" s="236"/>
      <c r="B504" s="236"/>
      <c r="C504" s="236"/>
      <c r="D504" s="236"/>
      <c r="E504" s="236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</row>
    <row r="505" spans="1:26" ht="12.75" customHeight="1" x14ac:dyDescent="0.2">
      <c r="A505" s="236"/>
      <c r="B505" s="236"/>
      <c r="C505" s="236"/>
      <c r="D505" s="236"/>
      <c r="E505" s="236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</row>
    <row r="506" spans="1:26" ht="12.75" customHeight="1" x14ac:dyDescent="0.2">
      <c r="A506" s="236"/>
      <c r="B506" s="236"/>
      <c r="C506" s="236"/>
      <c r="D506" s="236"/>
      <c r="E506" s="236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</row>
    <row r="507" spans="1:26" ht="12.75" customHeight="1" x14ac:dyDescent="0.2">
      <c r="A507" s="236"/>
      <c r="B507" s="236"/>
      <c r="C507" s="236"/>
      <c r="D507" s="236"/>
      <c r="E507" s="236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</row>
    <row r="508" spans="1:26" ht="12.75" customHeight="1" x14ac:dyDescent="0.2">
      <c r="A508" s="236"/>
      <c r="B508" s="236"/>
      <c r="C508" s="236"/>
      <c r="D508" s="236"/>
      <c r="E508" s="236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</row>
    <row r="509" spans="1:26" ht="12.75" customHeight="1" x14ac:dyDescent="0.2">
      <c r="A509" s="236"/>
      <c r="B509" s="236"/>
      <c r="C509" s="236"/>
      <c r="D509" s="236"/>
      <c r="E509" s="236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</row>
    <row r="510" spans="1:26" ht="12.75" customHeight="1" x14ac:dyDescent="0.2">
      <c r="A510" s="236"/>
      <c r="B510" s="236"/>
      <c r="C510" s="236"/>
      <c r="D510" s="236"/>
      <c r="E510" s="236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</row>
    <row r="511" spans="1:26" ht="12.75" customHeight="1" x14ac:dyDescent="0.2">
      <c r="A511" s="236"/>
      <c r="B511" s="236"/>
      <c r="C511" s="236"/>
      <c r="D511" s="236"/>
      <c r="E511" s="236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</row>
    <row r="512" spans="1:26" ht="12.75" customHeight="1" x14ac:dyDescent="0.2">
      <c r="A512" s="236"/>
      <c r="B512" s="236"/>
      <c r="C512" s="236"/>
      <c r="D512" s="236"/>
      <c r="E512" s="236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</row>
    <row r="513" spans="1:26" ht="12.75" customHeight="1" x14ac:dyDescent="0.2">
      <c r="A513" s="236"/>
      <c r="B513" s="236"/>
      <c r="C513" s="236"/>
      <c r="D513" s="236"/>
      <c r="E513" s="236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</row>
    <row r="514" spans="1:26" ht="12.75" customHeight="1" x14ac:dyDescent="0.2">
      <c r="A514" s="236"/>
      <c r="B514" s="236"/>
      <c r="C514" s="236"/>
      <c r="D514" s="236"/>
      <c r="E514" s="236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</row>
    <row r="515" spans="1:26" ht="12.75" customHeight="1" x14ac:dyDescent="0.2">
      <c r="A515" s="236"/>
      <c r="B515" s="236"/>
      <c r="C515" s="236"/>
      <c r="D515" s="236"/>
      <c r="E515" s="236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</row>
    <row r="516" spans="1:26" ht="12.75" customHeight="1" x14ac:dyDescent="0.2">
      <c r="A516" s="236"/>
      <c r="B516" s="236"/>
      <c r="C516" s="236"/>
      <c r="D516" s="236"/>
      <c r="E516" s="236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</row>
    <row r="517" spans="1:26" ht="12.75" customHeight="1" x14ac:dyDescent="0.2">
      <c r="A517" s="236"/>
      <c r="B517" s="236"/>
      <c r="C517" s="236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</row>
    <row r="518" spans="1:26" ht="12.75" customHeight="1" x14ac:dyDescent="0.2">
      <c r="A518" s="236"/>
      <c r="B518" s="236"/>
      <c r="C518" s="236"/>
      <c r="D518" s="236"/>
      <c r="E518" s="236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</row>
    <row r="519" spans="1:26" ht="12.75" customHeight="1" x14ac:dyDescent="0.2">
      <c r="A519" s="236"/>
      <c r="B519" s="236"/>
      <c r="C519" s="236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</row>
    <row r="520" spans="1:26" ht="12.75" customHeight="1" x14ac:dyDescent="0.2">
      <c r="A520" s="236"/>
      <c r="B520" s="236"/>
      <c r="C520" s="236"/>
      <c r="D520" s="236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</row>
    <row r="521" spans="1:26" ht="12.75" customHeight="1" x14ac:dyDescent="0.2">
      <c r="A521" s="236"/>
      <c r="B521" s="236"/>
      <c r="C521" s="236"/>
      <c r="D521" s="236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</row>
    <row r="522" spans="1:26" ht="12.75" customHeight="1" x14ac:dyDescent="0.2">
      <c r="A522" s="236"/>
      <c r="B522" s="236"/>
      <c r="C522" s="236"/>
      <c r="D522" s="236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</row>
    <row r="523" spans="1:26" ht="12.75" customHeight="1" x14ac:dyDescent="0.2">
      <c r="A523" s="236"/>
      <c r="B523" s="236"/>
      <c r="C523" s="236"/>
      <c r="D523" s="236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</row>
    <row r="524" spans="1:26" ht="12.75" customHeight="1" x14ac:dyDescent="0.2">
      <c r="A524" s="236"/>
      <c r="B524" s="236"/>
      <c r="C524" s="236"/>
      <c r="D524" s="236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</row>
    <row r="525" spans="1:26" ht="12.75" customHeight="1" x14ac:dyDescent="0.2">
      <c r="A525" s="236"/>
      <c r="B525" s="236"/>
      <c r="C525" s="236"/>
      <c r="D525" s="236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</row>
    <row r="526" spans="1:26" ht="12.75" customHeight="1" x14ac:dyDescent="0.2">
      <c r="A526" s="236"/>
      <c r="B526" s="236"/>
      <c r="C526" s="236"/>
      <c r="D526" s="236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</row>
    <row r="527" spans="1:26" ht="12.75" customHeight="1" x14ac:dyDescent="0.2">
      <c r="A527" s="236"/>
      <c r="B527" s="236"/>
      <c r="C527" s="236"/>
      <c r="D527" s="236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</row>
    <row r="528" spans="1:26" ht="12.75" customHeight="1" x14ac:dyDescent="0.2">
      <c r="A528" s="236"/>
      <c r="B528" s="236"/>
      <c r="C528" s="236"/>
      <c r="D528" s="236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</row>
    <row r="529" spans="1:26" ht="12.75" customHeight="1" x14ac:dyDescent="0.2">
      <c r="A529" s="236"/>
      <c r="B529" s="236"/>
      <c r="C529" s="236"/>
      <c r="D529" s="236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</row>
    <row r="530" spans="1:26" ht="12.75" customHeight="1" x14ac:dyDescent="0.2">
      <c r="A530" s="236"/>
      <c r="B530" s="236"/>
      <c r="C530" s="236"/>
      <c r="D530" s="236"/>
      <c r="E530" s="236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</row>
    <row r="531" spans="1:26" ht="12.75" customHeight="1" x14ac:dyDescent="0.2">
      <c r="A531" s="236"/>
      <c r="B531" s="236"/>
      <c r="C531" s="236"/>
      <c r="D531" s="236"/>
      <c r="E531" s="236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</row>
    <row r="532" spans="1:26" ht="12.75" customHeight="1" x14ac:dyDescent="0.2">
      <c r="A532" s="236"/>
      <c r="B532" s="236"/>
      <c r="C532" s="236"/>
      <c r="D532" s="236"/>
      <c r="E532" s="236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</row>
    <row r="533" spans="1:26" ht="12.75" customHeight="1" x14ac:dyDescent="0.2">
      <c r="A533" s="236"/>
      <c r="B533" s="236"/>
      <c r="C533" s="236"/>
      <c r="D533" s="236"/>
      <c r="E533" s="236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</row>
    <row r="534" spans="1:26" ht="12.75" customHeight="1" x14ac:dyDescent="0.2">
      <c r="A534" s="236"/>
      <c r="B534" s="236"/>
      <c r="C534" s="236"/>
      <c r="D534" s="236"/>
      <c r="E534" s="236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</row>
    <row r="535" spans="1:26" ht="12.75" customHeight="1" x14ac:dyDescent="0.2">
      <c r="A535" s="236"/>
      <c r="B535" s="236"/>
      <c r="C535" s="236"/>
      <c r="D535" s="236"/>
      <c r="E535" s="236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</row>
    <row r="536" spans="1:26" ht="12.75" customHeight="1" x14ac:dyDescent="0.2">
      <c r="A536" s="236"/>
      <c r="B536" s="236"/>
      <c r="C536" s="236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</row>
    <row r="537" spans="1:26" ht="12.75" customHeight="1" x14ac:dyDescent="0.2">
      <c r="A537" s="236"/>
      <c r="B537" s="236"/>
      <c r="C537" s="236"/>
      <c r="D537" s="236"/>
      <c r="E537" s="236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</row>
    <row r="538" spans="1:26" ht="12.75" customHeight="1" x14ac:dyDescent="0.2">
      <c r="A538" s="236"/>
      <c r="B538" s="236"/>
      <c r="C538" s="236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</row>
    <row r="539" spans="1:26" ht="12.75" customHeight="1" x14ac:dyDescent="0.2">
      <c r="A539" s="236"/>
      <c r="B539" s="236"/>
      <c r="C539" s="236"/>
      <c r="D539" s="236"/>
      <c r="E539" s="236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</row>
    <row r="540" spans="1:26" ht="12.75" customHeight="1" x14ac:dyDescent="0.2">
      <c r="A540" s="236"/>
      <c r="B540" s="236"/>
      <c r="C540" s="236"/>
      <c r="D540" s="236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</row>
    <row r="541" spans="1:26" ht="12.75" customHeight="1" x14ac:dyDescent="0.2">
      <c r="A541" s="236"/>
      <c r="B541" s="236"/>
      <c r="C541" s="236"/>
      <c r="D541" s="236"/>
      <c r="E541" s="236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</row>
    <row r="542" spans="1:26" ht="12.75" customHeight="1" x14ac:dyDescent="0.2">
      <c r="A542" s="236"/>
      <c r="B542" s="236"/>
      <c r="C542" s="236"/>
      <c r="D542" s="236"/>
      <c r="E542" s="236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</row>
    <row r="543" spans="1:26" ht="12.75" customHeight="1" x14ac:dyDescent="0.2">
      <c r="A543" s="236"/>
      <c r="B543" s="236"/>
      <c r="C543" s="236"/>
      <c r="D543" s="236"/>
      <c r="E543" s="236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</row>
    <row r="544" spans="1:26" ht="12.75" customHeight="1" x14ac:dyDescent="0.2">
      <c r="A544" s="236"/>
      <c r="B544" s="236"/>
      <c r="C544" s="236"/>
      <c r="D544" s="236"/>
      <c r="E544" s="236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</row>
    <row r="545" spans="1:26" ht="12.75" customHeight="1" x14ac:dyDescent="0.2">
      <c r="A545" s="236"/>
      <c r="B545" s="236"/>
      <c r="C545" s="236"/>
      <c r="D545" s="236"/>
      <c r="E545" s="236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</row>
    <row r="546" spans="1:26" ht="12.75" customHeight="1" x14ac:dyDescent="0.2">
      <c r="A546" s="236"/>
      <c r="B546" s="236"/>
      <c r="C546" s="236"/>
      <c r="D546" s="236"/>
      <c r="E546" s="236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</row>
    <row r="547" spans="1:26" ht="12.75" customHeight="1" x14ac:dyDescent="0.2">
      <c r="A547" s="236"/>
      <c r="B547" s="236"/>
      <c r="C547" s="236"/>
      <c r="D547" s="236"/>
      <c r="E547" s="236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</row>
    <row r="548" spans="1:26" ht="12.75" customHeight="1" x14ac:dyDescent="0.2">
      <c r="A548" s="236"/>
      <c r="B548" s="236"/>
      <c r="C548" s="236"/>
      <c r="D548" s="236"/>
      <c r="E548" s="236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</row>
    <row r="549" spans="1:26" ht="12.75" customHeight="1" x14ac:dyDescent="0.2">
      <c r="A549" s="236"/>
      <c r="B549" s="236"/>
      <c r="C549" s="236"/>
      <c r="D549" s="236"/>
      <c r="E549" s="236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</row>
    <row r="550" spans="1:26" ht="12.75" customHeight="1" x14ac:dyDescent="0.2">
      <c r="A550" s="236"/>
      <c r="B550" s="236"/>
      <c r="C550" s="236"/>
      <c r="D550" s="236"/>
      <c r="E550" s="236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</row>
    <row r="551" spans="1:26" ht="12.75" customHeight="1" x14ac:dyDescent="0.2">
      <c r="A551" s="236"/>
      <c r="B551" s="236"/>
      <c r="C551" s="236"/>
      <c r="D551" s="236"/>
      <c r="E551" s="236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</row>
    <row r="552" spans="1:26" ht="12.75" customHeight="1" x14ac:dyDescent="0.2">
      <c r="A552" s="236"/>
      <c r="B552" s="236"/>
      <c r="C552" s="236"/>
      <c r="D552" s="236"/>
      <c r="E552" s="236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</row>
    <row r="553" spans="1:26" ht="12.75" customHeight="1" x14ac:dyDescent="0.2">
      <c r="A553" s="236"/>
      <c r="B553" s="236"/>
      <c r="C553" s="236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</row>
    <row r="554" spans="1:26" ht="12.75" customHeight="1" x14ac:dyDescent="0.2">
      <c r="A554" s="236"/>
      <c r="B554" s="236"/>
      <c r="C554" s="236"/>
      <c r="D554" s="236"/>
      <c r="E554" s="236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</row>
    <row r="555" spans="1:26" ht="12.75" customHeight="1" x14ac:dyDescent="0.2">
      <c r="A555" s="236"/>
      <c r="B555" s="236"/>
      <c r="C555" s="236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</row>
    <row r="556" spans="1:26" ht="12.75" customHeight="1" x14ac:dyDescent="0.2">
      <c r="A556" s="236"/>
      <c r="B556" s="236"/>
      <c r="C556" s="236"/>
      <c r="D556" s="236"/>
      <c r="E556" s="236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</row>
    <row r="557" spans="1:26" ht="12.75" customHeight="1" x14ac:dyDescent="0.2">
      <c r="A557" s="236"/>
      <c r="B557" s="236"/>
      <c r="C557" s="236"/>
      <c r="D557" s="236"/>
      <c r="E557" s="236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</row>
    <row r="558" spans="1:26" ht="12.75" customHeight="1" x14ac:dyDescent="0.2">
      <c r="A558" s="236"/>
      <c r="B558" s="236"/>
      <c r="C558" s="236"/>
      <c r="D558" s="236"/>
      <c r="E558" s="236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</row>
    <row r="559" spans="1:26" ht="12.75" customHeight="1" x14ac:dyDescent="0.2">
      <c r="A559" s="236"/>
      <c r="B559" s="236"/>
      <c r="C559" s="236"/>
      <c r="D559" s="236"/>
      <c r="E559" s="236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</row>
    <row r="560" spans="1:26" ht="12.75" customHeight="1" x14ac:dyDescent="0.2">
      <c r="A560" s="236"/>
      <c r="B560" s="236"/>
      <c r="C560" s="236"/>
      <c r="D560" s="236"/>
      <c r="E560" s="236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</row>
    <row r="561" spans="1:26" ht="12.75" customHeight="1" x14ac:dyDescent="0.2">
      <c r="A561" s="236"/>
      <c r="B561" s="236"/>
      <c r="C561" s="236"/>
      <c r="D561" s="236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</row>
    <row r="562" spans="1:26" ht="12.75" customHeight="1" x14ac:dyDescent="0.2">
      <c r="A562" s="236"/>
      <c r="B562" s="236"/>
      <c r="C562" s="236"/>
      <c r="D562" s="236"/>
      <c r="E562" s="236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</row>
    <row r="563" spans="1:26" ht="12.75" customHeight="1" x14ac:dyDescent="0.2">
      <c r="A563" s="236"/>
      <c r="B563" s="236"/>
      <c r="C563" s="236"/>
      <c r="D563" s="236"/>
      <c r="E563" s="236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</row>
    <row r="564" spans="1:26" ht="12.75" customHeight="1" x14ac:dyDescent="0.2">
      <c r="A564" s="236"/>
      <c r="B564" s="236"/>
      <c r="C564" s="236"/>
      <c r="D564" s="236"/>
      <c r="E564" s="236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</row>
    <row r="565" spans="1:26" ht="12.75" customHeight="1" x14ac:dyDescent="0.2">
      <c r="A565" s="236"/>
      <c r="B565" s="236"/>
      <c r="C565" s="236"/>
      <c r="D565" s="236"/>
      <c r="E565" s="236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</row>
    <row r="566" spans="1:26" ht="12.75" customHeight="1" x14ac:dyDescent="0.2">
      <c r="A566" s="236"/>
      <c r="B566" s="236"/>
      <c r="C566" s="236"/>
      <c r="D566" s="236"/>
      <c r="E566" s="236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</row>
    <row r="567" spans="1:26" ht="12.75" customHeight="1" x14ac:dyDescent="0.2">
      <c r="A567" s="236"/>
      <c r="B567" s="236"/>
      <c r="C567" s="236"/>
      <c r="D567" s="236"/>
      <c r="E567" s="236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</row>
    <row r="568" spans="1:26" ht="12.75" customHeight="1" x14ac:dyDescent="0.2">
      <c r="A568" s="236"/>
      <c r="B568" s="236"/>
      <c r="C568" s="236"/>
      <c r="D568" s="236"/>
      <c r="E568" s="236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</row>
    <row r="569" spans="1:26" ht="12.75" customHeight="1" x14ac:dyDescent="0.2">
      <c r="A569" s="236"/>
      <c r="B569" s="236"/>
      <c r="C569" s="236"/>
      <c r="D569" s="236"/>
      <c r="E569" s="236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</row>
    <row r="570" spans="1:26" ht="12.75" customHeight="1" x14ac:dyDescent="0.2">
      <c r="A570" s="236"/>
      <c r="B570" s="236"/>
      <c r="C570" s="236"/>
      <c r="D570" s="236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</row>
    <row r="571" spans="1:26" ht="12.75" customHeight="1" x14ac:dyDescent="0.2">
      <c r="A571" s="236"/>
      <c r="B571" s="236"/>
      <c r="C571" s="236"/>
      <c r="D571" s="236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</row>
    <row r="572" spans="1:26" ht="12.75" customHeight="1" x14ac:dyDescent="0.2">
      <c r="A572" s="236"/>
      <c r="B572" s="236"/>
      <c r="C572" s="236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</row>
    <row r="573" spans="1:26" ht="12.75" customHeight="1" x14ac:dyDescent="0.2">
      <c r="A573" s="236"/>
      <c r="B573" s="236"/>
      <c r="C573" s="236"/>
      <c r="D573" s="236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</row>
    <row r="574" spans="1:26" ht="12.75" customHeight="1" x14ac:dyDescent="0.2">
      <c r="A574" s="236"/>
      <c r="B574" s="236"/>
      <c r="C574" s="236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</row>
    <row r="575" spans="1:26" ht="12.75" customHeight="1" x14ac:dyDescent="0.2">
      <c r="A575" s="236"/>
      <c r="B575" s="236"/>
      <c r="C575" s="236"/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</row>
    <row r="576" spans="1:26" ht="12.75" customHeight="1" x14ac:dyDescent="0.2">
      <c r="A576" s="236"/>
      <c r="B576" s="236"/>
      <c r="C576" s="236"/>
      <c r="D576" s="236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</row>
    <row r="577" spans="1:26" ht="12.75" customHeight="1" x14ac:dyDescent="0.2">
      <c r="A577" s="236"/>
      <c r="B577" s="236"/>
      <c r="C577" s="236"/>
      <c r="D577" s="236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</row>
    <row r="578" spans="1:26" ht="12.75" customHeight="1" x14ac:dyDescent="0.2">
      <c r="A578" s="236"/>
      <c r="B578" s="236"/>
      <c r="C578" s="236"/>
      <c r="D578" s="236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</row>
    <row r="579" spans="1:26" ht="12.75" customHeight="1" x14ac:dyDescent="0.2">
      <c r="A579" s="236"/>
      <c r="B579" s="236"/>
      <c r="C579" s="236"/>
      <c r="D579" s="236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</row>
    <row r="580" spans="1:26" ht="12.75" customHeight="1" x14ac:dyDescent="0.2">
      <c r="A580" s="236"/>
      <c r="B580" s="236"/>
      <c r="C580" s="236"/>
      <c r="D580" s="236"/>
      <c r="E580" s="236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</row>
    <row r="581" spans="1:26" ht="12.75" customHeight="1" x14ac:dyDescent="0.2">
      <c r="A581" s="236"/>
      <c r="B581" s="236"/>
      <c r="C581" s="236"/>
      <c r="D581" s="236"/>
      <c r="E581" s="236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</row>
    <row r="582" spans="1:26" ht="12.75" customHeight="1" x14ac:dyDescent="0.2">
      <c r="A582" s="236"/>
      <c r="B582" s="236"/>
      <c r="C582" s="236"/>
      <c r="D582" s="236"/>
      <c r="E582" s="236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</row>
    <row r="583" spans="1:26" ht="12.75" customHeight="1" x14ac:dyDescent="0.2">
      <c r="A583" s="236"/>
      <c r="B583" s="236"/>
      <c r="C583" s="236"/>
      <c r="D583" s="236"/>
      <c r="E583" s="236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</row>
    <row r="584" spans="1:26" ht="12.75" customHeight="1" x14ac:dyDescent="0.2">
      <c r="A584" s="236"/>
      <c r="B584" s="236"/>
      <c r="C584" s="236"/>
      <c r="D584" s="236"/>
      <c r="E584" s="236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</row>
    <row r="585" spans="1:26" ht="12.75" customHeight="1" x14ac:dyDescent="0.2">
      <c r="A585" s="236"/>
      <c r="B585" s="236"/>
      <c r="C585" s="236"/>
      <c r="D585" s="236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</row>
    <row r="586" spans="1:26" ht="12.75" customHeight="1" x14ac:dyDescent="0.2">
      <c r="A586" s="236"/>
      <c r="B586" s="236"/>
      <c r="C586" s="236"/>
      <c r="D586" s="236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</row>
    <row r="587" spans="1:26" ht="12.75" customHeight="1" x14ac:dyDescent="0.2">
      <c r="A587" s="236"/>
      <c r="B587" s="236"/>
      <c r="C587" s="236"/>
      <c r="D587" s="236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</row>
    <row r="588" spans="1:26" ht="12.75" customHeight="1" x14ac:dyDescent="0.2">
      <c r="A588" s="236"/>
      <c r="B588" s="236"/>
      <c r="C588" s="236"/>
      <c r="D588" s="236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</row>
    <row r="589" spans="1:26" ht="12.75" customHeight="1" x14ac:dyDescent="0.2">
      <c r="A589" s="236"/>
      <c r="B589" s="236"/>
      <c r="C589" s="236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</row>
    <row r="590" spans="1:26" ht="12.75" customHeight="1" x14ac:dyDescent="0.2">
      <c r="A590" s="236"/>
      <c r="B590" s="236"/>
      <c r="C590" s="236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</row>
    <row r="591" spans="1:26" ht="12.75" customHeight="1" x14ac:dyDescent="0.2">
      <c r="A591" s="236"/>
      <c r="B591" s="236"/>
      <c r="C591" s="236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</row>
    <row r="592" spans="1:26" ht="12.75" customHeight="1" x14ac:dyDescent="0.2">
      <c r="A592" s="236"/>
      <c r="B592" s="236"/>
      <c r="C592" s="236"/>
      <c r="D592" s="236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</row>
    <row r="593" spans="1:26" ht="12.75" customHeight="1" x14ac:dyDescent="0.2">
      <c r="A593" s="236"/>
      <c r="B593" s="236"/>
      <c r="C593" s="236"/>
      <c r="D593" s="236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</row>
    <row r="594" spans="1:26" ht="12.75" customHeight="1" x14ac:dyDescent="0.2">
      <c r="A594" s="236"/>
      <c r="B594" s="236"/>
      <c r="C594" s="236"/>
      <c r="D594" s="236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</row>
    <row r="595" spans="1:26" ht="12.75" customHeight="1" x14ac:dyDescent="0.2">
      <c r="A595" s="236"/>
      <c r="B595" s="236"/>
      <c r="C595" s="236"/>
      <c r="D595" s="236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</row>
    <row r="596" spans="1:26" ht="12.75" customHeight="1" x14ac:dyDescent="0.2">
      <c r="A596" s="236"/>
      <c r="B596" s="236"/>
      <c r="C596" s="236"/>
      <c r="D596" s="236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</row>
    <row r="597" spans="1:26" ht="12.75" customHeight="1" x14ac:dyDescent="0.2">
      <c r="A597" s="236"/>
      <c r="B597" s="236"/>
      <c r="C597" s="236"/>
      <c r="D597" s="236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</row>
    <row r="598" spans="1:26" ht="12.75" customHeight="1" x14ac:dyDescent="0.2">
      <c r="A598" s="236"/>
      <c r="B598" s="236"/>
      <c r="C598" s="236"/>
      <c r="D598" s="236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</row>
    <row r="599" spans="1:26" ht="12.75" customHeight="1" x14ac:dyDescent="0.2">
      <c r="A599" s="236"/>
      <c r="B599" s="236"/>
      <c r="C599" s="236"/>
      <c r="D599" s="236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</row>
    <row r="600" spans="1:26" ht="12.75" customHeight="1" x14ac:dyDescent="0.2">
      <c r="A600" s="236"/>
      <c r="B600" s="236"/>
      <c r="C600" s="236"/>
      <c r="D600" s="236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</row>
    <row r="601" spans="1:26" ht="12.75" customHeight="1" x14ac:dyDescent="0.2">
      <c r="A601" s="236"/>
      <c r="B601" s="236"/>
      <c r="C601" s="236"/>
      <c r="D601" s="236"/>
      <c r="E601" s="236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</row>
    <row r="602" spans="1:26" ht="12.75" customHeight="1" x14ac:dyDescent="0.2">
      <c r="A602" s="236"/>
      <c r="B602" s="236"/>
      <c r="C602" s="236"/>
      <c r="D602" s="236"/>
      <c r="E602" s="236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</row>
    <row r="603" spans="1:26" ht="12.75" customHeight="1" x14ac:dyDescent="0.2">
      <c r="A603" s="236"/>
      <c r="B603" s="236"/>
      <c r="C603" s="236"/>
      <c r="D603" s="236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</row>
    <row r="604" spans="1:26" ht="12.75" customHeight="1" x14ac:dyDescent="0.2">
      <c r="A604" s="236"/>
      <c r="B604" s="236"/>
      <c r="C604" s="236"/>
      <c r="D604" s="236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</row>
    <row r="605" spans="1:26" ht="12.75" customHeight="1" x14ac:dyDescent="0.2">
      <c r="A605" s="236"/>
      <c r="B605" s="236"/>
      <c r="C605" s="236"/>
      <c r="D605" s="236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</row>
    <row r="606" spans="1:26" ht="12.75" customHeight="1" x14ac:dyDescent="0.2">
      <c r="A606" s="236"/>
      <c r="B606" s="236"/>
      <c r="C606" s="236"/>
      <c r="D606" s="236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</row>
    <row r="607" spans="1:26" ht="12.75" customHeight="1" x14ac:dyDescent="0.2">
      <c r="A607" s="236"/>
      <c r="B607" s="236"/>
      <c r="C607" s="236"/>
      <c r="D607" s="236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</row>
    <row r="608" spans="1:26" ht="12.75" customHeight="1" x14ac:dyDescent="0.2">
      <c r="A608" s="236"/>
      <c r="B608" s="236"/>
      <c r="C608" s="236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</row>
    <row r="609" spans="1:26" ht="12.75" customHeight="1" x14ac:dyDescent="0.2">
      <c r="A609" s="236"/>
      <c r="B609" s="236"/>
      <c r="C609" s="236"/>
      <c r="D609" s="236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</row>
    <row r="610" spans="1:26" ht="12.75" customHeight="1" x14ac:dyDescent="0.2">
      <c r="A610" s="236"/>
      <c r="B610" s="236"/>
      <c r="C610" s="236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</row>
    <row r="611" spans="1:26" ht="12.75" customHeight="1" x14ac:dyDescent="0.2">
      <c r="A611" s="236"/>
      <c r="B611" s="236"/>
      <c r="C611" s="236"/>
      <c r="D611" s="236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</row>
    <row r="612" spans="1:26" ht="12.75" customHeight="1" x14ac:dyDescent="0.2">
      <c r="A612" s="236"/>
      <c r="B612" s="236"/>
      <c r="C612" s="236"/>
      <c r="D612" s="236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</row>
    <row r="613" spans="1:26" ht="12.75" customHeight="1" x14ac:dyDescent="0.2">
      <c r="A613" s="236"/>
      <c r="B613" s="236"/>
      <c r="C613" s="236"/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</row>
    <row r="614" spans="1:26" ht="12.75" customHeight="1" x14ac:dyDescent="0.2">
      <c r="A614" s="236"/>
      <c r="B614" s="236"/>
      <c r="C614" s="236"/>
      <c r="D614" s="236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</row>
    <row r="615" spans="1:26" ht="12.75" customHeight="1" x14ac:dyDescent="0.2">
      <c r="A615" s="236"/>
      <c r="B615" s="236"/>
      <c r="C615" s="236"/>
      <c r="D615" s="236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</row>
    <row r="616" spans="1:26" ht="12.75" customHeight="1" x14ac:dyDescent="0.2">
      <c r="A616" s="236"/>
      <c r="B616" s="236"/>
      <c r="C616" s="236"/>
      <c r="D616" s="236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</row>
    <row r="617" spans="1:26" ht="12.75" customHeight="1" x14ac:dyDescent="0.2">
      <c r="A617" s="236"/>
      <c r="B617" s="236"/>
      <c r="C617" s="236"/>
      <c r="D617" s="236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</row>
    <row r="618" spans="1:26" ht="12.75" customHeight="1" x14ac:dyDescent="0.2">
      <c r="A618" s="236"/>
      <c r="B618" s="236"/>
      <c r="C618" s="236"/>
      <c r="D618" s="236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</row>
    <row r="619" spans="1:26" ht="12.75" customHeight="1" x14ac:dyDescent="0.2">
      <c r="A619" s="236"/>
      <c r="B619" s="236"/>
      <c r="C619" s="236"/>
      <c r="D619" s="236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</row>
    <row r="620" spans="1:26" ht="12.75" customHeight="1" x14ac:dyDescent="0.2">
      <c r="A620" s="236"/>
      <c r="B620" s="236"/>
      <c r="C620" s="236"/>
      <c r="D620" s="236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</row>
    <row r="621" spans="1:26" ht="12.75" customHeight="1" x14ac:dyDescent="0.2">
      <c r="A621" s="236"/>
      <c r="B621" s="236"/>
      <c r="C621" s="236"/>
      <c r="D621" s="236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</row>
    <row r="622" spans="1:26" ht="12.75" customHeight="1" x14ac:dyDescent="0.2">
      <c r="A622" s="236"/>
      <c r="B622" s="236"/>
      <c r="C622" s="236"/>
      <c r="D622" s="236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</row>
    <row r="623" spans="1:26" ht="12.75" customHeight="1" x14ac:dyDescent="0.2">
      <c r="A623" s="236"/>
      <c r="B623" s="236"/>
      <c r="C623" s="236"/>
      <c r="D623" s="236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</row>
    <row r="624" spans="1:26" ht="12.75" customHeight="1" x14ac:dyDescent="0.2">
      <c r="A624" s="236"/>
      <c r="B624" s="236"/>
      <c r="C624" s="236"/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</row>
    <row r="625" spans="1:26" ht="12.75" customHeight="1" x14ac:dyDescent="0.2">
      <c r="A625" s="236"/>
      <c r="B625" s="236"/>
      <c r="C625" s="236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</row>
    <row r="626" spans="1:26" ht="12.75" customHeight="1" x14ac:dyDescent="0.2">
      <c r="A626" s="236"/>
      <c r="B626" s="236"/>
      <c r="C626" s="236"/>
      <c r="D626" s="236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</row>
    <row r="627" spans="1:26" ht="12.75" customHeight="1" x14ac:dyDescent="0.2">
      <c r="A627" s="236"/>
      <c r="B627" s="236"/>
      <c r="C627" s="236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</row>
    <row r="628" spans="1:26" ht="12.75" customHeight="1" x14ac:dyDescent="0.2">
      <c r="A628" s="236"/>
      <c r="B628" s="236"/>
      <c r="C628" s="236"/>
      <c r="D628" s="236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</row>
    <row r="629" spans="1:26" ht="12.75" customHeight="1" x14ac:dyDescent="0.2">
      <c r="A629" s="236"/>
      <c r="B629" s="236"/>
      <c r="C629" s="236"/>
      <c r="D629" s="236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</row>
    <row r="630" spans="1:26" ht="12.75" customHeight="1" x14ac:dyDescent="0.2">
      <c r="A630" s="236"/>
      <c r="B630" s="236"/>
      <c r="C630" s="236"/>
      <c r="D630" s="236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</row>
    <row r="631" spans="1:26" ht="12.75" customHeight="1" x14ac:dyDescent="0.2">
      <c r="A631" s="236"/>
      <c r="B631" s="236"/>
      <c r="C631" s="236"/>
      <c r="D631" s="236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</row>
    <row r="632" spans="1:26" ht="12.75" customHeight="1" x14ac:dyDescent="0.2">
      <c r="A632" s="236"/>
      <c r="B632" s="236"/>
      <c r="C632" s="236"/>
      <c r="D632" s="236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</row>
    <row r="633" spans="1:26" ht="12.75" customHeight="1" x14ac:dyDescent="0.2">
      <c r="A633" s="236"/>
      <c r="B633" s="236"/>
      <c r="C633" s="236"/>
      <c r="D633" s="236"/>
      <c r="E633" s="236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</row>
    <row r="634" spans="1:26" ht="12.75" customHeight="1" x14ac:dyDescent="0.2">
      <c r="A634" s="236"/>
      <c r="B634" s="236"/>
      <c r="C634" s="236"/>
      <c r="D634" s="236"/>
      <c r="E634" s="236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</row>
    <row r="635" spans="1:26" ht="12.75" customHeight="1" x14ac:dyDescent="0.2">
      <c r="A635" s="236"/>
      <c r="B635" s="236"/>
      <c r="C635" s="236"/>
      <c r="D635" s="236"/>
      <c r="E635" s="236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</row>
    <row r="636" spans="1:26" ht="12.75" customHeight="1" x14ac:dyDescent="0.2">
      <c r="A636" s="236"/>
      <c r="B636" s="236"/>
      <c r="C636" s="236"/>
      <c r="D636" s="236"/>
      <c r="E636" s="236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</row>
    <row r="637" spans="1:26" ht="12.75" customHeight="1" x14ac:dyDescent="0.2">
      <c r="A637" s="236"/>
      <c r="B637" s="236"/>
      <c r="C637" s="236"/>
      <c r="D637" s="236"/>
      <c r="E637" s="236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</row>
    <row r="638" spans="1:26" ht="12.75" customHeight="1" x14ac:dyDescent="0.2">
      <c r="A638" s="236"/>
      <c r="B638" s="236"/>
      <c r="C638" s="236"/>
      <c r="D638" s="236"/>
      <c r="E638" s="236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</row>
    <row r="639" spans="1:26" ht="12.75" customHeight="1" x14ac:dyDescent="0.2">
      <c r="A639" s="236"/>
      <c r="B639" s="236"/>
      <c r="C639" s="236"/>
      <c r="D639" s="236"/>
      <c r="E639" s="236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</row>
    <row r="640" spans="1:26" ht="12.75" customHeight="1" x14ac:dyDescent="0.2">
      <c r="A640" s="236"/>
      <c r="B640" s="236"/>
      <c r="C640" s="236"/>
      <c r="D640" s="236"/>
      <c r="E640" s="236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</row>
    <row r="641" spans="1:26" ht="12.75" customHeight="1" x14ac:dyDescent="0.2">
      <c r="A641" s="236"/>
      <c r="B641" s="236"/>
      <c r="C641" s="236"/>
      <c r="D641" s="236"/>
      <c r="E641" s="236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</row>
    <row r="642" spans="1:26" ht="12.75" customHeight="1" x14ac:dyDescent="0.2">
      <c r="A642" s="236"/>
      <c r="B642" s="236"/>
      <c r="C642" s="236"/>
      <c r="D642" s="236"/>
      <c r="E642" s="236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</row>
    <row r="643" spans="1:26" ht="12.75" customHeight="1" x14ac:dyDescent="0.2">
      <c r="A643" s="236"/>
      <c r="B643" s="236"/>
      <c r="C643" s="236"/>
      <c r="D643" s="236"/>
      <c r="E643" s="236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</row>
    <row r="644" spans="1:26" ht="12.75" customHeight="1" x14ac:dyDescent="0.2">
      <c r="A644" s="236"/>
      <c r="B644" s="236"/>
      <c r="C644" s="236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</row>
    <row r="645" spans="1:26" ht="12.75" customHeight="1" x14ac:dyDescent="0.2">
      <c r="A645" s="236"/>
      <c r="B645" s="236"/>
      <c r="C645" s="236"/>
      <c r="D645" s="236"/>
      <c r="E645" s="236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</row>
    <row r="646" spans="1:26" ht="12.75" customHeight="1" x14ac:dyDescent="0.2">
      <c r="A646" s="236"/>
      <c r="B646" s="236"/>
      <c r="C646" s="236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</row>
    <row r="647" spans="1:26" ht="12.75" customHeight="1" x14ac:dyDescent="0.2">
      <c r="A647" s="236"/>
      <c r="B647" s="236"/>
      <c r="C647" s="236"/>
      <c r="D647" s="236"/>
      <c r="E647" s="236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</row>
    <row r="648" spans="1:26" ht="12.75" customHeight="1" x14ac:dyDescent="0.2">
      <c r="A648" s="236"/>
      <c r="B648" s="236"/>
      <c r="C648" s="236"/>
      <c r="D648" s="236"/>
      <c r="E648" s="236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</row>
    <row r="649" spans="1:26" ht="12.75" customHeight="1" x14ac:dyDescent="0.2">
      <c r="A649" s="236"/>
      <c r="B649" s="236"/>
      <c r="C649" s="236"/>
      <c r="D649" s="236"/>
      <c r="E649" s="236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</row>
    <row r="650" spans="1:26" ht="12.75" customHeight="1" x14ac:dyDescent="0.2">
      <c r="A650" s="236"/>
      <c r="B650" s="236"/>
      <c r="C650" s="236"/>
      <c r="D650" s="236"/>
      <c r="E650" s="236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</row>
    <row r="651" spans="1:26" ht="12.75" customHeight="1" x14ac:dyDescent="0.2">
      <c r="A651" s="236"/>
      <c r="B651" s="236"/>
      <c r="C651" s="236"/>
      <c r="D651" s="236"/>
      <c r="E651" s="236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</row>
    <row r="652" spans="1:26" ht="12.75" customHeight="1" x14ac:dyDescent="0.2">
      <c r="A652" s="236"/>
      <c r="B652" s="236"/>
      <c r="C652" s="236"/>
      <c r="D652" s="236"/>
      <c r="E652" s="236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</row>
    <row r="653" spans="1:26" ht="12.75" customHeight="1" x14ac:dyDescent="0.2">
      <c r="A653" s="236"/>
      <c r="B653" s="236"/>
      <c r="C653" s="236"/>
      <c r="D653" s="236"/>
      <c r="E653" s="236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</row>
    <row r="654" spans="1:26" ht="12.75" customHeight="1" x14ac:dyDescent="0.2">
      <c r="A654" s="236"/>
      <c r="B654" s="236"/>
      <c r="C654" s="236"/>
      <c r="D654" s="236"/>
      <c r="E654" s="236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</row>
    <row r="655" spans="1:26" ht="12.75" customHeight="1" x14ac:dyDescent="0.2">
      <c r="A655" s="236"/>
      <c r="B655" s="236"/>
      <c r="C655" s="236"/>
      <c r="D655" s="236"/>
      <c r="E655" s="236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</row>
    <row r="656" spans="1:26" ht="12.75" customHeight="1" x14ac:dyDescent="0.2">
      <c r="A656" s="236"/>
      <c r="B656" s="236"/>
      <c r="C656" s="236"/>
      <c r="D656" s="236"/>
      <c r="E656" s="236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</row>
    <row r="657" spans="1:26" ht="12.75" customHeight="1" x14ac:dyDescent="0.2">
      <c r="A657" s="236"/>
      <c r="B657" s="236"/>
      <c r="C657" s="236"/>
      <c r="D657" s="236"/>
      <c r="E657" s="236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</row>
    <row r="658" spans="1:26" ht="12.75" customHeight="1" x14ac:dyDescent="0.2">
      <c r="A658" s="236"/>
      <c r="B658" s="236"/>
      <c r="C658" s="236"/>
      <c r="D658" s="236"/>
      <c r="E658" s="236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</row>
    <row r="659" spans="1:26" ht="12.75" customHeight="1" x14ac:dyDescent="0.2">
      <c r="A659" s="236"/>
      <c r="B659" s="236"/>
      <c r="C659" s="236"/>
      <c r="D659" s="236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</row>
    <row r="660" spans="1:26" ht="12.75" customHeight="1" x14ac:dyDescent="0.2">
      <c r="A660" s="236"/>
      <c r="B660" s="236"/>
      <c r="C660" s="236"/>
      <c r="D660" s="236"/>
      <c r="E660" s="236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</row>
    <row r="661" spans="1:26" ht="12.75" customHeight="1" x14ac:dyDescent="0.2">
      <c r="A661" s="236"/>
      <c r="B661" s="236"/>
      <c r="C661" s="236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</row>
    <row r="662" spans="1:26" ht="12.75" customHeight="1" x14ac:dyDescent="0.2">
      <c r="A662" s="236"/>
      <c r="B662" s="236"/>
      <c r="C662" s="236"/>
      <c r="D662" s="236"/>
      <c r="E662" s="236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</row>
    <row r="663" spans="1:26" ht="12.75" customHeight="1" x14ac:dyDescent="0.2">
      <c r="A663" s="236"/>
      <c r="B663" s="236"/>
      <c r="C663" s="236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</row>
    <row r="664" spans="1:26" ht="12.75" customHeight="1" x14ac:dyDescent="0.2">
      <c r="A664" s="236"/>
      <c r="B664" s="236"/>
      <c r="C664" s="236"/>
      <c r="D664" s="236"/>
      <c r="E664" s="236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</row>
    <row r="665" spans="1:26" ht="12.75" customHeight="1" x14ac:dyDescent="0.2">
      <c r="A665" s="236"/>
      <c r="B665" s="236"/>
      <c r="C665" s="236"/>
      <c r="D665" s="236"/>
      <c r="E665" s="236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</row>
    <row r="666" spans="1:26" ht="12.75" customHeight="1" x14ac:dyDescent="0.2">
      <c r="A666" s="236"/>
      <c r="B666" s="236"/>
      <c r="C666" s="236"/>
      <c r="D666" s="236"/>
      <c r="E666" s="236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</row>
    <row r="667" spans="1:26" ht="12.75" customHeight="1" x14ac:dyDescent="0.2">
      <c r="A667" s="236"/>
      <c r="B667" s="236"/>
      <c r="C667" s="236"/>
      <c r="D667" s="236"/>
      <c r="E667" s="236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</row>
    <row r="668" spans="1:26" ht="12.75" customHeight="1" x14ac:dyDescent="0.2">
      <c r="A668" s="236"/>
      <c r="B668" s="236"/>
      <c r="C668" s="236"/>
      <c r="D668" s="236"/>
      <c r="E668" s="236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</row>
    <row r="669" spans="1:26" ht="12.75" customHeight="1" x14ac:dyDescent="0.2">
      <c r="A669" s="236"/>
      <c r="B669" s="236"/>
      <c r="C669" s="236"/>
      <c r="D669" s="236"/>
      <c r="E669" s="236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</row>
    <row r="670" spans="1:26" ht="12.75" customHeight="1" x14ac:dyDescent="0.2">
      <c r="A670" s="236"/>
      <c r="B670" s="236"/>
      <c r="C670" s="236"/>
      <c r="D670" s="236"/>
      <c r="E670" s="236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</row>
    <row r="671" spans="1:26" ht="12.75" customHeight="1" x14ac:dyDescent="0.2">
      <c r="A671" s="236"/>
      <c r="B671" s="236"/>
      <c r="C671" s="236"/>
      <c r="D671" s="236"/>
      <c r="E671" s="236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</row>
    <row r="672" spans="1:26" ht="12.75" customHeight="1" x14ac:dyDescent="0.2">
      <c r="A672" s="236"/>
      <c r="B672" s="236"/>
      <c r="C672" s="236"/>
      <c r="D672" s="236"/>
      <c r="E672" s="236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</row>
    <row r="673" spans="1:26" ht="12.75" customHeight="1" x14ac:dyDescent="0.2">
      <c r="A673" s="236"/>
      <c r="B673" s="236"/>
      <c r="C673" s="236"/>
      <c r="D673" s="236"/>
      <c r="E673" s="236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</row>
    <row r="674" spans="1:26" ht="12.75" customHeight="1" x14ac:dyDescent="0.2">
      <c r="A674" s="236"/>
      <c r="B674" s="236"/>
      <c r="C674" s="236"/>
      <c r="D674" s="236"/>
      <c r="E674" s="236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</row>
    <row r="675" spans="1:26" ht="12.75" customHeight="1" x14ac:dyDescent="0.2">
      <c r="A675" s="236"/>
      <c r="B675" s="236"/>
      <c r="C675" s="236"/>
      <c r="D675" s="236"/>
      <c r="E675" s="236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</row>
    <row r="676" spans="1:26" ht="12.75" customHeight="1" x14ac:dyDescent="0.2">
      <c r="A676" s="236"/>
      <c r="B676" s="236"/>
      <c r="C676" s="236"/>
      <c r="D676" s="236"/>
      <c r="E676" s="236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</row>
    <row r="677" spans="1:26" ht="12.75" customHeight="1" x14ac:dyDescent="0.2">
      <c r="A677" s="236"/>
      <c r="B677" s="236"/>
      <c r="C677" s="236"/>
      <c r="D677" s="236"/>
      <c r="E677" s="236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</row>
    <row r="678" spans="1:26" ht="12.75" customHeight="1" x14ac:dyDescent="0.2">
      <c r="A678" s="236"/>
      <c r="B678" s="236"/>
      <c r="C678" s="236"/>
      <c r="D678" s="236"/>
      <c r="E678" s="236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</row>
    <row r="679" spans="1:26" ht="12.75" customHeight="1" x14ac:dyDescent="0.2">
      <c r="A679" s="236"/>
      <c r="B679" s="236"/>
      <c r="C679" s="236"/>
      <c r="D679" s="236"/>
      <c r="E679" s="236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</row>
    <row r="680" spans="1:26" ht="12.75" customHeight="1" x14ac:dyDescent="0.2">
      <c r="A680" s="236"/>
      <c r="B680" s="236"/>
      <c r="C680" s="236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</row>
    <row r="681" spans="1:26" ht="12.75" customHeight="1" x14ac:dyDescent="0.2">
      <c r="A681" s="236"/>
      <c r="B681" s="236"/>
      <c r="C681" s="236"/>
      <c r="D681" s="236"/>
      <c r="E681" s="236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</row>
    <row r="682" spans="1:26" ht="12.75" customHeight="1" x14ac:dyDescent="0.2">
      <c r="A682" s="236"/>
      <c r="B682" s="236"/>
      <c r="C682" s="236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</row>
    <row r="683" spans="1:26" ht="12.75" customHeight="1" x14ac:dyDescent="0.2">
      <c r="A683" s="236"/>
      <c r="B683" s="236"/>
      <c r="C683" s="236"/>
      <c r="D683" s="236"/>
      <c r="E683" s="236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</row>
    <row r="684" spans="1:26" ht="12.75" customHeight="1" x14ac:dyDescent="0.2">
      <c r="A684" s="236"/>
      <c r="B684" s="236"/>
      <c r="C684" s="236"/>
      <c r="D684" s="236"/>
      <c r="E684" s="236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</row>
    <row r="685" spans="1:26" ht="12.75" customHeight="1" x14ac:dyDescent="0.2">
      <c r="A685" s="236"/>
      <c r="B685" s="236"/>
      <c r="C685" s="236"/>
      <c r="D685" s="236"/>
      <c r="E685" s="236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</row>
    <row r="686" spans="1:26" ht="12.75" customHeight="1" x14ac:dyDescent="0.2">
      <c r="A686" s="236"/>
      <c r="B686" s="236"/>
      <c r="C686" s="236"/>
      <c r="D686" s="236"/>
      <c r="E686" s="236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</row>
    <row r="687" spans="1:26" ht="12.75" customHeight="1" x14ac:dyDescent="0.2">
      <c r="A687" s="236"/>
      <c r="B687" s="236"/>
      <c r="C687" s="236"/>
      <c r="D687" s="236"/>
      <c r="E687" s="236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</row>
    <row r="688" spans="1:26" ht="12.75" customHeight="1" x14ac:dyDescent="0.2">
      <c r="A688" s="236"/>
      <c r="B688" s="236"/>
      <c r="C688" s="236"/>
      <c r="D688" s="236"/>
      <c r="E688" s="236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</row>
    <row r="689" spans="1:26" ht="12.75" customHeight="1" x14ac:dyDescent="0.2">
      <c r="A689" s="236"/>
      <c r="B689" s="236"/>
      <c r="C689" s="236"/>
      <c r="D689" s="236"/>
      <c r="E689" s="236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</row>
    <row r="690" spans="1:26" ht="12.75" customHeight="1" x14ac:dyDescent="0.2">
      <c r="A690" s="236"/>
      <c r="B690" s="236"/>
      <c r="C690" s="236"/>
      <c r="D690" s="236"/>
      <c r="E690" s="236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</row>
    <row r="691" spans="1:26" ht="12.75" customHeight="1" x14ac:dyDescent="0.2">
      <c r="A691" s="236"/>
      <c r="B691" s="236"/>
      <c r="C691" s="236"/>
      <c r="D691" s="236"/>
      <c r="E691" s="236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</row>
    <row r="692" spans="1:26" ht="12.75" customHeight="1" x14ac:dyDescent="0.2">
      <c r="A692" s="236"/>
      <c r="B692" s="236"/>
      <c r="C692" s="236"/>
      <c r="D692" s="236"/>
      <c r="E692" s="236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</row>
    <row r="693" spans="1:26" ht="12.75" customHeight="1" x14ac:dyDescent="0.2">
      <c r="A693" s="236"/>
      <c r="B693" s="236"/>
      <c r="C693" s="236"/>
      <c r="D693" s="236"/>
      <c r="E693" s="236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</row>
    <row r="694" spans="1:26" ht="12.75" customHeight="1" x14ac:dyDescent="0.2">
      <c r="A694" s="236"/>
      <c r="B694" s="236"/>
      <c r="C694" s="236"/>
      <c r="D694" s="236"/>
      <c r="E694" s="236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</row>
    <row r="695" spans="1:26" ht="12.75" customHeight="1" x14ac:dyDescent="0.2">
      <c r="A695" s="236"/>
      <c r="B695" s="236"/>
      <c r="C695" s="236"/>
      <c r="D695" s="236"/>
      <c r="E695" s="236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</row>
    <row r="696" spans="1:26" ht="12.75" customHeight="1" x14ac:dyDescent="0.2">
      <c r="A696" s="236"/>
      <c r="B696" s="236"/>
      <c r="C696" s="236"/>
      <c r="D696" s="236"/>
      <c r="E696" s="236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</row>
    <row r="697" spans="1:26" ht="12.75" customHeight="1" x14ac:dyDescent="0.2">
      <c r="A697" s="236"/>
      <c r="B697" s="236"/>
      <c r="C697" s="236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</row>
    <row r="698" spans="1:26" ht="12.75" customHeight="1" x14ac:dyDescent="0.2">
      <c r="A698" s="236"/>
      <c r="B698" s="236"/>
      <c r="C698" s="236"/>
      <c r="D698" s="236"/>
      <c r="E698" s="236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</row>
    <row r="699" spans="1:26" ht="12.75" customHeight="1" x14ac:dyDescent="0.2">
      <c r="A699" s="236"/>
      <c r="B699" s="236"/>
      <c r="C699" s="236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</row>
    <row r="700" spans="1:26" ht="12.75" customHeight="1" x14ac:dyDescent="0.2">
      <c r="A700" s="236"/>
      <c r="B700" s="236"/>
      <c r="C700" s="236"/>
      <c r="D700" s="236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</row>
    <row r="701" spans="1:26" ht="12.75" customHeight="1" x14ac:dyDescent="0.2">
      <c r="A701" s="236"/>
      <c r="B701" s="236"/>
      <c r="C701" s="236"/>
      <c r="D701" s="236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</row>
    <row r="702" spans="1:26" ht="12.75" customHeight="1" x14ac:dyDescent="0.2">
      <c r="A702" s="236"/>
      <c r="B702" s="236"/>
      <c r="C702" s="236"/>
      <c r="D702" s="236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</row>
    <row r="703" spans="1:26" ht="12.75" customHeight="1" x14ac:dyDescent="0.2">
      <c r="A703" s="236"/>
      <c r="B703" s="236"/>
      <c r="C703" s="236"/>
      <c r="D703" s="236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</row>
    <row r="704" spans="1:26" ht="12.75" customHeight="1" x14ac:dyDescent="0.2">
      <c r="A704" s="236"/>
      <c r="B704" s="236"/>
      <c r="C704" s="236"/>
      <c r="D704" s="236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</row>
    <row r="705" spans="1:26" ht="12.75" customHeight="1" x14ac:dyDescent="0.2">
      <c r="A705" s="236"/>
      <c r="B705" s="236"/>
      <c r="C705" s="236"/>
      <c r="D705" s="236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</row>
    <row r="706" spans="1:26" ht="12.75" customHeight="1" x14ac:dyDescent="0.2">
      <c r="A706" s="236"/>
      <c r="B706" s="236"/>
      <c r="C706" s="236"/>
      <c r="D706" s="236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</row>
    <row r="707" spans="1:26" ht="12.75" customHeight="1" x14ac:dyDescent="0.2">
      <c r="A707" s="236"/>
      <c r="B707" s="236"/>
      <c r="C707" s="236"/>
      <c r="D707" s="236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</row>
    <row r="708" spans="1:26" ht="12.75" customHeight="1" x14ac:dyDescent="0.2">
      <c r="A708" s="236"/>
      <c r="B708" s="236"/>
      <c r="C708" s="236"/>
      <c r="D708" s="236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</row>
    <row r="709" spans="1:26" ht="12.75" customHeight="1" x14ac:dyDescent="0.2">
      <c r="A709" s="236"/>
      <c r="B709" s="236"/>
      <c r="C709" s="236"/>
      <c r="D709" s="236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</row>
    <row r="710" spans="1:26" ht="12.75" customHeight="1" x14ac:dyDescent="0.2">
      <c r="A710" s="236"/>
      <c r="B710" s="236"/>
      <c r="C710" s="236"/>
      <c r="D710" s="236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</row>
    <row r="711" spans="1:26" ht="12.75" customHeight="1" x14ac:dyDescent="0.2">
      <c r="A711" s="236"/>
      <c r="B711" s="236"/>
      <c r="C711" s="236"/>
      <c r="D711" s="236"/>
      <c r="E711" s="236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</row>
    <row r="712" spans="1:26" ht="12.75" customHeight="1" x14ac:dyDescent="0.2">
      <c r="A712" s="236"/>
      <c r="B712" s="236"/>
      <c r="C712" s="236"/>
      <c r="D712" s="236"/>
      <c r="E712" s="236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</row>
    <row r="713" spans="1:26" ht="12.75" customHeight="1" x14ac:dyDescent="0.2">
      <c r="A713" s="236"/>
      <c r="B713" s="236"/>
      <c r="C713" s="236"/>
      <c r="D713" s="236"/>
      <c r="E713" s="236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</row>
    <row r="714" spans="1:26" ht="12.75" customHeight="1" x14ac:dyDescent="0.2">
      <c r="A714" s="236"/>
      <c r="B714" s="236"/>
      <c r="C714" s="236"/>
      <c r="D714" s="236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</row>
    <row r="715" spans="1:26" ht="12.75" customHeight="1" x14ac:dyDescent="0.2">
      <c r="A715" s="236"/>
      <c r="B715" s="236"/>
      <c r="C715" s="236"/>
      <c r="D715" s="236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</row>
    <row r="716" spans="1:26" ht="12.75" customHeight="1" x14ac:dyDescent="0.2">
      <c r="A716" s="236"/>
      <c r="B716" s="236"/>
      <c r="C716" s="236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</row>
    <row r="717" spans="1:26" ht="12.75" customHeight="1" x14ac:dyDescent="0.2">
      <c r="A717" s="236"/>
      <c r="B717" s="236"/>
      <c r="C717" s="236"/>
      <c r="D717" s="236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</row>
    <row r="718" spans="1:26" ht="12.75" customHeight="1" x14ac:dyDescent="0.2">
      <c r="A718" s="236"/>
      <c r="B718" s="236"/>
      <c r="C718" s="236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</row>
    <row r="719" spans="1:26" ht="12.75" customHeight="1" x14ac:dyDescent="0.2">
      <c r="A719" s="236"/>
      <c r="B719" s="236"/>
      <c r="C719" s="236"/>
      <c r="D719" s="236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</row>
    <row r="720" spans="1:26" ht="12.75" customHeight="1" x14ac:dyDescent="0.2">
      <c r="A720" s="236"/>
      <c r="B720" s="236"/>
      <c r="C720" s="236"/>
      <c r="D720" s="236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</row>
    <row r="721" spans="1:26" ht="12.75" customHeight="1" x14ac:dyDescent="0.2">
      <c r="A721" s="236"/>
      <c r="B721" s="236"/>
      <c r="C721" s="236"/>
      <c r="D721" s="236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</row>
    <row r="722" spans="1:26" ht="12.75" customHeight="1" x14ac:dyDescent="0.2">
      <c r="A722" s="236"/>
      <c r="B722" s="236"/>
      <c r="C722" s="236"/>
      <c r="D722" s="236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</row>
    <row r="723" spans="1:26" ht="12.75" customHeight="1" x14ac:dyDescent="0.2">
      <c r="A723" s="236"/>
      <c r="B723" s="236"/>
      <c r="C723" s="236"/>
      <c r="D723" s="236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</row>
    <row r="724" spans="1:26" ht="12.75" customHeight="1" x14ac:dyDescent="0.2">
      <c r="A724" s="236"/>
      <c r="B724" s="236"/>
      <c r="C724" s="236"/>
      <c r="D724" s="236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</row>
    <row r="725" spans="1:26" ht="12.75" customHeight="1" x14ac:dyDescent="0.2">
      <c r="A725" s="236"/>
      <c r="B725" s="236"/>
      <c r="C725" s="236"/>
      <c r="D725" s="236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</row>
    <row r="726" spans="1:26" ht="12.75" customHeight="1" x14ac:dyDescent="0.2">
      <c r="A726" s="236"/>
      <c r="B726" s="236"/>
      <c r="C726" s="236"/>
      <c r="D726" s="236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</row>
    <row r="727" spans="1:26" ht="12.75" customHeight="1" x14ac:dyDescent="0.2">
      <c r="A727" s="236"/>
      <c r="B727" s="236"/>
      <c r="C727" s="236"/>
      <c r="D727" s="236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</row>
    <row r="728" spans="1:26" ht="12.75" customHeight="1" x14ac:dyDescent="0.2">
      <c r="A728" s="236"/>
      <c r="B728" s="236"/>
      <c r="C728" s="236"/>
      <c r="D728" s="236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</row>
    <row r="729" spans="1:26" ht="12.75" customHeight="1" x14ac:dyDescent="0.2">
      <c r="A729" s="236"/>
      <c r="B729" s="236"/>
      <c r="C729" s="236"/>
      <c r="D729" s="236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</row>
    <row r="730" spans="1:26" ht="12.75" customHeight="1" x14ac:dyDescent="0.2">
      <c r="A730" s="236"/>
      <c r="B730" s="236"/>
      <c r="C730" s="236"/>
      <c r="D730" s="236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</row>
    <row r="731" spans="1:26" ht="12.75" customHeight="1" x14ac:dyDescent="0.2">
      <c r="A731" s="236"/>
      <c r="B731" s="236"/>
      <c r="C731" s="236"/>
      <c r="D731" s="236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</row>
    <row r="732" spans="1:26" ht="12.75" customHeight="1" x14ac:dyDescent="0.2">
      <c r="A732" s="236"/>
      <c r="B732" s="236"/>
      <c r="C732" s="236"/>
      <c r="D732" s="236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</row>
    <row r="733" spans="1:26" ht="12.75" customHeight="1" x14ac:dyDescent="0.2">
      <c r="A733" s="236"/>
      <c r="B733" s="236"/>
      <c r="C733" s="236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</row>
    <row r="734" spans="1:26" ht="12.75" customHeight="1" x14ac:dyDescent="0.2">
      <c r="A734" s="236"/>
      <c r="B734" s="236"/>
      <c r="C734" s="236"/>
      <c r="D734" s="236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</row>
    <row r="735" spans="1:26" ht="12.75" customHeight="1" x14ac:dyDescent="0.2">
      <c r="A735" s="236"/>
      <c r="B735" s="236"/>
      <c r="C735" s="236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</row>
    <row r="736" spans="1:26" ht="12.75" customHeight="1" x14ac:dyDescent="0.2">
      <c r="A736" s="236"/>
      <c r="B736" s="236"/>
      <c r="C736" s="236"/>
      <c r="D736" s="236"/>
      <c r="E736" s="236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</row>
    <row r="737" spans="1:26" ht="12.75" customHeight="1" x14ac:dyDescent="0.2">
      <c r="A737" s="236"/>
      <c r="B737" s="236"/>
      <c r="C737" s="236"/>
      <c r="D737" s="236"/>
      <c r="E737" s="236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</row>
    <row r="738" spans="1:26" ht="12.75" customHeight="1" x14ac:dyDescent="0.2">
      <c r="A738" s="236"/>
      <c r="B738" s="236"/>
      <c r="C738" s="236"/>
      <c r="D738" s="236"/>
      <c r="E738" s="236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</row>
    <row r="739" spans="1:26" ht="12.75" customHeight="1" x14ac:dyDescent="0.2">
      <c r="A739" s="236"/>
      <c r="B739" s="236"/>
      <c r="C739" s="236"/>
      <c r="D739" s="236"/>
      <c r="E739" s="236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</row>
    <row r="740" spans="1:26" ht="12.75" customHeight="1" x14ac:dyDescent="0.2">
      <c r="A740" s="236"/>
      <c r="B740" s="236"/>
      <c r="C740" s="236"/>
      <c r="D740" s="236"/>
      <c r="E740" s="236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</row>
    <row r="741" spans="1:26" ht="12.75" customHeight="1" x14ac:dyDescent="0.2">
      <c r="A741" s="236"/>
      <c r="B741" s="236"/>
      <c r="C741" s="236"/>
      <c r="D741" s="236"/>
      <c r="E741" s="236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</row>
    <row r="742" spans="1:26" ht="12.75" customHeight="1" x14ac:dyDescent="0.2">
      <c r="A742" s="236"/>
      <c r="B742" s="236"/>
      <c r="C742" s="236"/>
      <c r="D742" s="236"/>
      <c r="E742" s="236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</row>
    <row r="743" spans="1:26" ht="12.75" customHeight="1" x14ac:dyDescent="0.2">
      <c r="A743" s="236"/>
      <c r="B743" s="236"/>
      <c r="C743" s="236"/>
      <c r="D743" s="236"/>
      <c r="E743" s="236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</row>
    <row r="744" spans="1:26" ht="12.75" customHeight="1" x14ac:dyDescent="0.2">
      <c r="A744" s="236"/>
      <c r="B744" s="236"/>
      <c r="C744" s="236"/>
      <c r="D744" s="236"/>
      <c r="E744" s="236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</row>
    <row r="745" spans="1:26" ht="12.75" customHeight="1" x14ac:dyDescent="0.2">
      <c r="A745" s="236"/>
      <c r="B745" s="236"/>
      <c r="C745" s="236"/>
      <c r="D745" s="236"/>
      <c r="E745" s="236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</row>
    <row r="746" spans="1:26" ht="12.75" customHeight="1" x14ac:dyDescent="0.2">
      <c r="A746" s="236"/>
      <c r="B746" s="236"/>
      <c r="C746" s="236"/>
      <c r="D746" s="236"/>
      <c r="E746" s="236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</row>
    <row r="747" spans="1:26" ht="12.75" customHeight="1" x14ac:dyDescent="0.2">
      <c r="A747" s="236"/>
      <c r="B747" s="236"/>
      <c r="C747" s="236"/>
      <c r="D747" s="236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</row>
    <row r="748" spans="1:26" ht="12.75" customHeight="1" x14ac:dyDescent="0.2">
      <c r="A748" s="236"/>
      <c r="B748" s="236"/>
      <c r="C748" s="236"/>
      <c r="D748" s="236"/>
      <c r="E748" s="236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</row>
    <row r="749" spans="1:26" ht="12.75" customHeight="1" x14ac:dyDescent="0.2">
      <c r="A749" s="236"/>
      <c r="B749" s="236"/>
      <c r="C749" s="236"/>
      <c r="D749" s="236"/>
      <c r="E749" s="236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</row>
    <row r="750" spans="1:26" ht="12.75" customHeight="1" x14ac:dyDescent="0.2">
      <c r="A750" s="236"/>
      <c r="B750" s="236"/>
      <c r="C750" s="236"/>
      <c r="D750" s="236"/>
      <c r="E750" s="236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</row>
    <row r="751" spans="1:26" ht="12.75" customHeight="1" x14ac:dyDescent="0.2">
      <c r="A751" s="236"/>
      <c r="B751" s="236"/>
      <c r="C751" s="236"/>
      <c r="D751" s="236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</row>
    <row r="752" spans="1:26" ht="12.75" customHeight="1" x14ac:dyDescent="0.2">
      <c r="A752" s="236"/>
      <c r="B752" s="236"/>
      <c r="C752" s="236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</row>
    <row r="753" spans="1:26" ht="12.75" customHeight="1" x14ac:dyDescent="0.2">
      <c r="A753" s="236"/>
      <c r="B753" s="236"/>
      <c r="C753" s="236"/>
      <c r="D753" s="236"/>
      <c r="E753" s="236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</row>
    <row r="754" spans="1:26" ht="12.75" customHeight="1" x14ac:dyDescent="0.2">
      <c r="A754" s="236"/>
      <c r="B754" s="236"/>
      <c r="C754" s="236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</row>
    <row r="755" spans="1:26" ht="12.75" customHeight="1" x14ac:dyDescent="0.2">
      <c r="A755" s="236"/>
      <c r="B755" s="236"/>
      <c r="C755" s="236"/>
      <c r="D755" s="236"/>
      <c r="E755" s="236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</row>
    <row r="756" spans="1:26" ht="12.75" customHeight="1" x14ac:dyDescent="0.2">
      <c r="A756" s="236"/>
      <c r="B756" s="236"/>
      <c r="C756" s="236"/>
      <c r="D756" s="236"/>
      <c r="E756" s="236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</row>
    <row r="757" spans="1:26" ht="12.75" customHeight="1" x14ac:dyDescent="0.2">
      <c r="A757" s="236"/>
      <c r="B757" s="236"/>
      <c r="C757" s="236"/>
      <c r="D757" s="236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</row>
    <row r="758" spans="1:26" ht="12.75" customHeight="1" x14ac:dyDescent="0.2">
      <c r="A758" s="236"/>
      <c r="B758" s="236"/>
      <c r="C758" s="236"/>
      <c r="D758" s="236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</row>
    <row r="759" spans="1:26" ht="12.75" customHeight="1" x14ac:dyDescent="0.2">
      <c r="A759" s="236"/>
      <c r="B759" s="236"/>
      <c r="C759" s="236"/>
      <c r="D759" s="236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</row>
    <row r="760" spans="1:26" ht="12.75" customHeight="1" x14ac:dyDescent="0.2">
      <c r="A760" s="236"/>
      <c r="B760" s="236"/>
      <c r="C760" s="236"/>
      <c r="D760" s="236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</row>
    <row r="761" spans="1:26" ht="12.75" customHeight="1" x14ac:dyDescent="0.2">
      <c r="A761" s="236"/>
      <c r="B761" s="236"/>
      <c r="C761" s="236"/>
      <c r="D761" s="236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</row>
    <row r="762" spans="1:26" ht="12.75" customHeight="1" x14ac:dyDescent="0.2">
      <c r="A762" s="236"/>
      <c r="B762" s="236"/>
      <c r="C762" s="236"/>
      <c r="D762" s="236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</row>
    <row r="763" spans="1:26" ht="12.75" customHeight="1" x14ac:dyDescent="0.2">
      <c r="A763" s="236"/>
      <c r="B763" s="236"/>
      <c r="C763" s="236"/>
      <c r="D763" s="236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</row>
    <row r="764" spans="1:26" ht="12.75" customHeight="1" x14ac:dyDescent="0.2">
      <c r="A764" s="236"/>
      <c r="B764" s="236"/>
      <c r="C764" s="236"/>
      <c r="D764" s="236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</row>
    <row r="765" spans="1:26" ht="12.75" customHeight="1" x14ac:dyDescent="0.2">
      <c r="A765" s="236"/>
      <c r="B765" s="236"/>
      <c r="C765" s="236"/>
      <c r="D765" s="236"/>
      <c r="E765" s="236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</row>
    <row r="766" spans="1:26" ht="12.75" customHeight="1" x14ac:dyDescent="0.2">
      <c r="A766" s="236"/>
      <c r="B766" s="236"/>
      <c r="C766" s="236"/>
      <c r="D766" s="236"/>
      <c r="E766" s="236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</row>
    <row r="767" spans="1:26" ht="12.75" customHeight="1" x14ac:dyDescent="0.2">
      <c r="A767" s="236"/>
      <c r="B767" s="236"/>
      <c r="C767" s="236"/>
      <c r="D767" s="236"/>
      <c r="E767" s="236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</row>
    <row r="768" spans="1:26" ht="12.75" customHeight="1" x14ac:dyDescent="0.2">
      <c r="A768" s="236"/>
      <c r="B768" s="236"/>
      <c r="C768" s="236"/>
      <c r="D768" s="236"/>
      <c r="E768" s="236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</row>
    <row r="769" spans="1:26" ht="12.75" customHeight="1" x14ac:dyDescent="0.2">
      <c r="A769" s="236"/>
      <c r="B769" s="236"/>
      <c r="C769" s="236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</row>
    <row r="770" spans="1:26" ht="12.75" customHeight="1" x14ac:dyDescent="0.2">
      <c r="A770" s="236"/>
      <c r="B770" s="236"/>
      <c r="C770" s="236"/>
      <c r="D770" s="236"/>
      <c r="E770" s="236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</row>
    <row r="771" spans="1:26" ht="12.75" customHeight="1" x14ac:dyDescent="0.2">
      <c r="A771" s="236"/>
      <c r="B771" s="236"/>
      <c r="C771" s="236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</row>
    <row r="772" spans="1:26" ht="12.75" customHeight="1" x14ac:dyDescent="0.2">
      <c r="A772" s="236"/>
      <c r="B772" s="236"/>
      <c r="C772" s="236"/>
      <c r="D772" s="236"/>
      <c r="E772" s="236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</row>
    <row r="773" spans="1:26" ht="12.75" customHeight="1" x14ac:dyDescent="0.2">
      <c r="A773" s="236"/>
      <c r="B773" s="236"/>
      <c r="C773" s="236"/>
      <c r="D773" s="236"/>
      <c r="E773" s="236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</row>
    <row r="774" spans="1:26" ht="12.75" customHeight="1" x14ac:dyDescent="0.2">
      <c r="A774" s="236"/>
      <c r="B774" s="236"/>
      <c r="C774" s="236"/>
      <c r="D774" s="236"/>
      <c r="E774" s="236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</row>
    <row r="775" spans="1:26" ht="12.75" customHeight="1" x14ac:dyDescent="0.2">
      <c r="A775" s="236"/>
      <c r="B775" s="236"/>
      <c r="C775" s="236"/>
      <c r="D775" s="236"/>
      <c r="E775" s="236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</row>
    <row r="776" spans="1:26" ht="12.75" customHeight="1" x14ac:dyDescent="0.2">
      <c r="A776" s="236"/>
      <c r="B776" s="236"/>
      <c r="C776" s="236"/>
      <c r="D776" s="236"/>
      <c r="E776" s="236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</row>
    <row r="777" spans="1:26" ht="12.75" customHeight="1" x14ac:dyDescent="0.2">
      <c r="A777" s="236"/>
      <c r="B777" s="236"/>
      <c r="C777" s="236"/>
      <c r="D777" s="236"/>
      <c r="E777" s="236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</row>
    <row r="778" spans="1:26" ht="12.75" customHeight="1" x14ac:dyDescent="0.2">
      <c r="A778" s="236"/>
      <c r="B778" s="236"/>
      <c r="C778" s="236"/>
      <c r="D778" s="236"/>
      <c r="E778" s="236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</row>
    <row r="779" spans="1:26" ht="12.75" customHeight="1" x14ac:dyDescent="0.2">
      <c r="A779" s="236"/>
      <c r="B779" s="236"/>
      <c r="C779" s="236"/>
      <c r="D779" s="236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</row>
    <row r="780" spans="1:26" ht="12.75" customHeight="1" x14ac:dyDescent="0.2">
      <c r="A780" s="236"/>
      <c r="B780" s="236"/>
      <c r="C780" s="236"/>
      <c r="D780" s="236"/>
      <c r="E780" s="236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</row>
    <row r="781" spans="1:26" ht="12.75" customHeight="1" x14ac:dyDescent="0.2">
      <c r="A781" s="236"/>
      <c r="B781" s="236"/>
      <c r="C781" s="236"/>
      <c r="D781" s="236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</row>
    <row r="782" spans="1:26" ht="12.75" customHeight="1" x14ac:dyDescent="0.2">
      <c r="A782" s="236"/>
      <c r="B782" s="236"/>
      <c r="C782" s="236"/>
      <c r="D782" s="236"/>
      <c r="E782" s="236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</row>
    <row r="783" spans="1:26" ht="12.75" customHeight="1" x14ac:dyDescent="0.2">
      <c r="A783" s="236"/>
      <c r="B783" s="236"/>
      <c r="C783" s="236"/>
      <c r="D783" s="236"/>
      <c r="E783" s="236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</row>
    <row r="784" spans="1:26" ht="12.75" customHeight="1" x14ac:dyDescent="0.2">
      <c r="A784" s="236"/>
      <c r="B784" s="236"/>
      <c r="C784" s="236"/>
      <c r="D784" s="236"/>
      <c r="E784" s="236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</row>
    <row r="785" spans="1:26" ht="12.75" customHeight="1" x14ac:dyDescent="0.2">
      <c r="A785" s="236"/>
      <c r="B785" s="236"/>
      <c r="C785" s="236"/>
      <c r="D785" s="236"/>
      <c r="E785" s="236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</row>
    <row r="786" spans="1:26" ht="12.75" customHeight="1" x14ac:dyDescent="0.2">
      <c r="A786" s="236"/>
      <c r="B786" s="236"/>
      <c r="C786" s="236"/>
      <c r="D786" s="236"/>
      <c r="E786" s="236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</row>
    <row r="787" spans="1:26" ht="12.75" customHeight="1" x14ac:dyDescent="0.2">
      <c r="A787" s="236"/>
      <c r="B787" s="236"/>
      <c r="C787" s="236"/>
      <c r="D787" s="236"/>
      <c r="E787" s="236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</row>
    <row r="788" spans="1:26" ht="12.75" customHeight="1" x14ac:dyDescent="0.2">
      <c r="A788" s="236"/>
      <c r="B788" s="236"/>
      <c r="C788" s="236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</row>
    <row r="789" spans="1:26" ht="12.75" customHeight="1" x14ac:dyDescent="0.2">
      <c r="A789" s="236"/>
      <c r="B789" s="236"/>
      <c r="C789" s="236"/>
      <c r="D789" s="236"/>
      <c r="E789" s="236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</row>
    <row r="790" spans="1:26" ht="12.75" customHeight="1" x14ac:dyDescent="0.2">
      <c r="A790" s="236"/>
      <c r="B790" s="236"/>
      <c r="C790" s="236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</row>
    <row r="791" spans="1:26" ht="12.75" customHeight="1" x14ac:dyDescent="0.2">
      <c r="A791" s="236"/>
      <c r="B791" s="236"/>
      <c r="C791" s="236"/>
      <c r="D791" s="236"/>
      <c r="E791" s="236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</row>
    <row r="792" spans="1:26" ht="12.75" customHeight="1" x14ac:dyDescent="0.2">
      <c r="A792" s="236"/>
      <c r="B792" s="236"/>
      <c r="C792" s="236"/>
      <c r="D792" s="236"/>
      <c r="E792" s="236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</row>
    <row r="793" spans="1:26" ht="12.75" customHeight="1" x14ac:dyDescent="0.2">
      <c r="A793" s="236"/>
      <c r="B793" s="236"/>
      <c r="C793" s="236"/>
      <c r="D793" s="236"/>
      <c r="E793" s="236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</row>
    <row r="794" spans="1:26" ht="12.75" customHeight="1" x14ac:dyDescent="0.2">
      <c r="A794" s="236"/>
      <c r="B794" s="236"/>
      <c r="C794" s="236"/>
      <c r="D794" s="236"/>
      <c r="E794" s="236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</row>
    <row r="795" spans="1:26" ht="12.75" customHeight="1" x14ac:dyDescent="0.2">
      <c r="A795" s="236"/>
      <c r="B795" s="236"/>
      <c r="C795" s="236"/>
      <c r="D795" s="236"/>
      <c r="E795" s="236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</row>
    <row r="796" spans="1:26" ht="12.75" customHeight="1" x14ac:dyDescent="0.2">
      <c r="A796" s="236"/>
      <c r="B796" s="236"/>
      <c r="C796" s="236"/>
      <c r="D796" s="236"/>
      <c r="E796" s="236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</row>
    <row r="797" spans="1:26" ht="12.75" customHeight="1" x14ac:dyDescent="0.2">
      <c r="A797" s="236"/>
      <c r="B797" s="236"/>
      <c r="C797" s="236"/>
      <c r="D797" s="236"/>
      <c r="E797" s="236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</row>
    <row r="798" spans="1:26" ht="12.75" customHeight="1" x14ac:dyDescent="0.2">
      <c r="A798" s="236"/>
      <c r="B798" s="236"/>
      <c r="C798" s="236"/>
      <c r="D798" s="236"/>
      <c r="E798" s="236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</row>
    <row r="799" spans="1:26" ht="12.75" customHeight="1" x14ac:dyDescent="0.2">
      <c r="A799" s="236"/>
      <c r="B799" s="236"/>
      <c r="C799" s="236"/>
      <c r="D799" s="236"/>
      <c r="E799" s="236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</row>
    <row r="800" spans="1:26" ht="12.75" customHeight="1" x14ac:dyDescent="0.2">
      <c r="A800" s="236"/>
      <c r="B800" s="236"/>
      <c r="C800" s="236"/>
      <c r="D800" s="236"/>
      <c r="E800" s="236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</row>
    <row r="801" spans="1:26" ht="12.75" customHeight="1" x14ac:dyDescent="0.2">
      <c r="A801" s="236"/>
      <c r="B801" s="236"/>
      <c r="C801" s="236"/>
      <c r="D801" s="236"/>
      <c r="E801" s="236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</row>
    <row r="802" spans="1:26" ht="12.75" customHeight="1" x14ac:dyDescent="0.2">
      <c r="A802" s="236"/>
      <c r="B802" s="236"/>
      <c r="C802" s="236"/>
      <c r="D802" s="236"/>
      <c r="E802" s="236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</row>
    <row r="803" spans="1:26" ht="12.75" customHeight="1" x14ac:dyDescent="0.2">
      <c r="A803" s="236"/>
      <c r="B803" s="236"/>
      <c r="C803" s="236"/>
      <c r="D803" s="236"/>
      <c r="E803" s="236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</row>
    <row r="804" spans="1:26" ht="12.75" customHeight="1" x14ac:dyDescent="0.2">
      <c r="A804" s="236"/>
      <c r="B804" s="236"/>
      <c r="C804" s="236"/>
      <c r="D804" s="236"/>
      <c r="E804" s="236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</row>
    <row r="805" spans="1:26" ht="12.75" customHeight="1" x14ac:dyDescent="0.2">
      <c r="A805" s="236"/>
      <c r="B805" s="236"/>
      <c r="C805" s="236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</row>
    <row r="806" spans="1:26" ht="12.75" customHeight="1" x14ac:dyDescent="0.2">
      <c r="A806" s="236"/>
      <c r="B806" s="236"/>
      <c r="C806" s="236"/>
      <c r="D806" s="236"/>
      <c r="E806" s="236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</row>
    <row r="807" spans="1:26" ht="12.75" customHeight="1" x14ac:dyDescent="0.2">
      <c r="A807" s="236"/>
      <c r="B807" s="236"/>
      <c r="C807" s="236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</row>
    <row r="808" spans="1:26" ht="12.75" customHeight="1" x14ac:dyDescent="0.2">
      <c r="A808" s="236"/>
      <c r="B808" s="236"/>
      <c r="C808" s="236"/>
      <c r="D808" s="236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</row>
    <row r="809" spans="1:26" ht="12.75" customHeight="1" x14ac:dyDescent="0.2">
      <c r="A809" s="236"/>
      <c r="B809" s="236"/>
      <c r="C809" s="236"/>
      <c r="D809" s="236"/>
      <c r="E809" s="236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</row>
    <row r="810" spans="1:26" ht="12.75" customHeight="1" x14ac:dyDescent="0.2">
      <c r="A810" s="236"/>
      <c r="B810" s="236"/>
      <c r="C810" s="236"/>
      <c r="D810" s="236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</row>
    <row r="811" spans="1:26" ht="12.75" customHeight="1" x14ac:dyDescent="0.2">
      <c r="A811" s="236"/>
      <c r="B811" s="236"/>
      <c r="C811" s="236"/>
      <c r="D811" s="236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</row>
    <row r="812" spans="1:26" ht="12.75" customHeight="1" x14ac:dyDescent="0.2">
      <c r="A812" s="236"/>
      <c r="B812" s="236"/>
      <c r="C812" s="236"/>
      <c r="D812" s="236"/>
      <c r="E812" s="236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</row>
    <row r="813" spans="1:26" ht="12.75" customHeight="1" x14ac:dyDescent="0.2">
      <c r="A813" s="236"/>
      <c r="B813" s="236"/>
      <c r="C813" s="236"/>
      <c r="D813" s="236"/>
      <c r="E813" s="236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</row>
    <row r="814" spans="1:26" ht="12.75" customHeight="1" x14ac:dyDescent="0.2">
      <c r="A814" s="236"/>
      <c r="B814" s="236"/>
      <c r="C814" s="236"/>
      <c r="D814" s="236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</row>
    <row r="815" spans="1:26" ht="12.75" customHeight="1" x14ac:dyDescent="0.2">
      <c r="A815" s="236"/>
      <c r="B815" s="236"/>
      <c r="C815" s="236"/>
      <c r="D815" s="236"/>
      <c r="E815" s="236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</row>
    <row r="816" spans="1:26" ht="12.75" customHeight="1" x14ac:dyDescent="0.2">
      <c r="A816" s="236"/>
      <c r="B816" s="236"/>
      <c r="C816" s="236"/>
      <c r="D816" s="236"/>
      <c r="E816" s="236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</row>
    <row r="817" spans="1:26" ht="12.75" customHeight="1" x14ac:dyDescent="0.2">
      <c r="A817" s="236"/>
      <c r="B817" s="236"/>
      <c r="C817" s="236"/>
      <c r="D817" s="236"/>
      <c r="E817" s="236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</row>
    <row r="818" spans="1:26" ht="12.75" customHeight="1" x14ac:dyDescent="0.2">
      <c r="A818" s="236"/>
      <c r="B818" s="236"/>
      <c r="C818" s="236"/>
      <c r="D818" s="236"/>
      <c r="E818" s="236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</row>
    <row r="819" spans="1:26" ht="12.75" customHeight="1" x14ac:dyDescent="0.2">
      <c r="A819" s="236"/>
      <c r="B819" s="236"/>
      <c r="C819" s="236"/>
      <c r="D819" s="236"/>
      <c r="E819" s="236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</row>
    <row r="820" spans="1:26" ht="12.75" customHeight="1" x14ac:dyDescent="0.2">
      <c r="A820" s="236"/>
      <c r="B820" s="236"/>
      <c r="C820" s="236"/>
      <c r="D820" s="236"/>
      <c r="E820" s="236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</row>
    <row r="821" spans="1:26" ht="12.75" customHeight="1" x14ac:dyDescent="0.2">
      <c r="A821" s="236"/>
      <c r="B821" s="236"/>
      <c r="C821" s="236"/>
      <c r="D821" s="236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</row>
    <row r="822" spans="1:26" ht="12.75" customHeight="1" x14ac:dyDescent="0.2">
      <c r="A822" s="236"/>
      <c r="B822" s="236"/>
      <c r="C822" s="236"/>
      <c r="D822" s="236"/>
      <c r="E822" s="236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</row>
    <row r="823" spans="1:26" ht="12.75" customHeight="1" x14ac:dyDescent="0.2">
      <c r="A823" s="236"/>
      <c r="B823" s="236"/>
      <c r="C823" s="236"/>
      <c r="D823" s="236"/>
      <c r="E823" s="236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</row>
    <row r="824" spans="1:26" ht="12.75" customHeight="1" x14ac:dyDescent="0.2">
      <c r="A824" s="236"/>
      <c r="B824" s="236"/>
      <c r="C824" s="236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</row>
    <row r="825" spans="1:26" ht="12.75" customHeight="1" x14ac:dyDescent="0.2">
      <c r="A825" s="236"/>
      <c r="B825" s="236"/>
      <c r="C825" s="236"/>
      <c r="D825" s="236"/>
      <c r="E825" s="236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</row>
    <row r="826" spans="1:26" ht="12.75" customHeight="1" x14ac:dyDescent="0.2">
      <c r="A826" s="236"/>
      <c r="B826" s="236"/>
      <c r="C826" s="236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</row>
    <row r="827" spans="1:26" ht="12.75" customHeight="1" x14ac:dyDescent="0.2">
      <c r="A827" s="236"/>
      <c r="B827" s="236"/>
      <c r="C827" s="236"/>
      <c r="D827" s="236"/>
      <c r="E827" s="236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</row>
    <row r="828" spans="1:26" ht="12.75" customHeight="1" x14ac:dyDescent="0.2">
      <c r="A828" s="236"/>
      <c r="B828" s="236"/>
      <c r="C828" s="236"/>
      <c r="D828" s="236"/>
      <c r="E828" s="236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</row>
    <row r="829" spans="1:26" ht="12.75" customHeight="1" x14ac:dyDescent="0.2">
      <c r="A829" s="236"/>
      <c r="B829" s="236"/>
      <c r="C829" s="236"/>
      <c r="D829" s="236"/>
      <c r="E829" s="236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</row>
    <row r="830" spans="1:26" ht="12.75" customHeight="1" x14ac:dyDescent="0.2">
      <c r="A830" s="236"/>
      <c r="B830" s="236"/>
      <c r="C830" s="236"/>
      <c r="D830" s="236"/>
      <c r="E830" s="236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</row>
    <row r="831" spans="1:26" ht="12.75" customHeight="1" x14ac:dyDescent="0.2">
      <c r="A831" s="236"/>
      <c r="B831" s="236"/>
      <c r="C831" s="236"/>
      <c r="D831" s="236"/>
      <c r="E831" s="236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</row>
    <row r="832" spans="1:26" ht="12.75" customHeight="1" x14ac:dyDescent="0.2">
      <c r="A832" s="236"/>
      <c r="B832" s="236"/>
      <c r="C832" s="236"/>
      <c r="D832" s="236"/>
      <c r="E832" s="236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</row>
    <row r="833" spans="1:26" ht="12.75" customHeight="1" x14ac:dyDescent="0.2">
      <c r="A833" s="236"/>
      <c r="B833" s="236"/>
      <c r="C833" s="236"/>
      <c r="D833" s="236"/>
      <c r="E833" s="236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</row>
    <row r="834" spans="1:26" ht="12.75" customHeight="1" x14ac:dyDescent="0.2">
      <c r="A834" s="236"/>
      <c r="B834" s="236"/>
      <c r="C834" s="236"/>
      <c r="D834" s="236"/>
      <c r="E834" s="236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</row>
    <row r="835" spans="1:26" ht="12.75" customHeight="1" x14ac:dyDescent="0.2">
      <c r="A835" s="236"/>
      <c r="B835" s="236"/>
      <c r="C835" s="236"/>
      <c r="D835" s="236"/>
      <c r="E835" s="236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</row>
    <row r="836" spans="1:26" ht="12.75" customHeight="1" x14ac:dyDescent="0.2">
      <c r="A836" s="236"/>
      <c r="B836" s="236"/>
      <c r="C836" s="236"/>
      <c r="D836" s="236"/>
      <c r="E836" s="236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</row>
    <row r="837" spans="1:26" ht="12.75" customHeight="1" x14ac:dyDescent="0.2">
      <c r="A837" s="236"/>
      <c r="B837" s="236"/>
      <c r="C837" s="236"/>
      <c r="D837" s="236"/>
      <c r="E837" s="236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</row>
    <row r="838" spans="1:26" ht="12.75" customHeight="1" x14ac:dyDescent="0.2">
      <c r="A838" s="236"/>
      <c r="B838" s="236"/>
      <c r="C838" s="236"/>
      <c r="D838" s="236"/>
      <c r="E838" s="236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</row>
    <row r="839" spans="1:26" ht="12.75" customHeight="1" x14ac:dyDescent="0.2">
      <c r="A839" s="236"/>
      <c r="B839" s="236"/>
      <c r="C839" s="236"/>
      <c r="D839" s="236"/>
      <c r="E839" s="236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</row>
    <row r="840" spans="1:26" ht="12.75" customHeight="1" x14ac:dyDescent="0.2">
      <c r="A840" s="236"/>
      <c r="B840" s="236"/>
      <c r="C840" s="236"/>
      <c r="D840" s="236"/>
      <c r="E840" s="236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</row>
    <row r="841" spans="1:26" ht="12.75" customHeight="1" x14ac:dyDescent="0.2">
      <c r="A841" s="236"/>
      <c r="B841" s="236"/>
      <c r="C841" s="236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</row>
    <row r="842" spans="1:26" ht="12.75" customHeight="1" x14ac:dyDescent="0.2">
      <c r="A842" s="236"/>
      <c r="B842" s="236"/>
      <c r="C842" s="236"/>
      <c r="D842" s="236"/>
      <c r="E842" s="236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</row>
    <row r="843" spans="1:26" ht="12.75" customHeight="1" x14ac:dyDescent="0.2">
      <c r="A843" s="236"/>
      <c r="B843" s="236"/>
      <c r="C843" s="236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</row>
    <row r="844" spans="1:26" ht="12.75" customHeight="1" x14ac:dyDescent="0.2">
      <c r="A844" s="236"/>
      <c r="B844" s="236"/>
      <c r="C844" s="236"/>
      <c r="D844" s="236"/>
      <c r="E844" s="236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</row>
    <row r="845" spans="1:26" ht="12.75" customHeight="1" x14ac:dyDescent="0.2">
      <c r="A845" s="236"/>
      <c r="B845" s="236"/>
      <c r="C845" s="236"/>
      <c r="D845" s="236"/>
      <c r="E845" s="236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</row>
    <row r="846" spans="1:26" ht="12.75" customHeight="1" x14ac:dyDescent="0.2">
      <c r="A846" s="236"/>
      <c r="B846" s="236"/>
      <c r="C846" s="236"/>
      <c r="D846" s="236"/>
      <c r="E846" s="236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</row>
    <row r="847" spans="1:26" ht="12.75" customHeight="1" x14ac:dyDescent="0.2">
      <c r="A847" s="236"/>
      <c r="B847" s="236"/>
      <c r="C847" s="236"/>
      <c r="D847" s="236"/>
      <c r="E847" s="236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</row>
    <row r="848" spans="1:26" ht="12.75" customHeight="1" x14ac:dyDescent="0.2">
      <c r="A848" s="236"/>
      <c r="B848" s="236"/>
      <c r="C848" s="236"/>
      <c r="D848" s="236"/>
      <c r="E848" s="236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</row>
    <row r="849" spans="1:26" ht="12.75" customHeight="1" x14ac:dyDescent="0.2">
      <c r="A849" s="236"/>
      <c r="B849" s="236"/>
      <c r="C849" s="236"/>
      <c r="D849" s="236"/>
      <c r="E849" s="236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</row>
    <row r="850" spans="1:26" ht="12.75" customHeight="1" x14ac:dyDescent="0.2">
      <c r="A850" s="236"/>
      <c r="B850" s="236"/>
      <c r="C850" s="236"/>
      <c r="D850" s="236"/>
      <c r="E850" s="236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</row>
    <row r="851" spans="1:26" ht="12.75" customHeight="1" x14ac:dyDescent="0.2">
      <c r="A851" s="236"/>
      <c r="B851" s="236"/>
      <c r="C851" s="236"/>
      <c r="D851" s="236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</row>
    <row r="852" spans="1:26" ht="12.75" customHeight="1" x14ac:dyDescent="0.2">
      <c r="A852" s="236"/>
      <c r="B852" s="236"/>
      <c r="C852" s="236"/>
      <c r="D852" s="236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</row>
    <row r="853" spans="1:26" ht="12.75" customHeight="1" x14ac:dyDescent="0.2">
      <c r="A853" s="236"/>
      <c r="B853" s="236"/>
      <c r="C853" s="236"/>
      <c r="D853" s="236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</row>
    <row r="854" spans="1:26" ht="12.75" customHeight="1" x14ac:dyDescent="0.2">
      <c r="A854" s="236"/>
      <c r="B854" s="236"/>
      <c r="C854" s="236"/>
      <c r="D854" s="236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</row>
    <row r="855" spans="1:26" ht="12.75" customHeight="1" x14ac:dyDescent="0.2">
      <c r="A855" s="236"/>
      <c r="B855" s="236"/>
      <c r="C855" s="236"/>
      <c r="D855" s="236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</row>
    <row r="856" spans="1:26" ht="12.75" customHeight="1" x14ac:dyDescent="0.2">
      <c r="A856" s="236"/>
      <c r="B856" s="236"/>
      <c r="C856" s="236"/>
      <c r="D856" s="236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</row>
    <row r="857" spans="1:26" ht="12.75" customHeight="1" x14ac:dyDescent="0.2">
      <c r="A857" s="236"/>
      <c r="B857" s="236"/>
      <c r="C857" s="236"/>
      <c r="D857" s="236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</row>
    <row r="858" spans="1:26" ht="12.75" customHeight="1" x14ac:dyDescent="0.2">
      <c r="A858" s="236"/>
      <c r="B858" s="236"/>
      <c r="C858" s="236"/>
      <c r="D858" s="236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</row>
    <row r="859" spans="1:26" ht="12.75" customHeight="1" x14ac:dyDescent="0.2">
      <c r="A859" s="236"/>
      <c r="B859" s="236"/>
      <c r="C859" s="236"/>
      <c r="D859" s="236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</row>
    <row r="860" spans="1:26" ht="12.75" customHeight="1" x14ac:dyDescent="0.2">
      <c r="A860" s="236"/>
      <c r="B860" s="236"/>
      <c r="C860" s="236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</row>
    <row r="861" spans="1:26" ht="12.75" customHeight="1" x14ac:dyDescent="0.2">
      <c r="A861" s="236"/>
      <c r="B861" s="236"/>
      <c r="C861" s="236"/>
      <c r="D861" s="236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</row>
    <row r="862" spans="1:26" ht="12.75" customHeight="1" x14ac:dyDescent="0.2">
      <c r="A862" s="236"/>
      <c r="B862" s="236"/>
      <c r="C862" s="236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</row>
    <row r="863" spans="1:26" ht="12.75" customHeight="1" x14ac:dyDescent="0.2">
      <c r="A863" s="236"/>
      <c r="B863" s="236"/>
      <c r="C863" s="236"/>
      <c r="D863" s="236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</row>
    <row r="864" spans="1:26" ht="12.75" customHeight="1" x14ac:dyDescent="0.2">
      <c r="A864" s="236"/>
      <c r="B864" s="236"/>
      <c r="C864" s="236"/>
      <c r="D864" s="236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</row>
    <row r="865" spans="1:26" ht="12.75" customHeight="1" x14ac:dyDescent="0.2">
      <c r="A865" s="236"/>
      <c r="B865" s="236"/>
      <c r="C865" s="236"/>
      <c r="D865" s="236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</row>
    <row r="866" spans="1:26" ht="12.75" customHeight="1" x14ac:dyDescent="0.2">
      <c r="A866" s="236"/>
      <c r="B866" s="236"/>
      <c r="C866" s="236"/>
      <c r="D866" s="236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</row>
    <row r="867" spans="1:26" ht="12.75" customHeight="1" x14ac:dyDescent="0.2">
      <c r="A867" s="236"/>
      <c r="B867" s="236"/>
      <c r="C867" s="236"/>
      <c r="D867" s="236"/>
      <c r="E867" s="236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</row>
    <row r="868" spans="1:26" ht="12.75" customHeight="1" x14ac:dyDescent="0.2">
      <c r="A868" s="236"/>
      <c r="B868" s="236"/>
      <c r="C868" s="236"/>
      <c r="D868" s="236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</row>
    <row r="869" spans="1:26" ht="12.75" customHeight="1" x14ac:dyDescent="0.2">
      <c r="A869" s="236"/>
      <c r="B869" s="236"/>
      <c r="C869" s="236"/>
      <c r="D869" s="236"/>
      <c r="E869" s="236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</row>
    <row r="870" spans="1:26" ht="12.75" customHeight="1" x14ac:dyDescent="0.2">
      <c r="A870" s="236"/>
      <c r="B870" s="236"/>
      <c r="C870" s="236"/>
      <c r="D870" s="236"/>
      <c r="E870" s="236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</row>
    <row r="871" spans="1:26" ht="12.75" customHeight="1" x14ac:dyDescent="0.2">
      <c r="A871" s="236"/>
      <c r="B871" s="236"/>
      <c r="C871" s="236"/>
      <c r="D871" s="236"/>
      <c r="E871" s="236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</row>
    <row r="872" spans="1:26" ht="12.75" customHeight="1" x14ac:dyDescent="0.2">
      <c r="A872" s="236"/>
      <c r="B872" s="236"/>
      <c r="C872" s="236"/>
      <c r="D872" s="236"/>
      <c r="E872" s="236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</row>
    <row r="873" spans="1:26" ht="12.75" customHeight="1" x14ac:dyDescent="0.2">
      <c r="A873" s="236"/>
      <c r="B873" s="236"/>
      <c r="C873" s="236"/>
      <c r="D873" s="236"/>
      <c r="E873" s="236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</row>
    <row r="874" spans="1:26" ht="12.75" customHeight="1" x14ac:dyDescent="0.2">
      <c r="A874" s="236"/>
      <c r="B874" s="236"/>
      <c r="C874" s="236"/>
      <c r="D874" s="236"/>
      <c r="E874" s="236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</row>
    <row r="875" spans="1:26" ht="12.75" customHeight="1" x14ac:dyDescent="0.2">
      <c r="A875" s="236"/>
      <c r="B875" s="236"/>
      <c r="C875" s="236"/>
      <c r="D875" s="236"/>
      <c r="E875" s="236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</row>
    <row r="876" spans="1:26" ht="12.75" customHeight="1" x14ac:dyDescent="0.2">
      <c r="A876" s="236"/>
      <c r="B876" s="236"/>
      <c r="C876" s="236"/>
      <c r="D876" s="236"/>
      <c r="E876" s="236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</row>
    <row r="877" spans="1:26" ht="12.75" customHeight="1" x14ac:dyDescent="0.2">
      <c r="A877" s="236"/>
      <c r="B877" s="236"/>
      <c r="C877" s="236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</row>
    <row r="878" spans="1:26" ht="12.75" customHeight="1" x14ac:dyDescent="0.2">
      <c r="A878" s="236"/>
      <c r="B878" s="236"/>
      <c r="C878" s="236"/>
      <c r="D878" s="236"/>
      <c r="E878" s="236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</row>
    <row r="879" spans="1:26" ht="12.75" customHeight="1" x14ac:dyDescent="0.2">
      <c r="A879" s="236"/>
      <c r="B879" s="236"/>
      <c r="C879" s="236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</row>
    <row r="880" spans="1:26" ht="12.75" customHeight="1" x14ac:dyDescent="0.2">
      <c r="A880" s="236"/>
      <c r="B880" s="236"/>
      <c r="C880" s="236"/>
      <c r="D880" s="236"/>
      <c r="E880" s="236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</row>
    <row r="881" spans="1:26" ht="12.75" customHeight="1" x14ac:dyDescent="0.2">
      <c r="A881" s="236"/>
      <c r="B881" s="236"/>
      <c r="C881" s="236"/>
      <c r="D881" s="236"/>
      <c r="E881" s="236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</row>
    <row r="882" spans="1:26" ht="12.75" customHeight="1" x14ac:dyDescent="0.2">
      <c r="A882" s="236"/>
      <c r="B882" s="236"/>
      <c r="C882" s="236"/>
      <c r="D882" s="236"/>
      <c r="E882" s="236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</row>
    <row r="883" spans="1:26" ht="12.75" customHeight="1" x14ac:dyDescent="0.2">
      <c r="A883" s="236"/>
      <c r="B883" s="236"/>
      <c r="C883" s="236"/>
      <c r="D883" s="236"/>
      <c r="E883" s="236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</row>
    <row r="884" spans="1:26" ht="12.75" customHeight="1" x14ac:dyDescent="0.2">
      <c r="A884" s="236"/>
      <c r="B884" s="236"/>
      <c r="C884" s="236"/>
      <c r="D884" s="236"/>
      <c r="E884" s="236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</row>
    <row r="885" spans="1:26" ht="12.75" customHeight="1" x14ac:dyDescent="0.2">
      <c r="A885" s="236"/>
      <c r="B885" s="236"/>
      <c r="C885" s="236"/>
      <c r="D885" s="236"/>
      <c r="E885" s="236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</row>
    <row r="886" spans="1:26" ht="12.75" customHeight="1" x14ac:dyDescent="0.2">
      <c r="A886" s="236"/>
      <c r="B886" s="236"/>
      <c r="C886" s="236"/>
      <c r="D886" s="236"/>
      <c r="E886" s="236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</row>
    <row r="887" spans="1:26" ht="12.75" customHeight="1" x14ac:dyDescent="0.2">
      <c r="A887" s="236"/>
      <c r="B887" s="236"/>
      <c r="C887" s="236"/>
      <c r="D887" s="236"/>
      <c r="E887" s="236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</row>
    <row r="888" spans="1:26" ht="12.75" customHeight="1" x14ac:dyDescent="0.2">
      <c r="A888" s="236"/>
      <c r="B888" s="236"/>
      <c r="C888" s="236"/>
      <c r="D888" s="236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</row>
    <row r="889" spans="1:26" ht="12.75" customHeight="1" x14ac:dyDescent="0.2">
      <c r="A889" s="236"/>
      <c r="B889" s="236"/>
      <c r="C889" s="236"/>
      <c r="D889" s="236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</row>
    <row r="890" spans="1:26" ht="12.75" customHeight="1" x14ac:dyDescent="0.2">
      <c r="A890" s="236"/>
      <c r="B890" s="236"/>
      <c r="C890" s="236"/>
      <c r="D890" s="236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</row>
    <row r="891" spans="1:26" ht="12.75" customHeight="1" x14ac:dyDescent="0.2">
      <c r="A891" s="236"/>
      <c r="B891" s="236"/>
      <c r="C891" s="236"/>
      <c r="D891" s="236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</row>
    <row r="892" spans="1:26" ht="12.75" customHeight="1" x14ac:dyDescent="0.2">
      <c r="A892" s="236"/>
      <c r="B892" s="236"/>
      <c r="C892" s="236"/>
      <c r="D892" s="236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</row>
    <row r="893" spans="1:26" ht="12.75" customHeight="1" x14ac:dyDescent="0.2">
      <c r="A893" s="236"/>
      <c r="B893" s="236"/>
      <c r="C893" s="236"/>
      <c r="D893" s="236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</row>
    <row r="894" spans="1:26" ht="12.75" customHeight="1" x14ac:dyDescent="0.2">
      <c r="A894" s="236"/>
      <c r="B894" s="236"/>
      <c r="C894" s="236"/>
      <c r="D894" s="236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</row>
    <row r="895" spans="1:26" ht="12.75" customHeight="1" x14ac:dyDescent="0.2">
      <c r="A895" s="236"/>
      <c r="B895" s="236"/>
      <c r="C895" s="236"/>
      <c r="D895" s="236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</row>
    <row r="896" spans="1:26" ht="12.75" customHeight="1" x14ac:dyDescent="0.2">
      <c r="A896" s="236"/>
      <c r="B896" s="236"/>
      <c r="C896" s="236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</row>
    <row r="897" spans="1:26" ht="12.75" customHeight="1" x14ac:dyDescent="0.2">
      <c r="A897" s="236"/>
      <c r="B897" s="236"/>
      <c r="C897" s="236"/>
      <c r="D897" s="236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</row>
    <row r="898" spans="1:26" ht="12.75" customHeight="1" x14ac:dyDescent="0.2">
      <c r="A898" s="236"/>
      <c r="B898" s="236"/>
      <c r="C898" s="236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</row>
    <row r="899" spans="1:26" ht="12.75" customHeight="1" x14ac:dyDescent="0.2">
      <c r="A899" s="236"/>
      <c r="B899" s="236"/>
      <c r="C899" s="236"/>
      <c r="D899" s="236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</row>
    <row r="900" spans="1:26" ht="12.75" customHeight="1" x14ac:dyDescent="0.2">
      <c r="A900" s="236"/>
      <c r="B900" s="236"/>
      <c r="C900" s="236"/>
      <c r="D900" s="236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</row>
    <row r="901" spans="1:26" ht="12.75" customHeight="1" x14ac:dyDescent="0.2">
      <c r="A901" s="236"/>
      <c r="B901" s="236"/>
      <c r="C901" s="236"/>
      <c r="D901" s="236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</row>
    <row r="902" spans="1:26" ht="12.75" customHeight="1" x14ac:dyDescent="0.2">
      <c r="A902" s="236"/>
      <c r="B902" s="236"/>
      <c r="C902" s="236"/>
      <c r="D902" s="236"/>
      <c r="E902" s="236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</row>
    <row r="903" spans="1:26" ht="12.75" customHeight="1" x14ac:dyDescent="0.2">
      <c r="A903" s="236"/>
      <c r="B903" s="236"/>
      <c r="C903" s="236"/>
      <c r="D903" s="236"/>
      <c r="E903" s="236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</row>
    <row r="904" spans="1:26" ht="12.75" customHeight="1" x14ac:dyDescent="0.2">
      <c r="A904" s="236"/>
      <c r="B904" s="236"/>
      <c r="C904" s="236"/>
      <c r="D904" s="236"/>
      <c r="E904" s="236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</row>
    <row r="905" spans="1:26" ht="12.75" customHeight="1" x14ac:dyDescent="0.2">
      <c r="A905" s="236"/>
      <c r="B905" s="236"/>
      <c r="C905" s="236"/>
      <c r="D905" s="236"/>
      <c r="E905" s="236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</row>
    <row r="906" spans="1:26" ht="12.75" customHeight="1" x14ac:dyDescent="0.2">
      <c r="A906" s="236"/>
      <c r="B906" s="236"/>
      <c r="C906" s="236"/>
      <c r="D906" s="236"/>
      <c r="E906" s="236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</row>
    <row r="907" spans="1:26" ht="12.75" customHeight="1" x14ac:dyDescent="0.2">
      <c r="A907" s="236"/>
      <c r="B907" s="236"/>
      <c r="C907" s="236"/>
      <c r="D907" s="236"/>
      <c r="E907" s="236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</row>
    <row r="908" spans="1:26" ht="12.75" customHeight="1" x14ac:dyDescent="0.2">
      <c r="A908" s="236"/>
      <c r="B908" s="236"/>
      <c r="C908" s="236"/>
      <c r="D908" s="236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</row>
    <row r="909" spans="1:26" ht="12.75" customHeight="1" x14ac:dyDescent="0.2">
      <c r="A909" s="236"/>
      <c r="B909" s="236"/>
      <c r="C909" s="236"/>
      <c r="D909" s="236"/>
      <c r="E909" s="236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</row>
    <row r="910" spans="1:26" ht="12.75" customHeight="1" x14ac:dyDescent="0.2">
      <c r="A910" s="236"/>
      <c r="B910" s="236"/>
      <c r="C910" s="236"/>
      <c r="D910" s="236"/>
      <c r="E910" s="236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</row>
    <row r="911" spans="1:26" ht="12.75" customHeight="1" x14ac:dyDescent="0.2">
      <c r="A911" s="236"/>
      <c r="B911" s="236"/>
      <c r="C911" s="236"/>
      <c r="D911" s="236"/>
      <c r="E911" s="236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</row>
    <row r="912" spans="1:26" ht="12.75" customHeight="1" x14ac:dyDescent="0.2">
      <c r="A912" s="236"/>
      <c r="B912" s="236"/>
      <c r="C912" s="236"/>
      <c r="D912" s="236"/>
      <c r="E912" s="236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</row>
    <row r="913" spans="1:26" ht="12.75" customHeight="1" x14ac:dyDescent="0.2">
      <c r="A913" s="236"/>
      <c r="B913" s="236"/>
      <c r="C913" s="236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</row>
    <row r="914" spans="1:26" ht="12.75" customHeight="1" x14ac:dyDescent="0.2">
      <c r="A914" s="236"/>
      <c r="B914" s="236"/>
      <c r="C914" s="236"/>
      <c r="D914" s="236"/>
      <c r="E914" s="236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</row>
    <row r="915" spans="1:26" ht="12.75" customHeight="1" x14ac:dyDescent="0.2">
      <c r="A915" s="236"/>
      <c r="B915" s="236"/>
      <c r="C915" s="236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</row>
    <row r="916" spans="1:26" ht="12.75" customHeight="1" x14ac:dyDescent="0.2">
      <c r="A916" s="236"/>
      <c r="B916" s="236"/>
      <c r="C916" s="236"/>
      <c r="D916" s="236"/>
      <c r="E916" s="236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</row>
    <row r="917" spans="1:26" ht="12.75" customHeight="1" x14ac:dyDescent="0.2">
      <c r="A917" s="236"/>
      <c r="B917" s="236"/>
      <c r="C917" s="236"/>
      <c r="D917" s="236"/>
      <c r="E917" s="236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</row>
    <row r="918" spans="1:26" ht="12.75" customHeight="1" x14ac:dyDescent="0.2">
      <c r="A918" s="236"/>
      <c r="B918" s="236"/>
      <c r="C918" s="236"/>
      <c r="D918" s="236"/>
      <c r="E918" s="236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</row>
    <row r="919" spans="1:26" ht="12.75" customHeight="1" x14ac:dyDescent="0.2">
      <c r="A919" s="236"/>
      <c r="B919" s="236"/>
      <c r="C919" s="236"/>
      <c r="D919" s="236"/>
      <c r="E919" s="236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</row>
    <row r="920" spans="1:26" ht="12.75" customHeight="1" x14ac:dyDescent="0.2">
      <c r="A920" s="236"/>
      <c r="B920" s="236"/>
      <c r="C920" s="236"/>
      <c r="D920" s="236"/>
      <c r="E920" s="236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</row>
    <row r="921" spans="1:26" ht="12.75" customHeight="1" x14ac:dyDescent="0.2">
      <c r="A921" s="236"/>
      <c r="B921" s="236"/>
      <c r="C921" s="236"/>
      <c r="D921" s="236"/>
      <c r="E921" s="236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</row>
    <row r="922" spans="1:26" ht="12.75" customHeight="1" x14ac:dyDescent="0.2">
      <c r="A922" s="236"/>
      <c r="B922" s="236"/>
      <c r="C922" s="236"/>
      <c r="D922" s="236"/>
      <c r="E922" s="236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</row>
    <row r="923" spans="1:26" ht="12.75" customHeight="1" x14ac:dyDescent="0.2">
      <c r="A923" s="236"/>
      <c r="B923" s="236"/>
      <c r="C923" s="236"/>
      <c r="D923" s="236"/>
      <c r="E923" s="236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</row>
    <row r="924" spans="1:26" ht="12.75" customHeight="1" x14ac:dyDescent="0.2">
      <c r="A924" s="236"/>
      <c r="B924" s="236"/>
      <c r="C924" s="236"/>
      <c r="D924" s="236"/>
      <c r="E924" s="236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</row>
    <row r="925" spans="1:26" ht="12.75" customHeight="1" x14ac:dyDescent="0.2">
      <c r="A925" s="236"/>
      <c r="B925" s="236"/>
      <c r="C925" s="236"/>
      <c r="D925" s="236"/>
      <c r="E925" s="236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</row>
    <row r="926" spans="1:26" ht="12.75" customHeight="1" x14ac:dyDescent="0.2">
      <c r="A926" s="236"/>
      <c r="B926" s="236"/>
      <c r="C926" s="236"/>
      <c r="D926" s="236"/>
      <c r="E926" s="236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</row>
    <row r="927" spans="1:26" ht="12.75" customHeight="1" x14ac:dyDescent="0.2">
      <c r="A927" s="236"/>
      <c r="B927" s="236"/>
      <c r="C927" s="236"/>
      <c r="D927" s="236"/>
      <c r="E927" s="236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</row>
    <row r="928" spans="1:26" ht="12.75" customHeight="1" x14ac:dyDescent="0.2">
      <c r="A928" s="236"/>
      <c r="B928" s="236"/>
      <c r="C928" s="236"/>
      <c r="D928" s="236"/>
      <c r="E928" s="236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</row>
    <row r="929" spans="1:26" ht="12.75" customHeight="1" x14ac:dyDescent="0.2">
      <c r="A929" s="236"/>
      <c r="B929" s="236"/>
      <c r="C929" s="236"/>
      <c r="D929" s="236"/>
      <c r="E929" s="236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</row>
    <row r="930" spans="1:26" ht="12.75" customHeight="1" x14ac:dyDescent="0.2">
      <c r="A930" s="236"/>
      <c r="B930" s="236"/>
      <c r="C930" s="236"/>
      <c r="D930" s="236"/>
      <c r="E930" s="236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</row>
    <row r="931" spans="1:26" ht="12.75" customHeight="1" x14ac:dyDescent="0.2">
      <c r="A931" s="236"/>
      <c r="B931" s="236"/>
      <c r="C931" s="236"/>
      <c r="D931" s="236"/>
      <c r="E931" s="236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</row>
    <row r="932" spans="1:26" ht="12.75" customHeight="1" x14ac:dyDescent="0.2">
      <c r="A932" s="236"/>
      <c r="B932" s="236"/>
      <c r="C932" s="236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</row>
    <row r="933" spans="1:26" ht="12.75" customHeight="1" x14ac:dyDescent="0.2">
      <c r="A933" s="236"/>
      <c r="B933" s="236"/>
      <c r="C933" s="236"/>
      <c r="D933" s="236"/>
      <c r="E933" s="236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</row>
    <row r="934" spans="1:26" ht="12.75" customHeight="1" x14ac:dyDescent="0.2">
      <c r="A934" s="236"/>
      <c r="B934" s="236"/>
      <c r="C934" s="236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</row>
    <row r="935" spans="1:26" ht="12.75" customHeight="1" x14ac:dyDescent="0.2">
      <c r="A935" s="236"/>
      <c r="B935" s="236"/>
      <c r="C935" s="236"/>
      <c r="D935" s="236"/>
      <c r="E935" s="236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</row>
    <row r="936" spans="1:26" ht="12.75" customHeight="1" x14ac:dyDescent="0.2">
      <c r="A936" s="236"/>
      <c r="B936" s="236"/>
      <c r="C936" s="236"/>
      <c r="D936" s="236"/>
      <c r="E936" s="236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</row>
    <row r="937" spans="1:26" ht="12.75" customHeight="1" x14ac:dyDescent="0.2">
      <c r="A937" s="236"/>
      <c r="B937" s="236"/>
      <c r="C937" s="236"/>
      <c r="D937" s="236"/>
      <c r="E937" s="236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</row>
    <row r="938" spans="1:26" ht="12.75" customHeight="1" x14ac:dyDescent="0.2">
      <c r="A938" s="236"/>
      <c r="B938" s="236"/>
      <c r="C938" s="236"/>
      <c r="D938" s="236"/>
      <c r="E938" s="236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</row>
    <row r="939" spans="1:26" ht="12.75" customHeight="1" x14ac:dyDescent="0.2">
      <c r="A939" s="236"/>
      <c r="B939" s="236"/>
      <c r="C939" s="236"/>
      <c r="D939" s="236"/>
      <c r="E939" s="236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</row>
    <row r="940" spans="1:26" ht="12.75" customHeight="1" x14ac:dyDescent="0.2">
      <c r="A940" s="236"/>
      <c r="B940" s="236"/>
      <c r="C940" s="236"/>
      <c r="D940" s="236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</row>
    <row r="941" spans="1:26" ht="12.75" customHeight="1" x14ac:dyDescent="0.2">
      <c r="A941" s="236"/>
      <c r="B941" s="236"/>
      <c r="C941" s="236"/>
      <c r="D941" s="236"/>
      <c r="E941" s="236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</row>
    <row r="942" spans="1:26" ht="12.75" customHeight="1" x14ac:dyDescent="0.2">
      <c r="A942" s="236"/>
      <c r="B942" s="236"/>
      <c r="C942" s="236"/>
      <c r="D942" s="236"/>
      <c r="E942" s="236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</row>
    <row r="943" spans="1:26" ht="12.75" customHeight="1" x14ac:dyDescent="0.2">
      <c r="A943" s="236"/>
      <c r="B943" s="236"/>
      <c r="C943" s="236"/>
      <c r="D943" s="236"/>
      <c r="E943" s="236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</row>
    <row r="944" spans="1:26" ht="12.75" customHeight="1" x14ac:dyDescent="0.2">
      <c r="A944" s="236"/>
      <c r="B944" s="236"/>
      <c r="C944" s="236"/>
      <c r="D944" s="236"/>
      <c r="E944" s="236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</row>
    <row r="945" spans="1:26" ht="12.75" customHeight="1" x14ac:dyDescent="0.2">
      <c r="A945" s="236"/>
      <c r="B945" s="236"/>
      <c r="C945" s="236"/>
      <c r="D945" s="236"/>
      <c r="E945" s="236"/>
      <c r="F945" s="236"/>
      <c r="G945" s="236"/>
      <c r="H945" s="236"/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</row>
    <row r="946" spans="1:26" ht="12.75" customHeight="1" x14ac:dyDescent="0.2">
      <c r="A946" s="236"/>
      <c r="B946" s="236"/>
      <c r="C946" s="236"/>
      <c r="D946" s="236"/>
      <c r="E946" s="236"/>
      <c r="F946" s="236"/>
      <c r="G946" s="236"/>
      <c r="H946" s="236"/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</row>
    <row r="947" spans="1:26" ht="12.75" customHeight="1" x14ac:dyDescent="0.2">
      <c r="A947" s="236"/>
      <c r="B947" s="236"/>
      <c r="C947" s="236"/>
      <c r="D947" s="236"/>
      <c r="E947" s="236"/>
      <c r="F947" s="236"/>
      <c r="G947" s="236"/>
      <c r="H947" s="236"/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</row>
    <row r="948" spans="1:26" ht="12.75" customHeight="1" x14ac:dyDescent="0.2">
      <c r="A948" s="236"/>
      <c r="B948" s="236"/>
      <c r="C948" s="236"/>
      <c r="D948" s="236"/>
      <c r="E948" s="236"/>
      <c r="F948" s="236"/>
      <c r="G948" s="236"/>
      <c r="H948" s="236"/>
      <c r="I948" s="236"/>
      <c r="J948" s="236"/>
      <c r="K948" s="236"/>
      <c r="L948" s="236"/>
      <c r="M948" s="236"/>
      <c r="N948" s="236"/>
      <c r="O948" s="236"/>
      <c r="P948" s="236"/>
      <c r="Q948" s="236"/>
      <c r="R948" s="236"/>
      <c r="S948" s="236"/>
      <c r="T948" s="236"/>
      <c r="U948" s="236"/>
      <c r="V948" s="236"/>
      <c r="W948" s="236"/>
      <c r="X948" s="236"/>
      <c r="Y948" s="236"/>
      <c r="Z948" s="236"/>
    </row>
    <row r="949" spans="1:26" ht="12.75" customHeight="1" x14ac:dyDescent="0.2">
      <c r="A949" s="236"/>
      <c r="B949" s="236"/>
      <c r="C949" s="236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236"/>
      <c r="O949" s="236"/>
      <c r="P949" s="236"/>
      <c r="Q949" s="236"/>
      <c r="R949" s="236"/>
      <c r="S949" s="236"/>
      <c r="T949" s="236"/>
      <c r="U949" s="236"/>
      <c r="V949" s="236"/>
      <c r="W949" s="236"/>
      <c r="X949" s="236"/>
      <c r="Y949" s="236"/>
      <c r="Z949" s="236"/>
    </row>
    <row r="950" spans="1:26" ht="12.75" customHeight="1" x14ac:dyDescent="0.2">
      <c r="A950" s="236"/>
      <c r="B950" s="236"/>
      <c r="C950" s="236"/>
      <c r="D950" s="236"/>
      <c r="E950" s="236"/>
      <c r="F950" s="236"/>
      <c r="G950" s="236"/>
      <c r="H950" s="236"/>
      <c r="I950" s="236"/>
      <c r="J950" s="236"/>
      <c r="K950" s="236"/>
      <c r="L950" s="236"/>
      <c r="M950" s="236"/>
      <c r="N950" s="236"/>
      <c r="O950" s="236"/>
      <c r="P950" s="236"/>
      <c r="Q950" s="236"/>
      <c r="R950" s="236"/>
      <c r="S950" s="236"/>
      <c r="T950" s="236"/>
      <c r="U950" s="236"/>
      <c r="V950" s="236"/>
      <c r="W950" s="236"/>
      <c r="X950" s="236"/>
      <c r="Y950" s="236"/>
      <c r="Z950" s="236"/>
    </row>
    <row r="951" spans="1:26" ht="12.75" customHeight="1" x14ac:dyDescent="0.2">
      <c r="A951" s="236"/>
      <c r="B951" s="236"/>
      <c r="C951" s="236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236"/>
      <c r="O951" s="236"/>
      <c r="P951" s="236"/>
      <c r="Q951" s="236"/>
      <c r="R951" s="236"/>
      <c r="S951" s="236"/>
      <c r="T951" s="236"/>
      <c r="U951" s="236"/>
      <c r="V951" s="236"/>
      <c r="W951" s="236"/>
      <c r="X951" s="236"/>
      <c r="Y951" s="236"/>
      <c r="Z951" s="236"/>
    </row>
    <row r="952" spans="1:26" ht="12.75" customHeight="1" x14ac:dyDescent="0.2">
      <c r="A952" s="236"/>
      <c r="B952" s="236"/>
      <c r="C952" s="236"/>
      <c r="D952" s="236"/>
      <c r="E952" s="236"/>
      <c r="F952" s="236"/>
      <c r="G952" s="236"/>
      <c r="H952" s="236"/>
      <c r="I952" s="236"/>
      <c r="J952" s="236"/>
      <c r="K952" s="236"/>
      <c r="L952" s="236"/>
      <c r="M952" s="236"/>
      <c r="N952" s="236"/>
      <c r="O952" s="236"/>
      <c r="P952" s="236"/>
      <c r="Q952" s="236"/>
      <c r="R952" s="236"/>
      <c r="S952" s="236"/>
      <c r="T952" s="236"/>
      <c r="U952" s="236"/>
      <c r="V952" s="236"/>
      <c r="W952" s="236"/>
      <c r="X952" s="236"/>
      <c r="Y952" s="236"/>
      <c r="Z952" s="236"/>
    </row>
    <row r="953" spans="1:26" ht="12.75" customHeight="1" x14ac:dyDescent="0.2">
      <c r="A953" s="236"/>
      <c r="B953" s="236"/>
      <c r="C953" s="236"/>
      <c r="D953" s="236"/>
      <c r="E953" s="236"/>
      <c r="F953" s="236"/>
      <c r="G953" s="236"/>
      <c r="H953" s="236"/>
      <c r="I953" s="236"/>
      <c r="J953" s="236"/>
      <c r="K953" s="236"/>
      <c r="L953" s="236"/>
      <c r="M953" s="236"/>
      <c r="N953" s="236"/>
      <c r="O953" s="236"/>
      <c r="P953" s="236"/>
      <c r="Q953" s="236"/>
      <c r="R953" s="236"/>
      <c r="S953" s="236"/>
      <c r="T953" s="236"/>
      <c r="U953" s="236"/>
      <c r="V953" s="236"/>
      <c r="W953" s="236"/>
      <c r="X953" s="236"/>
      <c r="Y953" s="236"/>
      <c r="Z953" s="236"/>
    </row>
    <row r="954" spans="1:26" ht="12.75" customHeight="1" x14ac:dyDescent="0.2">
      <c r="A954" s="236"/>
      <c r="B954" s="236"/>
      <c r="C954" s="236"/>
      <c r="D954" s="236"/>
      <c r="E954" s="236"/>
      <c r="F954" s="236"/>
      <c r="G954" s="236"/>
      <c r="H954" s="236"/>
      <c r="I954" s="236"/>
      <c r="J954" s="236"/>
      <c r="K954" s="236"/>
      <c r="L954" s="236"/>
      <c r="M954" s="236"/>
      <c r="N954" s="236"/>
      <c r="O954" s="236"/>
      <c r="P954" s="236"/>
      <c r="Q954" s="236"/>
      <c r="R954" s="236"/>
      <c r="S954" s="236"/>
      <c r="T954" s="236"/>
      <c r="U954" s="236"/>
      <c r="V954" s="236"/>
      <c r="W954" s="236"/>
      <c r="X954" s="236"/>
      <c r="Y954" s="236"/>
      <c r="Z954" s="236"/>
    </row>
    <row r="955" spans="1:26" ht="12.75" customHeight="1" x14ac:dyDescent="0.2">
      <c r="A955" s="236"/>
      <c r="B955" s="236"/>
      <c r="C955" s="236"/>
      <c r="D955" s="236"/>
      <c r="E955" s="236"/>
      <c r="F955" s="236"/>
      <c r="G955" s="236"/>
      <c r="H955" s="236"/>
      <c r="I955" s="236"/>
      <c r="J955" s="236"/>
      <c r="K955" s="236"/>
      <c r="L955" s="236"/>
      <c r="M955" s="236"/>
      <c r="N955" s="236"/>
      <c r="O955" s="236"/>
      <c r="P955" s="236"/>
      <c r="Q955" s="236"/>
      <c r="R955" s="236"/>
      <c r="S955" s="236"/>
      <c r="T955" s="236"/>
      <c r="U955" s="236"/>
      <c r="V955" s="236"/>
      <c r="W955" s="236"/>
      <c r="X955" s="236"/>
      <c r="Y955" s="236"/>
      <c r="Z955" s="236"/>
    </row>
    <row r="956" spans="1:26" ht="12.75" customHeight="1" x14ac:dyDescent="0.2">
      <c r="A956" s="236"/>
      <c r="B956" s="236"/>
      <c r="C956" s="236"/>
      <c r="D956" s="236"/>
      <c r="E956" s="236"/>
      <c r="F956" s="236"/>
      <c r="G956" s="236"/>
      <c r="H956" s="236"/>
      <c r="I956" s="236"/>
      <c r="J956" s="236"/>
      <c r="K956" s="236"/>
      <c r="L956" s="236"/>
      <c r="M956" s="236"/>
      <c r="N956" s="236"/>
      <c r="O956" s="236"/>
      <c r="P956" s="236"/>
      <c r="Q956" s="236"/>
      <c r="R956" s="236"/>
      <c r="S956" s="236"/>
      <c r="T956" s="236"/>
      <c r="U956" s="236"/>
      <c r="V956" s="236"/>
      <c r="W956" s="236"/>
      <c r="X956" s="236"/>
      <c r="Y956" s="236"/>
      <c r="Z956" s="236"/>
    </row>
    <row r="957" spans="1:26" ht="12.75" customHeight="1" x14ac:dyDescent="0.2">
      <c r="A957" s="236"/>
      <c r="B957" s="236"/>
      <c r="C957" s="236"/>
      <c r="D957" s="236"/>
      <c r="E957" s="236"/>
      <c r="F957" s="236"/>
      <c r="G957" s="236"/>
      <c r="H957" s="236"/>
      <c r="I957" s="236"/>
      <c r="J957" s="236"/>
      <c r="K957" s="236"/>
      <c r="L957" s="236"/>
      <c r="M957" s="236"/>
      <c r="N957" s="236"/>
      <c r="O957" s="236"/>
      <c r="P957" s="236"/>
      <c r="Q957" s="236"/>
      <c r="R957" s="236"/>
      <c r="S957" s="236"/>
      <c r="T957" s="236"/>
      <c r="U957" s="236"/>
      <c r="V957" s="236"/>
      <c r="W957" s="236"/>
      <c r="X957" s="236"/>
      <c r="Y957" s="236"/>
      <c r="Z957" s="236"/>
    </row>
    <row r="958" spans="1:26" ht="12.75" customHeight="1" x14ac:dyDescent="0.2">
      <c r="A958" s="236"/>
      <c r="B958" s="236"/>
      <c r="C958" s="236"/>
      <c r="D958" s="236"/>
      <c r="E958" s="236"/>
      <c r="F958" s="236"/>
      <c r="G958" s="236"/>
      <c r="H958" s="236"/>
      <c r="I958" s="236"/>
      <c r="J958" s="236"/>
      <c r="K958" s="236"/>
      <c r="L958" s="236"/>
      <c r="M958" s="236"/>
      <c r="N958" s="236"/>
      <c r="O958" s="236"/>
      <c r="P958" s="236"/>
      <c r="Q958" s="236"/>
      <c r="R958" s="236"/>
      <c r="S958" s="236"/>
      <c r="T958" s="236"/>
      <c r="U958" s="236"/>
      <c r="V958" s="236"/>
      <c r="W958" s="236"/>
      <c r="X958" s="236"/>
      <c r="Y958" s="236"/>
      <c r="Z958" s="236"/>
    </row>
    <row r="959" spans="1:26" ht="12.75" customHeight="1" x14ac:dyDescent="0.2">
      <c r="A959" s="236"/>
      <c r="B959" s="236"/>
      <c r="C959" s="236"/>
      <c r="D959" s="236"/>
      <c r="E959" s="236"/>
      <c r="F959" s="236"/>
      <c r="G959" s="236"/>
      <c r="H959" s="236"/>
      <c r="I959" s="236"/>
      <c r="J959" s="236"/>
      <c r="K959" s="236"/>
      <c r="L959" s="236"/>
      <c r="M959" s="236"/>
      <c r="N959" s="236"/>
      <c r="O959" s="236"/>
      <c r="P959" s="236"/>
      <c r="Q959" s="236"/>
      <c r="R959" s="236"/>
      <c r="S959" s="236"/>
      <c r="T959" s="236"/>
      <c r="U959" s="236"/>
      <c r="V959" s="236"/>
      <c r="W959" s="236"/>
      <c r="X959" s="236"/>
      <c r="Y959" s="236"/>
      <c r="Z959" s="236"/>
    </row>
    <row r="960" spans="1:26" ht="12.75" customHeight="1" x14ac:dyDescent="0.2">
      <c r="A960" s="236"/>
      <c r="B960" s="236"/>
      <c r="C960" s="236"/>
      <c r="D960" s="236"/>
      <c r="E960" s="236"/>
      <c r="F960" s="236"/>
      <c r="G960" s="236"/>
      <c r="H960" s="236"/>
      <c r="I960" s="236"/>
      <c r="J960" s="236"/>
      <c r="K960" s="236"/>
      <c r="L960" s="236"/>
      <c r="M960" s="236"/>
      <c r="N960" s="236"/>
      <c r="O960" s="236"/>
      <c r="P960" s="236"/>
      <c r="Q960" s="236"/>
      <c r="R960" s="236"/>
      <c r="S960" s="236"/>
      <c r="T960" s="236"/>
      <c r="U960" s="236"/>
      <c r="V960" s="236"/>
      <c r="W960" s="236"/>
      <c r="X960" s="236"/>
      <c r="Y960" s="236"/>
      <c r="Z960" s="236"/>
    </row>
    <row r="961" spans="1:26" ht="12.75" customHeight="1" x14ac:dyDescent="0.2">
      <c r="A961" s="236"/>
      <c r="B961" s="236"/>
      <c r="C961" s="236"/>
      <c r="D961" s="236"/>
      <c r="E961" s="236"/>
      <c r="F961" s="236"/>
      <c r="G961" s="236"/>
      <c r="H961" s="236"/>
      <c r="I961" s="236"/>
      <c r="J961" s="236"/>
      <c r="K961" s="236"/>
      <c r="L961" s="236"/>
      <c r="M961" s="236"/>
      <c r="N961" s="236"/>
      <c r="O961" s="236"/>
      <c r="P961" s="236"/>
      <c r="Q961" s="236"/>
      <c r="R961" s="236"/>
      <c r="S961" s="236"/>
      <c r="T961" s="236"/>
      <c r="U961" s="236"/>
      <c r="V961" s="236"/>
      <c r="W961" s="236"/>
      <c r="X961" s="236"/>
      <c r="Y961" s="236"/>
      <c r="Z961" s="236"/>
    </row>
    <row r="962" spans="1:26" ht="12.75" customHeight="1" x14ac:dyDescent="0.2">
      <c r="A962" s="236"/>
      <c r="B962" s="236"/>
      <c r="C962" s="236"/>
      <c r="D962" s="236"/>
      <c r="E962" s="236"/>
      <c r="F962" s="236"/>
      <c r="G962" s="236"/>
      <c r="H962" s="236"/>
      <c r="I962" s="236"/>
      <c r="J962" s="236"/>
      <c r="K962" s="236"/>
      <c r="L962" s="236"/>
      <c r="M962" s="236"/>
      <c r="N962" s="236"/>
      <c r="O962" s="236"/>
      <c r="P962" s="236"/>
      <c r="Q962" s="236"/>
      <c r="R962" s="236"/>
      <c r="S962" s="236"/>
      <c r="T962" s="236"/>
      <c r="U962" s="236"/>
      <c r="V962" s="236"/>
      <c r="W962" s="236"/>
      <c r="X962" s="236"/>
      <c r="Y962" s="236"/>
      <c r="Z962" s="236"/>
    </row>
    <row r="963" spans="1:26" ht="12.75" customHeight="1" x14ac:dyDescent="0.2">
      <c r="A963" s="236"/>
      <c r="B963" s="236"/>
      <c r="C963" s="236"/>
      <c r="D963" s="236"/>
      <c r="E963" s="236"/>
      <c r="F963" s="236"/>
      <c r="G963" s="236"/>
      <c r="H963" s="236"/>
      <c r="I963" s="236"/>
      <c r="J963" s="236"/>
      <c r="K963" s="236"/>
      <c r="L963" s="236"/>
      <c r="M963" s="236"/>
      <c r="N963" s="236"/>
      <c r="O963" s="236"/>
      <c r="P963" s="236"/>
      <c r="Q963" s="236"/>
      <c r="R963" s="236"/>
      <c r="S963" s="236"/>
      <c r="T963" s="236"/>
      <c r="U963" s="236"/>
      <c r="V963" s="236"/>
      <c r="W963" s="236"/>
      <c r="X963" s="236"/>
      <c r="Y963" s="236"/>
      <c r="Z963" s="236"/>
    </row>
    <row r="964" spans="1:26" ht="12.75" customHeight="1" x14ac:dyDescent="0.2">
      <c r="A964" s="236"/>
      <c r="B964" s="236"/>
      <c r="C964" s="236"/>
      <c r="D964" s="236"/>
      <c r="E964" s="236"/>
      <c r="F964" s="236"/>
      <c r="G964" s="236"/>
      <c r="H964" s="236"/>
      <c r="I964" s="236"/>
      <c r="J964" s="236"/>
      <c r="K964" s="236"/>
      <c r="L964" s="236"/>
      <c r="M964" s="236"/>
      <c r="N964" s="236"/>
      <c r="O964" s="236"/>
      <c r="P964" s="236"/>
      <c r="Q964" s="236"/>
      <c r="R964" s="236"/>
      <c r="S964" s="236"/>
      <c r="T964" s="236"/>
      <c r="U964" s="236"/>
      <c r="V964" s="236"/>
      <c r="W964" s="236"/>
      <c r="X964" s="236"/>
      <c r="Y964" s="236"/>
      <c r="Z964" s="236"/>
    </row>
    <row r="965" spans="1:26" ht="12.75" customHeight="1" x14ac:dyDescent="0.2">
      <c r="A965" s="236"/>
      <c r="B965" s="236"/>
      <c r="C965" s="236"/>
      <c r="D965" s="236"/>
      <c r="E965" s="236"/>
      <c r="F965" s="236"/>
      <c r="G965" s="236"/>
      <c r="H965" s="236"/>
      <c r="I965" s="236"/>
      <c r="J965" s="236"/>
      <c r="K965" s="236"/>
      <c r="L965" s="236"/>
      <c r="M965" s="236"/>
      <c r="N965" s="236"/>
      <c r="O965" s="236"/>
      <c r="P965" s="236"/>
      <c r="Q965" s="236"/>
      <c r="R965" s="236"/>
      <c r="S965" s="236"/>
      <c r="T965" s="236"/>
      <c r="U965" s="236"/>
      <c r="V965" s="236"/>
      <c r="W965" s="236"/>
      <c r="X965" s="236"/>
      <c r="Y965" s="236"/>
      <c r="Z965" s="236"/>
    </row>
    <row r="966" spans="1:26" ht="12.75" customHeight="1" x14ac:dyDescent="0.2">
      <c r="A966" s="236"/>
      <c r="B966" s="236"/>
      <c r="C966" s="236"/>
      <c r="D966" s="236"/>
      <c r="E966" s="236"/>
      <c r="F966" s="236"/>
      <c r="G966" s="236"/>
      <c r="H966" s="236"/>
      <c r="I966" s="236"/>
      <c r="J966" s="236"/>
      <c r="K966" s="236"/>
      <c r="L966" s="236"/>
      <c r="M966" s="236"/>
      <c r="N966" s="236"/>
      <c r="O966" s="236"/>
      <c r="P966" s="236"/>
      <c r="Q966" s="236"/>
      <c r="R966" s="236"/>
      <c r="S966" s="236"/>
      <c r="T966" s="236"/>
      <c r="U966" s="236"/>
      <c r="V966" s="236"/>
      <c r="W966" s="236"/>
      <c r="X966" s="236"/>
      <c r="Y966" s="236"/>
      <c r="Z966" s="236"/>
    </row>
    <row r="967" spans="1:26" ht="12.75" customHeight="1" x14ac:dyDescent="0.2">
      <c r="A967" s="236"/>
      <c r="B967" s="236"/>
      <c r="C967" s="236"/>
      <c r="D967" s="236"/>
      <c r="E967" s="236"/>
      <c r="F967" s="236"/>
      <c r="G967" s="236"/>
      <c r="H967" s="236"/>
      <c r="I967" s="236"/>
      <c r="J967" s="236"/>
      <c r="K967" s="236"/>
      <c r="L967" s="236"/>
      <c r="M967" s="236"/>
      <c r="N967" s="236"/>
      <c r="O967" s="236"/>
      <c r="P967" s="236"/>
      <c r="Q967" s="236"/>
      <c r="R967" s="236"/>
      <c r="S967" s="236"/>
      <c r="T967" s="236"/>
      <c r="U967" s="236"/>
      <c r="V967" s="236"/>
      <c r="W967" s="236"/>
      <c r="X967" s="236"/>
      <c r="Y967" s="236"/>
      <c r="Z967" s="236"/>
    </row>
    <row r="968" spans="1:26" ht="12.75" customHeight="1" x14ac:dyDescent="0.2">
      <c r="A968" s="236"/>
      <c r="B968" s="236"/>
      <c r="C968" s="236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236"/>
      <c r="O968" s="236"/>
      <c r="P968" s="236"/>
      <c r="Q968" s="236"/>
      <c r="R968" s="236"/>
      <c r="S968" s="236"/>
      <c r="T968" s="236"/>
      <c r="U968" s="236"/>
      <c r="V968" s="236"/>
      <c r="W968" s="236"/>
      <c r="X968" s="236"/>
      <c r="Y968" s="236"/>
      <c r="Z968" s="236"/>
    </row>
    <row r="969" spans="1:26" ht="12.75" customHeight="1" x14ac:dyDescent="0.2">
      <c r="A969" s="236"/>
      <c r="B969" s="236"/>
      <c r="C969" s="236"/>
      <c r="D969" s="236"/>
      <c r="E969" s="236"/>
      <c r="F969" s="236"/>
      <c r="G969" s="236"/>
      <c r="H969" s="236"/>
      <c r="I969" s="236"/>
      <c r="J969" s="236"/>
      <c r="K969" s="236"/>
      <c r="L969" s="236"/>
      <c r="M969" s="236"/>
      <c r="N969" s="236"/>
      <c r="O969" s="236"/>
      <c r="P969" s="236"/>
      <c r="Q969" s="236"/>
      <c r="R969" s="236"/>
      <c r="S969" s="236"/>
      <c r="T969" s="236"/>
      <c r="U969" s="236"/>
      <c r="V969" s="236"/>
      <c r="W969" s="236"/>
      <c r="X969" s="236"/>
      <c r="Y969" s="236"/>
      <c r="Z969" s="236"/>
    </row>
    <row r="970" spans="1:26" ht="12.75" customHeight="1" x14ac:dyDescent="0.2">
      <c r="A970" s="236"/>
      <c r="B970" s="236"/>
      <c r="C970" s="236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236"/>
      <c r="O970" s="236"/>
      <c r="P970" s="236"/>
      <c r="Q970" s="236"/>
      <c r="R970" s="236"/>
      <c r="S970" s="236"/>
      <c r="T970" s="236"/>
      <c r="U970" s="236"/>
      <c r="V970" s="236"/>
      <c r="W970" s="236"/>
      <c r="X970" s="236"/>
      <c r="Y970" s="236"/>
      <c r="Z970" s="236"/>
    </row>
    <row r="971" spans="1:26" ht="12.75" customHeight="1" x14ac:dyDescent="0.2">
      <c r="A971" s="236"/>
      <c r="B971" s="236"/>
      <c r="C971" s="236"/>
      <c r="D971" s="236"/>
      <c r="E971" s="236"/>
      <c r="F971" s="236"/>
      <c r="G971" s="236"/>
      <c r="H971" s="236"/>
      <c r="I971" s="236"/>
      <c r="J971" s="236"/>
      <c r="K971" s="236"/>
      <c r="L971" s="236"/>
      <c r="M971" s="236"/>
      <c r="N971" s="236"/>
      <c r="O971" s="236"/>
      <c r="P971" s="236"/>
      <c r="Q971" s="236"/>
      <c r="R971" s="236"/>
      <c r="S971" s="236"/>
      <c r="T971" s="236"/>
      <c r="U971" s="236"/>
      <c r="V971" s="236"/>
      <c r="W971" s="236"/>
      <c r="X971" s="236"/>
      <c r="Y971" s="236"/>
      <c r="Z971" s="236"/>
    </row>
    <row r="972" spans="1:26" ht="12.75" customHeight="1" x14ac:dyDescent="0.2">
      <c r="A972" s="236"/>
      <c r="B972" s="236"/>
      <c r="C972" s="236"/>
      <c r="D972" s="236"/>
      <c r="E972" s="236"/>
      <c r="F972" s="236"/>
      <c r="G972" s="236"/>
      <c r="H972" s="236"/>
      <c r="I972" s="236"/>
      <c r="J972" s="236"/>
      <c r="K972" s="236"/>
      <c r="L972" s="236"/>
      <c r="M972" s="236"/>
      <c r="N972" s="236"/>
      <c r="O972" s="236"/>
      <c r="P972" s="236"/>
      <c r="Q972" s="236"/>
      <c r="R972" s="236"/>
      <c r="S972" s="236"/>
      <c r="T972" s="236"/>
      <c r="U972" s="236"/>
      <c r="V972" s="236"/>
      <c r="W972" s="236"/>
      <c r="X972" s="236"/>
      <c r="Y972" s="236"/>
      <c r="Z972" s="236"/>
    </row>
    <row r="973" spans="1:26" ht="12.75" customHeight="1" x14ac:dyDescent="0.2">
      <c r="A973" s="236"/>
      <c r="B973" s="236"/>
      <c r="C973" s="236"/>
      <c r="D973" s="236"/>
      <c r="E973" s="236"/>
      <c r="F973" s="236"/>
      <c r="G973" s="236"/>
      <c r="H973" s="236"/>
      <c r="I973" s="236"/>
      <c r="J973" s="236"/>
      <c r="K973" s="236"/>
      <c r="L973" s="236"/>
      <c r="M973" s="236"/>
      <c r="N973" s="236"/>
      <c r="O973" s="236"/>
      <c r="P973" s="236"/>
      <c r="Q973" s="236"/>
      <c r="R973" s="236"/>
      <c r="S973" s="236"/>
      <c r="T973" s="236"/>
      <c r="U973" s="236"/>
      <c r="V973" s="236"/>
      <c r="W973" s="236"/>
      <c r="X973" s="236"/>
      <c r="Y973" s="236"/>
      <c r="Z973" s="236"/>
    </row>
    <row r="974" spans="1:26" ht="12.75" customHeight="1" x14ac:dyDescent="0.2">
      <c r="A974" s="236"/>
      <c r="B974" s="236"/>
      <c r="C974" s="236"/>
      <c r="D974" s="236"/>
      <c r="E974" s="236"/>
      <c r="F974" s="236"/>
      <c r="G974" s="236"/>
      <c r="H974" s="236"/>
      <c r="I974" s="236"/>
      <c r="J974" s="236"/>
      <c r="K974" s="236"/>
      <c r="L974" s="236"/>
      <c r="M974" s="236"/>
      <c r="N974" s="236"/>
      <c r="O974" s="236"/>
      <c r="P974" s="236"/>
      <c r="Q974" s="236"/>
      <c r="R974" s="236"/>
      <c r="S974" s="236"/>
      <c r="T974" s="236"/>
      <c r="U974" s="236"/>
      <c r="V974" s="236"/>
      <c r="W974" s="236"/>
      <c r="X974" s="236"/>
      <c r="Y974" s="236"/>
      <c r="Z974" s="236"/>
    </row>
    <row r="975" spans="1:26" ht="12.75" customHeight="1" x14ac:dyDescent="0.2">
      <c r="A975" s="236"/>
      <c r="B975" s="236"/>
      <c r="C975" s="236"/>
      <c r="D975" s="236"/>
      <c r="E975" s="236"/>
      <c r="F975" s="236"/>
      <c r="G975" s="236"/>
      <c r="H975" s="236"/>
      <c r="I975" s="236"/>
      <c r="J975" s="236"/>
      <c r="K975" s="236"/>
      <c r="L975" s="236"/>
      <c r="M975" s="236"/>
      <c r="N975" s="236"/>
      <c r="O975" s="236"/>
      <c r="P975" s="236"/>
      <c r="Q975" s="236"/>
      <c r="R975" s="236"/>
      <c r="S975" s="236"/>
      <c r="T975" s="236"/>
      <c r="U975" s="236"/>
      <c r="V975" s="236"/>
      <c r="W975" s="236"/>
      <c r="X975" s="236"/>
      <c r="Y975" s="236"/>
      <c r="Z975" s="236"/>
    </row>
    <row r="976" spans="1:26" ht="12.75" customHeight="1" x14ac:dyDescent="0.2">
      <c r="A976" s="236"/>
      <c r="B976" s="236"/>
      <c r="C976" s="236"/>
      <c r="D976" s="236"/>
      <c r="E976" s="236"/>
      <c r="F976" s="236"/>
      <c r="G976" s="236"/>
      <c r="H976" s="236"/>
      <c r="I976" s="236"/>
      <c r="J976" s="236"/>
      <c r="K976" s="236"/>
      <c r="L976" s="236"/>
      <c r="M976" s="236"/>
      <c r="N976" s="236"/>
      <c r="O976" s="236"/>
      <c r="P976" s="236"/>
      <c r="Q976" s="236"/>
      <c r="R976" s="236"/>
      <c r="S976" s="236"/>
      <c r="T976" s="236"/>
      <c r="U976" s="236"/>
      <c r="V976" s="236"/>
      <c r="W976" s="236"/>
      <c r="X976" s="236"/>
      <c r="Y976" s="236"/>
      <c r="Z976" s="236"/>
    </row>
    <row r="977" spans="1:26" ht="12.75" customHeight="1" x14ac:dyDescent="0.2">
      <c r="A977" s="236"/>
      <c r="B977" s="236"/>
      <c r="C977" s="236"/>
      <c r="D977" s="236"/>
      <c r="E977" s="236"/>
      <c r="F977" s="236"/>
      <c r="G977" s="236"/>
      <c r="H977" s="236"/>
      <c r="I977" s="236"/>
      <c r="J977" s="236"/>
      <c r="K977" s="236"/>
      <c r="L977" s="236"/>
      <c r="M977" s="236"/>
      <c r="N977" s="236"/>
      <c r="O977" s="236"/>
      <c r="P977" s="236"/>
      <c r="Q977" s="236"/>
      <c r="R977" s="236"/>
      <c r="S977" s="236"/>
      <c r="T977" s="236"/>
      <c r="U977" s="236"/>
      <c r="V977" s="236"/>
      <c r="W977" s="236"/>
      <c r="X977" s="236"/>
      <c r="Y977" s="236"/>
      <c r="Z977" s="236"/>
    </row>
    <row r="978" spans="1:26" ht="12.75" customHeight="1" x14ac:dyDescent="0.2">
      <c r="A978" s="236"/>
      <c r="B978" s="236"/>
      <c r="C978" s="236"/>
      <c r="D978" s="236"/>
      <c r="E978" s="236"/>
      <c r="F978" s="236"/>
      <c r="G978" s="236"/>
      <c r="H978" s="236"/>
      <c r="I978" s="236"/>
      <c r="J978" s="236"/>
      <c r="K978" s="236"/>
      <c r="L978" s="236"/>
      <c r="M978" s="236"/>
      <c r="N978" s="236"/>
      <c r="O978" s="236"/>
      <c r="P978" s="236"/>
      <c r="Q978" s="236"/>
      <c r="R978" s="236"/>
      <c r="S978" s="236"/>
      <c r="T978" s="236"/>
      <c r="U978" s="236"/>
      <c r="V978" s="236"/>
      <c r="W978" s="236"/>
      <c r="X978" s="236"/>
      <c r="Y978" s="236"/>
      <c r="Z978" s="236"/>
    </row>
    <row r="979" spans="1:26" ht="12.75" customHeight="1" x14ac:dyDescent="0.2">
      <c r="A979" s="236"/>
      <c r="B979" s="236"/>
      <c r="C979" s="236"/>
      <c r="D979" s="236"/>
      <c r="E979" s="236"/>
      <c r="F979" s="236"/>
      <c r="G979" s="236"/>
      <c r="H979" s="236"/>
      <c r="I979" s="236"/>
      <c r="J979" s="236"/>
      <c r="K979" s="236"/>
      <c r="L979" s="236"/>
      <c r="M979" s="236"/>
      <c r="N979" s="236"/>
      <c r="O979" s="236"/>
      <c r="P979" s="236"/>
      <c r="Q979" s="236"/>
      <c r="R979" s="236"/>
      <c r="S979" s="236"/>
      <c r="T979" s="236"/>
      <c r="U979" s="236"/>
      <c r="V979" s="236"/>
      <c r="W979" s="236"/>
      <c r="X979" s="236"/>
      <c r="Y979" s="236"/>
      <c r="Z979" s="236"/>
    </row>
    <row r="980" spans="1:26" ht="12.75" customHeight="1" x14ac:dyDescent="0.2">
      <c r="A980" s="236"/>
      <c r="B980" s="236"/>
      <c r="C980" s="236"/>
      <c r="D980" s="236"/>
      <c r="E980" s="236"/>
      <c r="F980" s="236"/>
      <c r="G980" s="236"/>
      <c r="H980" s="236"/>
      <c r="I980" s="236"/>
      <c r="J980" s="236"/>
      <c r="K980" s="236"/>
      <c r="L980" s="236"/>
      <c r="M980" s="236"/>
      <c r="N980" s="236"/>
      <c r="O980" s="236"/>
      <c r="P980" s="236"/>
      <c r="Q980" s="236"/>
      <c r="R980" s="236"/>
      <c r="S980" s="236"/>
      <c r="T980" s="236"/>
      <c r="U980" s="236"/>
      <c r="V980" s="236"/>
      <c r="W980" s="236"/>
      <c r="X980" s="236"/>
      <c r="Y980" s="236"/>
      <c r="Z980" s="236"/>
    </row>
    <row r="981" spans="1:26" ht="12.75" customHeight="1" x14ac:dyDescent="0.2">
      <c r="A981" s="236"/>
      <c r="B981" s="236"/>
      <c r="C981" s="236"/>
      <c r="D981" s="236"/>
      <c r="E981" s="236"/>
      <c r="F981" s="236"/>
      <c r="G981" s="236"/>
      <c r="H981" s="236"/>
      <c r="I981" s="236"/>
      <c r="J981" s="236"/>
      <c r="K981" s="236"/>
      <c r="L981" s="236"/>
      <c r="M981" s="236"/>
      <c r="N981" s="236"/>
      <c r="O981" s="236"/>
      <c r="P981" s="236"/>
      <c r="Q981" s="236"/>
      <c r="R981" s="236"/>
      <c r="S981" s="236"/>
      <c r="T981" s="236"/>
      <c r="U981" s="236"/>
      <c r="V981" s="236"/>
      <c r="W981" s="236"/>
      <c r="X981" s="236"/>
      <c r="Y981" s="236"/>
      <c r="Z981" s="236"/>
    </row>
    <row r="982" spans="1:26" ht="12.75" customHeight="1" x14ac:dyDescent="0.2">
      <c r="A982" s="236"/>
      <c r="B982" s="236"/>
      <c r="C982" s="236"/>
      <c r="D982" s="236"/>
      <c r="E982" s="236"/>
      <c r="F982" s="236"/>
      <c r="G982" s="236"/>
      <c r="H982" s="236"/>
      <c r="I982" s="236"/>
      <c r="J982" s="236"/>
      <c r="K982" s="236"/>
      <c r="L982" s="236"/>
      <c r="M982" s="236"/>
      <c r="N982" s="236"/>
      <c r="O982" s="236"/>
      <c r="P982" s="236"/>
      <c r="Q982" s="236"/>
      <c r="R982" s="236"/>
      <c r="S982" s="236"/>
      <c r="T982" s="236"/>
      <c r="U982" s="236"/>
      <c r="V982" s="236"/>
      <c r="W982" s="236"/>
      <c r="X982" s="236"/>
      <c r="Y982" s="236"/>
      <c r="Z982" s="236"/>
    </row>
    <row r="983" spans="1:26" ht="12.75" customHeight="1" x14ac:dyDescent="0.2">
      <c r="A983" s="236"/>
      <c r="B983" s="236"/>
      <c r="C983" s="236"/>
      <c r="D983" s="236"/>
      <c r="E983" s="236"/>
      <c r="F983" s="236"/>
      <c r="G983" s="236"/>
      <c r="H983" s="236"/>
      <c r="I983" s="236"/>
      <c r="J983" s="236"/>
      <c r="K983" s="236"/>
      <c r="L983" s="236"/>
      <c r="M983" s="236"/>
      <c r="N983" s="236"/>
      <c r="O983" s="236"/>
      <c r="P983" s="236"/>
      <c r="Q983" s="236"/>
      <c r="R983" s="236"/>
      <c r="S983" s="236"/>
      <c r="T983" s="236"/>
      <c r="U983" s="236"/>
      <c r="V983" s="236"/>
      <c r="W983" s="236"/>
      <c r="X983" s="236"/>
      <c r="Y983" s="236"/>
      <c r="Z983" s="236"/>
    </row>
    <row r="984" spans="1:26" ht="12.75" customHeight="1" x14ac:dyDescent="0.2">
      <c r="A984" s="236"/>
      <c r="B984" s="236"/>
      <c r="C984" s="236"/>
      <c r="D984" s="236"/>
      <c r="E984" s="236"/>
      <c r="F984" s="236"/>
      <c r="G984" s="236"/>
      <c r="H984" s="236"/>
      <c r="I984" s="236"/>
      <c r="J984" s="236"/>
      <c r="K984" s="236"/>
      <c r="L984" s="236"/>
      <c r="M984" s="236"/>
      <c r="N984" s="236"/>
      <c r="O984" s="236"/>
      <c r="P984" s="236"/>
      <c r="Q984" s="236"/>
      <c r="R984" s="236"/>
      <c r="S984" s="236"/>
      <c r="T984" s="236"/>
      <c r="U984" s="236"/>
      <c r="V984" s="236"/>
      <c r="W984" s="236"/>
      <c r="X984" s="236"/>
      <c r="Y984" s="236"/>
      <c r="Z984" s="236"/>
    </row>
    <row r="985" spans="1:26" ht="12.75" customHeight="1" x14ac:dyDescent="0.2">
      <c r="A985" s="236"/>
      <c r="B985" s="236"/>
      <c r="C985" s="236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236"/>
      <c r="O985" s="236"/>
      <c r="P985" s="236"/>
      <c r="Q985" s="236"/>
      <c r="R985" s="236"/>
      <c r="S985" s="236"/>
      <c r="T985" s="236"/>
      <c r="U985" s="236"/>
      <c r="V985" s="236"/>
      <c r="W985" s="236"/>
      <c r="X985" s="236"/>
      <c r="Y985" s="236"/>
      <c r="Z985" s="236"/>
    </row>
    <row r="986" spans="1:26" ht="12.75" customHeight="1" x14ac:dyDescent="0.2">
      <c r="A986" s="236"/>
      <c r="B986" s="236"/>
      <c r="C986" s="236"/>
      <c r="D986" s="236"/>
      <c r="E986" s="236"/>
      <c r="F986" s="236"/>
      <c r="G986" s="236"/>
      <c r="H986" s="236"/>
      <c r="I986" s="236"/>
      <c r="J986" s="236"/>
      <c r="K986" s="236"/>
      <c r="L986" s="236"/>
      <c r="M986" s="236"/>
      <c r="N986" s="236"/>
      <c r="O986" s="236"/>
      <c r="P986" s="236"/>
      <c r="Q986" s="236"/>
      <c r="R986" s="236"/>
      <c r="S986" s="236"/>
      <c r="T986" s="236"/>
      <c r="U986" s="236"/>
      <c r="V986" s="236"/>
      <c r="W986" s="236"/>
      <c r="X986" s="236"/>
      <c r="Y986" s="236"/>
      <c r="Z986" s="236"/>
    </row>
    <row r="987" spans="1:26" ht="12.75" customHeight="1" x14ac:dyDescent="0.2">
      <c r="A987" s="236"/>
      <c r="B987" s="236"/>
      <c r="C987" s="236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236"/>
      <c r="O987" s="236"/>
      <c r="P987" s="236"/>
      <c r="Q987" s="236"/>
      <c r="R987" s="236"/>
      <c r="S987" s="236"/>
      <c r="T987" s="236"/>
      <c r="U987" s="236"/>
      <c r="V987" s="236"/>
      <c r="W987" s="236"/>
      <c r="X987" s="236"/>
      <c r="Y987" s="236"/>
      <c r="Z987" s="236"/>
    </row>
    <row r="988" spans="1:26" ht="12.75" customHeight="1" x14ac:dyDescent="0.2">
      <c r="A988" s="236"/>
      <c r="B988" s="236"/>
      <c r="C988" s="236"/>
      <c r="D988" s="236"/>
      <c r="E988" s="236"/>
      <c r="F988" s="236"/>
      <c r="G988" s="236"/>
      <c r="H988" s="236"/>
      <c r="I988" s="236"/>
      <c r="J988" s="236"/>
      <c r="K988" s="236"/>
      <c r="L988" s="236"/>
      <c r="M988" s="236"/>
      <c r="N988" s="236"/>
      <c r="O988" s="236"/>
      <c r="P988" s="236"/>
      <c r="Q988" s="236"/>
      <c r="R988" s="236"/>
      <c r="S988" s="236"/>
      <c r="T988" s="236"/>
      <c r="U988" s="236"/>
      <c r="V988" s="236"/>
      <c r="W988" s="236"/>
      <c r="X988" s="236"/>
      <c r="Y988" s="236"/>
      <c r="Z988" s="236"/>
    </row>
    <row r="989" spans="1:26" ht="12.75" customHeight="1" x14ac:dyDescent="0.2">
      <c r="A989" s="236"/>
      <c r="B989" s="236"/>
      <c r="C989" s="236"/>
      <c r="D989" s="236"/>
      <c r="E989" s="236"/>
      <c r="F989" s="236"/>
      <c r="G989" s="236"/>
      <c r="H989" s="236"/>
      <c r="I989" s="236"/>
      <c r="J989" s="236"/>
      <c r="K989" s="236"/>
      <c r="L989" s="236"/>
      <c r="M989" s="236"/>
      <c r="N989" s="236"/>
      <c r="O989" s="236"/>
      <c r="P989" s="236"/>
      <c r="Q989" s="236"/>
      <c r="R989" s="236"/>
      <c r="S989" s="236"/>
      <c r="T989" s="236"/>
      <c r="U989" s="236"/>
      <c r="V989" s="236"/>
      <c r="W989" s="236"/>
      <c r="X989" s="236"/>
      <c r="Y989" s="236"/>
      <c r="Z989" s="236"/>
    </row>
    <row r="990" spans="1:26" ht="12.75" customHeight="1" x14ac:dyDescent="0.2">
      <c r="A990" s="236"/>
      <c r="B990" s="236"/>
      <c r="C990" s="236"/>
      <c r="D990" s="236"/>
      <c r="E990" s="236"/>
      <c r="F990" s="236"/>
      <c r="G990" s="236"/>
      <c r="H990" s="236"/>
      <c r="I990" s="236"/>
      <c r="J990" s="236"/>
      <c r="K990" s="236"/>
      <c r="L990" s="236"/>
      <c r="M990" s="236"/>
      <c r="N990" s="236"/>
      <c r="O990" s="236"/>
      <c r="P990" s="236"/>
      <c r="Q990" s="236"/>
      <c r="R990" s="236"/>
      <c r="S990" s="236"/>
      <c r="T990" s="236"/>
      <c r="U990" s="236"/>
      <c r="V990" s="236"/>
      <c r="W990" s="236"/>
      <c r="X990" s="236"/>
      <c r="Y990" s="236"/>
      <c r="Z990" s="236"/>
    </row>
    <row r="991" spans="1:26" ht="12.75" customHeight="1" x14ac:dyDescent="0.2">
      <c r="A991" s="236"/>
      <c r="B991" s="236"/>
      <c r="C991" s="236"/>
      <c r="D991" s="236"/>
      <c r="E991" s="236"/>
      <c r="F991" s="236"/>
      <c r="G991" s="236"/>
      <c r="H991" s="236"/>
      <c r="I991" s="236"/>
      <c r="J991" s="236"/>
      <c r="K991" s="236"/>
      <c r="L991" s="236"/>
      <c r="M991" s="236"/>
      <c r="N991" s="236"/>
      <c r="O991" s="236"/>
      <c r="P991" s="236"/>
      <c r="Q991" s="236"/>
      <c r="R991" s="236"/>
      <c r="S991" s="236"/>
      <c r="T991" s="236"/>
      <c r="U991" s="236"/>
      <c r="V991" s="236"/>
      <c r="W991" s="236"/>
      <c r="X991" s="236"/>
      <c r="Y991" s="236"/>
      <c r="Z991" s="236"/>
    </row>
    <row r="992" spans="1:26" ht="12.75" customHeight="1" x14ac:dyDescent="0.2">
      <c r="A992" s="236"/>
      <c r="B992" s="236"/>
      <c r="C992" s="236"/>
      <c r="D992" s="236"/>
      <c r="E992" s="236"/>
      <c r="F992" s="236"/>
      <c r="G992" s="236"/>
      <c r="H992" s="236"/>
      <c r="I992" s="236"/>
      <c r="J992" s="236"/>
      <c r="K992" s="236"/>
      <c r="L992" s="236"/>
      <c r="M992" s="236"/>
      <c r="N992" s="236"/>
      <c r="O992" s="236"/>
      <c r="P992" s="236"/>
      <c r="Q992" s="236"/>
      <c r="R992" s="236"/>
      <c r="S992" s="236"/>
      <c r="T992" s="236"/>
      <c r="U992" s="236"/>
      <c r="V992" s="236"/>
      <c r="W992" s="236"/>
      <c r="X992" s="236"/>
      <c r="Y992" s="236"/>
      <c r="Z992" s="236"/>
    </row>
    <row r="993" spans="1:26" ht="12.75" customHeight="1" x14ac:dyDescent="0.2">
      <c r="A993" s="236"/>
      <c r="B993" s="236"/>
      <c r="C993" s="236"/>
      <c r="D993" s="236"/>
      <c r="E993" s="236"/>
      <c r="F993" s="236"/>
      <c r="G993" s="236"/>
      <c r="H993" s="236"/>
      <c r="I993" s="236"/>
      <c r="J993" s="236"/>
      <c r="K993" s="236"/>
      <c r="L993" s="236"/>
      <c r="M993" s="236"/>
      <c r="N993" s="236"/>
      <c r="O993" s="236"/>
      <c r="P993" s="236"/>
      <c r="Q993" s="236"/>
      <c r="R993" s="236"/>
      <c r="S993" s="236"/>
      <c r="T993" s="236"/>
      <c r="U993" s="236"/>
      <c r="V993" s="236"/>
      <c r="W993" s="236"/>
      <c r="X993" s="236"/>
      <c r="Y993" s="236"/>
      <c r="Z993" s="236"/>
    </row>
    <row r="994" spans="1:26" ht="12.75" customHeight="1" x14ac:dyDescent="0.2">
      <c r="A994" s="236"/>
      <c r="B994" s="236"/>
      <c r="C994" s="236"/>
      <c r="D994" s="236"/>
      <c r="E994" s="236"/>
      <c r="F994" s="236"/>
      <c r="G994" s="236"/>
      <c r="H994" s="236"/>
      <c r="I994" s="236"/>
      <c r="J994" s="236"/>
      <c r="K994" s="236"/>
      <c r="L994" s="236"/>
      <c r="M994" s="236"/>
      <c r="N994" s="236"/>
      <c r="O994" s="236"/>
      <c r="P994" s="236"/>
      <c r="Q994" s="236"/>
      <c r="R994" s="236"/>
      <c r="S994" s="236"/>
      <c r="T994" s="236"/>
      <c r="U994" s="236"/>
      <c r="V994" s="236"/>
      <c r="W994" s="236"/>
      <c r="X994" s="236"/>
      <c r="Y994" s="236"/>
      <c r="Z994" s="236"/>
    </row>
    <row r="995" spans="1:26" ht="12.75" customHeight="1" x14ac:dyDescent="0.2">
      <c r="A995" s="236"/>
      <c r="B995" s="236"/>
      <c r="C995" s="236"/>
      <c r="D995" s="236"/>
      <c r="E995" s="236"/>
      <c r="F995" s="236"/>
      <c r="G995" s="236"/>
      <c r="H995" s="236"/>
      <c r="I995" s="236"/>
      <c r="J995" s="236"/>
      <c r="K995" s="236"/>
      <c r="L995" s="236"/>
      <c r="M995" s="236"/>
      <c r="N995" s="236"/>
      <c r="O995" s="236"/>
      <c r="P995" s="236"/>
      <c r="Q995" s="236"/>
      <c r="R995" s="236"/>
      <c r="S995" s="236"/>
      <c r="T995" s="236"/>
      <c r="U995" s="236"/>
      <c r="V995" s="236"/>
      <c r="W995" s="236"/>
      <c r="X995" s="236"/>
      <c r="Y995" s="236"/>
      <c r="Z995" s="236"/>
    </row>
    <row r="996" spans="1:26" ht="12.75" customHeight="1" x14ac:dyDescent="0.2">
      <c r="A996" s="236"/>
      <c r="B996" s="236"/>
      <c r="C996" s="236"/>
      <c r="D996" s="236"/>
      <c r="E996" s="236"/>
      <c r="F996" s="236"/>
      <c r="G996" s="236"/>
      <c r="H996" s="236"/>
      <c r="I996" s="236"/>
      <c r="J996" s="236"/>
      <c r="K996" s="236"/>
      <c r="L996" s="236"/>
      <c r="M996" s="236"/>
      <c r="N996" s="236"/>
      <c r="O996" s="236"/>
      <c r="P996" s="236"/>
      <c r="Q996" s="236"/>
      <c r="R996" s="236"/>
      <c r="S996" s="236"/>
      <c r="T996" s="236"/>
      <c r="U996" s="236"/>
      <c r="V996" s="236"/>
      <c r="W996" s="236"/>
      <c r="X996" s="236"/>
      <c r="Y996" s="236"/>
      <c r="Z996" s="236"/>
    </row>
    <row r="997" spans="1:26" ht="12.75" customHeight="1" x14ac:dyDescent="0.2">
      <c r="A997" s="236"/>
      <c r="B997" s="236"/>
      <c r="C997" s="236"/>
      <c r="D997" s="236"/>
      <c r="E997" s="236"/>
      <c r="F997" s="236"/>
      <c r="G997" s="236"/>
      <c r="H997" s="236"/>
      <c r="I997" s="236"/>
      <c r="J997" s="236"/>
      <c r="K997" s="236"/>
      <c r="L997" s="236"/>
      <c r="M997" s="236"/>
      <c r="N997" s="236"/>
      <c r="O997" s="236"/>
      <c r="P997" s="236"/>
      <c r="Q997" s="236"/>
      <c r="R997" s="236"/>
      <c r="S997" s="236"/>
      <c r="T997" s="236"/>
      <c r="U997" s="236"/>
      <c r="V997" s="236"/>
      <c r="W997" s="236"/>
      <c r="X997" s="236"/>
      <c r="Y997" s="236"/>
      <c r="Z997" s="236"/>
    </row>
    <row r="998" spans="1:26" ht="12.75" customHeight="1" x14ac:dyDescent="0.2">
      <c r="A998" s="236"/>
      <c r="B998" s="236"/>
      <c r="C998" s="236"/>
      <c r="D998" s="236"/>
      <c r="E998" s="236"/>
      <c r="F998" s="236"/>
      <c r="G998" s="236"/>
      <c r="H998" s="236"/>
      <c r="I998" s="236"/>
      <c r="J998" s="236"/>
      <c r="K998" s="236"/>
      <c r="L998" s="236"/>
      <c r="M998" s="236"/>
      <c r="N998" s="236"/>
      <c r="O998" s="236"/>
      <c r="P998" s="236"/>
      <c r="Q998" s="236"/>
      <c r="R998" s="236"/>
      <c r="S998" s="236"/>
      <c r="T998" s="236"/>
      <c r="U998" s="236"/>
      <c r="V998" s="236"/>
      <c r="W998" s="236"/>
      <c r="X998" s="236"/>
      <c r="Y998" s="236"/>
      <c r="Z998" s="236"/>
    </row>
    <row r="999" spans="1:26" ht="12.75" customHeight="1" x14ac:dyDescent="0.2">
      <c r="A999" s="236"/>
      <c r="B999" s="236"/>
      <c r="C999" s="236"/>
      <c r="D999" s="236"/>
      <c r="E999" s="236"/>
      <c r="F999" s="236"/>
      <c r="G999" s="236"/>
      <c r="H999" s="236"/>
      <c r="I999" s="236"/>
      <c r="J999" s="236"/>
      <c r="K999" s="236"/>
      <c r="L999" s="236"/>
      <c r="M999" s="236"/>
      <c r="N999" s="236"/>
      <c r="O999" s="236"/>
      <c r="P999" s="236"/>
      <c r="Q999" s="236"/>
      <c r="R999" s="236"/>
      <c r="S999" s="236"/>
      <c r="T999" s="236"/>
      <c r="U999" s="236"/>
      <c r="V999" s="236"/>
      <c r="W999" s="236"/>
      <c r="X999" s="236"/>
      <c r="Y999" s="236"/>
      <c r="Z999" s="236"/>
    </row>
    <row r="1000" spans="1:26" ht="12.75" customHeight="1" x14ac:dyDescent="0.2">
      <c r="A1000" s="236"/>
      <c r="B1000" s="236"/>
      <c r="C1000" s="236"/>
      <c r="D1000" s="236"/>
      <c r="E1000" s="236"/>
      <c r="F1000" s="236"/>
      <c r="G1000" s="236"/>
      <c r="H1000" s="236"/>
      <c r="I1000" s="236"/>
      <c r="J1000" s="236"/>
      <c r="K1000" s="236"/>
      <c r="L1000" s="236"/>
      <c r="M1000" s="236"/>
      <c r="N1000" s="236"/>
      <c r="O1000" s="236"/>
      <c r="P1000" s="236"/>
      <c r="Q1000" s="236"/>
      <c r="R1000" s="236"/>
      <c r="S1000" s="236"/>
      <c r="T1000" s="236"/>
      <c r="U1000" s="236"/>
      <c r="V1000" s="236"/>
      <c r="W1000" s="236"/>
      <c r="X1000" s="236"/>
      <c r="Y1000" s="236"/>
      <c r="Z1000" s="23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"/>
  <sheetViews>
    <sheetView workbookViewId="0"/>
  </sheetViews>
  <sheetFormatPr baseColWidth="10" defaultColWidth="12.5703125" defaultRowHeight="15" customHeight="1" x14ac:dyDescent="0.2"/>
  <cols>
    <col min="2" max="2" width="7.42578125" customWidth="1"/>
  </cols>
  <sheetData>
    <row r="1" spans="1:12" x14ac:dyDescent="0.2">
      <c r="A1" s="301" t="s">
        <v>256</v>
      </c>
      <c r="B1" s="270"/>
      <c r="C1" s="302" t="s">
        <v>257</v>
      </c>
      <c r="D1" s="270"/>
      <c r="E1" s="302" t="s">
        <v>258</v>
      </c>
      <c r="F1" s="270"/>
      <c r="G1" s="302" t="s">
        <v>259</v>
      </c>
      <c r="H1" s="270"/>
      <c r="I1" s="302" t="s">
        <v>260</v>
      </c>
      <c r="J1" s="270"/>
      <c r="K1" s="302" t="s">
        <v>261</v>
      </c>
      <c r="L1" s="270"/>
    </row>
    <row r="2" spans="1:12" x14ac:dyDescent="0.2">
      <c r="A2" s="275"/>
      <c r="B2" s="277"/>
      <c r="C2" s="276"/>
      <c r="D2" s="277"/>
      <c r="E2" s="276"/>
      <c r="F2" s="277"/>
      <c r="G2" s="276"/>
      <c r="H2" s="277"/>
      <c r="I2" s="276"/>
      <c r="J2" s="277"/>
      <c r="K2" s="276"/>
      <c r="L2" s="277"/>
    </row>
    <row r="3" spans="1:12" x14ac:dyDescent="0.2">
      <c r="A3" s="303">
        <v>1</v>
      </c>
      <c r="B3" s="304"/>
      <c r="C3" s="309" t="s">
        <v>262</v>
      </c>
      <c r="D3" s="293"/>
      <c r="E3" s="309">
        <v>5</v>
      </c>
      <c r="F3" s="293"/>
      <c r="G3" s="292">
        <v>0.29166666666666669</v>
      </c>
      <c r="H3" s="293"/>
      <c r="I3" s="296"/>
      <c r="J3" s="293"/>
      <c r="K3" s="299">
        <v>18</v>
      </c>
      <c r="L3" s="300"/>
    </row>
    <row r="4" spans="1:12" x14ac:dyDescent="0.2">
      <c r="A4" s="305"/>
      <c r="B4" s="304"/>
      <c r="C4" s="294"/>
      <c r="D4" s="295"/>
      <c r="E4" s="294"/>
      <c r="F4" s="295"/>
      <c r="G4" s="294"/>
      <c r="H4" s="295"/>
      <c r="I4" s="294"/>
      <c r="J4" s="295"/>
      <c r="K4" s="294"/>
      <c r="L4" s="300"/>
    </row>
    <row r="5" spans="1:12" x14ac:dyDescent="0.2">
      <c r="A5" s="303">
        <v>2</v>
      </c>
      <c r="B5" s="304"/>
      <c r="C5" s="299" t="s">
        <v>263</v>
      </c>
      <c r="D5" s="295"/>
      <c r="E5" s="299">
        <v>2</v>
      </c>
      <c r="F5" s="295"/>
      <c r="G5" s="297">
        <v>0.27083333333333331</v>
      </c>
      <c r="H5" s="295"/>
      <c r="I5" s="298"/>
      <c r="J5" s="295"/>
      <c r="K5" s="299">
        <v>11</v>
      </c>
      <c r="L5" s="300"/>
    </row>
    <row r="6" spans="1:12" x14ac:dyDescent="0.2">
      <c r="A6" s="305"/>
      <c r="B6" s="304"/>
      <c r="C6" s="294"/>
      <c r="D6" s="295"/>
      <c r="E6" s="294"/>
      <c r="F6" s="295"/>
      <c r="G6" s="294"/>
      <c r="H6" s="295"/>
      <c r="I6" s="294"/>
      <c r="J6" s="295"/>
      <c r="K6" s="294"/>
      <c r="L6" s="300"/>
    </row>
    <row r="7" spans="1:12" x14ac:dyDescent="0.2">
      <c r="A7" s="303">
        <v>5</v>
      </c>
      <c r="B7" s="300"/>
      <c r="C7" s="299" t="s">
        <v>264</v>
      </c>
      <c r="D7" s="295"/>
      <c r="E7" s="299">
        <v>3</v>
      </c>
      <c r="F7" s="295"/>
      <c r="G7" s="297">
        <v>0.29166666666666669</v>
      </c>
      <c r="H7" s="295"/>
      <c r="I7" s="298"/>
      <c r="J7" s="295"/>
      <c r="K7" s="299">
        <v>19</v>
      </c>
      <c r="L7" s="300"/>
    </row>
    <row r="8" spans="1:12" x14ac:dyDescent="0.2">
      <c r="A8" s="305"/>
      <c r="B8" s="300"/>
      <c r="C8" s="294"/>
      <c r="D8" s="295"/>
      <c r="E8" s="294"/>
      <c r="F8" s="295"/>
      <c r="G8" s="294"/>
      <c r="H8" s="295"/>
      <c r="I8" s="294"/>
      <c r="J8" s="295"/>
      <c r="K8" s="294"/>
      <c r="L8" s="300"/>
    </row>
    <row r="9" spans="1:12" x14ac:dyDescent="0.2">
      <c r="A9" s="303">
        <v>10</v>
      </c>
      <c r="B9" s="300"/>
      <c r="C9" s="299" t="s">
        <v>265</v>
      </c>
      <c r="D9" s="295"/>
      <c r="E9" s="299">
        <v>10</v>
      </c>
      <c r="F9" s="295"/>
      <c r="G9" s="297"/>
      <c r="H9" s="295"/>
      <c r="I9" s="298"/>
      <c r="J9" s="295"/>
      <c r="K9" s="306" t="s">
        <v>175</v>
      </c>
      <c r="L9" s="300"/>
    </row>
    <row r="10" spans="1:12" x14ac:dyDescent="0.2">
      <c r="A10" s="305"/>
      <c r="B10" s="300"/>
      <c r="C10" s="294"/>
      <c r="D10" s="295"/>
      <c r="E10" s="294"/>
      <c r="F10" s="295"/>
      <c r="G10" s="294"/>
      <c r="H10" s="295"/>
      <c r="I10" s="294"/>
      <c r="J10" s="295"/>
      <c r="K10" s="294"/>
      <c r="L10" s="300"/>
    </row>
    <row r="11" spans="1:12" x14ac:dyDescent="0.2">
      <c r="A11" s="303"/>
      <c r="B11" s="300"/>
      <c r="C11" s="299"/>
      <c r="D11" s="295"/>
      <c r="E11" s="299"/>
      <c r="F11" s="295"/>
      <c r="G11" s="297"/>
      <c r="H11" s="295"/>
      <c r="I11" s="298"/>
      <c r="J11" s="295"/>
      <c r="K11" s="299"/>
      <c r="L11" s="300"/>
    </row>
    <row r="12" spans="1:12" x14ac:dyDescent="0.2">
      <c r="A12" s="275"/>
      <c r="B12" s="277"/>
      <c r="C12" s="307"/>
      <c r="D12" s="308"/>
      <c r="E12" s="307"/>
      <c r="F12" s="308"/>
      <c r="G12" s="307"/>
      <c r="H12" s="308"/>
      <c r="I12" s="307"/>
      <c r="J12" s="308"/>
      <c r="K12" s="307"/>
      <c r="L12" s="277"/>
    </row>
  </sheetData>
  <mergeCells count="36">
    <mergeCell ref="E5:F6"/>
    <mergeCell ref="C7:D8"/>
    <mergeCell ref="E7:F8"/>
    <mergeCell ref="K9:L10"/>
    <mergeCell ref="A11:B12"/>
    <mergeCell ref="C11:D12"/>
    <mergeCell ref="E11:F12"/>
    <mergeCell ref="G11:H12"/>
    <mergeCell ref="I11:J12"/>
    <mergeCell ref="K11:L12"/>
    <mergeCell ref="A9:B10"/>
    <mergeCell ref="C9:D10"/>
    <mergeCell ref="E9:F10"/>
    <mergeCell ref="G9:H10"/>
    <mergeCell ref="I9:J10"/>
    <mergeCell ref="G7:H8"/>
    <mergeCell ref="I7:J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Pedido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2023-09-27T10:14:47Z</dcterms:created>
  <dcterms:modified xsi:type="dcterms:W3CDTF">2023-09-28T15:50:52Z</dcterms:modified>
</cp:coreProperties>
</file>